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mc:AlternateContent xmlns:mc="http://schemas.openxmlformats.org/markup-compatibility/2006">
    <mc:Choice Requires="x15">
      <x15ac:absPath xmlns:x15ac="http://schemas.microsoft.com/office/spreadsheetml/2010/11/ac" url="C:\Users\SRSMETROPOLITANO\Downloads\POA CEAS 2026 (ajustados)\"/>
    </mc:Choice>
  </mc:AlternateContent>
  <xr:revisionPtr revIDLastSave="26" documentId="13_ncr:1_{5C94ADC3-5E9B-4B77-8BDA-A74BEB580654}" xr6:coauthVersionLast="47" xr6:coauthVersionMax="47" xr10:uidLastSave="{5CDC702D-BB8B-4670-B949-1CCCFE6D1927}"/>
  <bookViews>
    <workbookView xWindow="-108" yWindow="-108" windowWidth="23256" windowHeight="12576" firstSheet="1" activeTab="1" xr2:uid="{00000000-000D-0000-FFFF-FFFF00000000}"/>
  </bookViews>
  <sheets>
    <sheet name="PPNE1" sheetId="1" r:id="rId1"/>
    <sheet name="PPNE2" sheetId="2" r:id="rId2"/>
    <sheet name="Sheet1" sheetId="3" state="hidden" r:id="rId3"/>
    <sheet name="PPNE2.1" sheetId="4" r:id="rId4"/>
    <sheet name="PPNE3" sheetId="5" r:id="rId5"/>
    <sheet name="PPNE4" sheetId="6" r:id="rId6"/>
    <sheet name="PPNE5" sheetId="7" r:id="rId7"/>
    <sheet name="Insumos" sheetId="8" state="hidden" r:id="rId8"/>
  </sheets>
  <definedNames>
    <definedName name="_xlnm._FilterDatabase" localSheetId="7" hidden="1">Insumos!$A$1:$E$517</definedName>
    <definedName name="_xlnm._FilterDatabase" localSheetId="1" hidden="1">PPNE2!$A$8:$AP$8</definedName>
    <definedName name="CodigoActividad">#REF!</definedName>
    <definedName name="Insumos" localSheetId="1">#REF!</definedName>
    <definedName name="Insumos">Insumos!$A$540:$A$583</definedName>
    <definedName name="Ls_DepartamentosSRS">#REF!</definedName>
    <definedName name="Ls_LinesEstategica">#REF!</definedName>
    <definedName name="Ls_Medio_Verificacion">#REF!</definedName>
    <definedName name="ls_Regiones">#REF!</definedName>
    <definedName name="ls_TiposAcciones">#REF!</definedName>
    <definedName name="lsAcabadosTextiles">Insumos!$C$2:$C$3</definedName>
    <definedName name="lsAireAcondicionado">Insumos!$C$333:$C$334</definedName>
    <definedName name="lsAlimentosyBebidas">Insumos!$C$4:$C$23</definedName>
    <definedName name="lsArticulosdePlastico">Insumos!$C$24:$C$30</definedName>
    <definedName name="lsElectrodomesticos">Insumos!$C$31:$C$35</definedName>
    <definedName name="lsEquiposComputos">Insumos!$C$132:$C$136</definedName>
    <definedName name="lsEquiposMedicos">Insumos!$C$44:$C$131</definedName>
    <definedName name="lsEquiposSeguridad">Insumos!$C$137:$C$138</definedName>
    <definedName name="lsEquiposTransporte">Insumos!$C$518:$C$520</definedName>
    <definedName name="lsEventosGenerales">Insumos!$C$139:$C$141</definedName>
    <definedName name="lsFuentesFinanciamiento">#REF!</definedName>
    <definedName name="lsGasoil">Insumos!$C$142:$C$149</definedName>
    <definedName name="lsHerramientasMenores">Insumos!$C$150:$C$179</definedName>
    <definedName name="lsImpresionyEncuadernacion">Insumos!$C$180</definedName>
    <definedName name="lsInsumos">#REF!</definedName>
    <definedName name="lsInsumosEquipos">#REF!</definedName>
    <definedName name="lsLlantasyNeumaticos">Insumos!$C$181:$C$188</definedName>
    <definedName name="lsMantenimiento">Insumos!$C$189:$C$202</definedName>
    <definedName name="lsMaterialesdeLimpieza">Insumos!$C$203:$C$217</definedName>
    <definedName name="lsMueblesdeAlojamiento">Insumos!$C$218:$C$219</definedName>
    <definedName name="lsMueblesdeOficina">Insumos!$C$220:$C$243</definedName>
    <definedName name="lsObrasMenoresEdificaciones">Insumos!$C$244</definedName>
    <definedName name="lsOtrosEquipos">Insumos!$C$245:$C$248</definedName>
    <definedName name="lsPeaje">Insumos!$C$249</definedName>
    <definedName name="lsPinturas">Insumos!$C$250:$C$251</definedName>
    <definedName name="lsProductosArtesGraficas">Insumos!$C$252:$C$253</definedName>
    <definedName name="lsProductosdeCemento">Insumos!$C$254</definedName>
    <definedName name="lsProductosdeLoza">Insumos!$C$255:$C$257</definedName>
    <definedName name="lsProductosdePapel">Insumos!$C$258:$C$282</definedName>
    <definedName name="lsProductosdeVidrio">Insumos!$C$283:$C$287</definedName>
    <definedName name="lsProductosElectricos">Insumos!$C$288:$C$309</definedName>
    <definedName name="lsProductosMedicinalesH">Insumos!$C$310:$C$328</definedName>
    <definedName name="lsProductosMetalicos">Insumos!$C$329</definedName>
    <definedName name="lsProductosQuimicos">Insumos!$C$330</definedName>
    <definedName name="lsPublicidadyPropaganda">Insumos!$C$331</definedName>
    <definedName name="lsServiciosTecnicosProfesionales">Insumos!$C$332</definedName>
    <definedName name="lsTelecomunicaciones">Insumos!$C$36:$C$43</definedName>
    <definedName name="LsTipoEESS">#REF!</definedName>
    <definedName name="lsTipoIntervencion">#REF!</definedName>
    <definedName name="lsUtilesdeCocina">Insumos!$C$335:$C$346</definedName>
    <definedName name="lsUtilesdeOficina">Insumos!$C$347:$C$475</definedName>
    <definedName name="lsUtilesMenoresMQ">Insumos!$C$476:$C$513</definedName>
    <definedName name="lsViaticosDP">Insumos!$C$514:$C$517</definedName>
    <definedName name="Periodo_POA">#REF!</definedName>
    <definedName name="Productos">#REF!</definedName>
    <definedName name="Provincia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TIdp2s432xAmNfiCZ/8LCYzByV+LDuDrltsFuyMQBzE="/>
    </ext>
  </extLst>
</workbook>
</file>

<file path=xl/calcChain.xml><?xml version="1.0" encoding="utf-8"?>
<calcChain xmlns="http://schemas.openxmlformats.org/spreadsheetml/2006/main">
  <c r="N125" i="6" l="1"/>
  <c r="N68" i="6"/>
  <c r="G18" i="7"/>
  <c r="N328" i="6"/>
  <c r="G21" i="6"/>
  <c r="H19" i="7"/>
  <c r="I19" i="7"/>
  <c r="I20" i="7"/>
  <c r="H20" i="7"/>
  <c r="H21" i="7"/>
  <c r="I21" i="7"/>
  <c r="J20" i="7"/>
  <c r="I18" i="7"/>
  <c r="J21" i="7"/>
  <c r="J22" i="7"/>
  <c r="H237" i="7"/>
  <c r="J247" i="7"/>
  <c r="J179" i="7"/>
  <c r="J171" i="7"/>
  <c r="J24" i="7"/>
  <c r="J23" i="7"/>
  <c r="J200" i="7"/>
  <c r="J224" i="7"/>
  <c r="J244" i="7"/>
  <c r="H270" i="7"/>
  <c r="I270" i="7"/>
  <c r="J270" i="7"/>
  <c r="M183" i="6"/>
  <c r="L183" i="6"/>
  <c r="N180" i="6"/>
  <c r="H180" i="6"/>
  <c r="I180" i="6"/>
  <c r="J180" i="6"/>
  <c r="K180" i="6"/>
  <c r="L180" i="6"/>
  <c r="M180" i="6"/>
  <c r="N191" i="6"/>
  <c r="N190" i="6" s="1"/>
  <c r="N189" i="6" s="1"/>
  <c r="N193" i="6"/>
  <c r="N200" i="6"/>
  <c r="H225" i="6"/>
  <c r="I225" i="6"/>
  <c r="J225" i="6"/>
  <c r="K225" i="6"/>
  <c r="L225" i="6"/>
  <c r="M225" i="6"/>
  <c r="N225" i="6"/>
  <c r="J233" i="6"/>
  <c r="N233" i="6"/>
  <c r="H238" i="6"/>
  <c r="I238" i="6"/>
  <c r="J238" i="6"/>
  <c r="K238" i="6"/>
  <c r="L238" i="6"/>
  <c r="N174" i="6"/>
  <c r="N160" i="6"/>
  <c r="H143" i="6"/>
  <c r="I143" i="6"/>
  <c r="J143" i="6"/>
  <c r="K143" i="6"/>
  <c r="L143" i="6"/>
  <c r="G143" i="6"/>
  <c r="G125" i="6"/>
  <c r="H125" i="6"/>
  <c r="I125" i="6"/>
  <c r="J125" i="6"/>
  <c r="K125" i="6"/>
  <c r="L125" i="6"/>
  <c r="N138" i="6"/>
  <c r="N140" i="6"/>
  <c r="J326" i="7"/>
  <c r="I325" i="7"/>
  <c r="H325" i="7"/>
  <c r="J325" i="7" s="1"/>
  <c r="J324" i="7" s="1"/>
  <c r="G325" i="7"/>
  <c r="G324" i="7" s="1"/>
  <c r="G323" i="7" s="1"/>
  <c r="I324" i="7"/>
  <c r="I323" i="7" s="1"/>
  <c r="H324" i="7"/>
  <c r="J323" i="7"/>
  <c r="H323" i="7"/>
  <c r="H18" i="7" s="1"/>
  <c r="J322" i="7"/>
  <c r="J321" i="7"/>
  <c r="I321" i="7"/>
  <c r="H321" i="7"/>
  <c r="G321" i="7"/>
  <c r="J320" i="7"/>
  <c r="I319" i="7"/>
  <c r="H319" i="7"/>
  <c r="G319" i="7"/>
  <c r="J318" i="7"/>
  <c r="J317" i="7"/>
  <c r="I317" i="7"/>
  <c r="H317" i="7"/>
  <c r="G317" i="7"/>
  <c r="J316" i="7"/>
  <c r="J315" i="7"/>
  <c r="J314" i="7"/>
  <c r="I314" i="7"/>
  <c r="I313" i="7" s="1"/>
  <c r="H314" i="7"/>
  <c r="G314" i="7"/>
  <c r="G313" i="7" s="1"/>
  <c r="H313" i="7"/>
  <c r="J312" i="7"/>
  <c r="J311" i="7"/>
  <c r="J310" i="7" s="1"/>
  <c r="I311" i="7"/>
  <c r="H311" i="7"/>
  <c r="H310" i="7" s="1"/>
  <c r="G311" i="7"/>
  <c r="I310" i="7"/>
  <c r="G310" i="7"/>
  <c r="J309" i="7"/>
  <c r="J308" i="7"/>
  <c r="I308" i="7"/>
  <c r="H308" i="7"/>
  <c r="G308" i="7"/>
  <c r="J307" i="7"/>
  <c r="J306" i="7"/>
  <c r="I306" i="7"/>
  <c r="H306" i="7"/>
  <c r="H301" i="7" s="1"/>
  <c r="G306" i="7"/>
  <c r="J305" i="7"/>
  <c r="I304" i="7"/>
  <c r="H304" i="7"/>
  <c r="G304" i="7"/>
  <c r="J303" i="7"/>
  <c r="I302" i="7"/>
  <c r="H302" i="7"/>
  <c r="G302" i="7"/>
  <c r="I301" i="7"/>
  <c r="J300" i="7"/>
  <c r="J299" i="7"/>
  <c r="I299" i="7"/>
  <c r="H299" i="7"/>
  <c r="G299" i="7"/>
  <c r="I297" i="7"/>
  <c r="H297" i="7"/>
  <c r="G297" i="7"/>
  <c r="J296" i="7"/>
  <c r="J295" i="7" s="1"/>
  <c r="I295" i="7"/>
  <c r="I294" i="7" s="1"/>
  <c r="H295" i="7"/>
  <c r="G295" i="7"/>
  <c r="G294" i="7" s="1"/>
  <c r="H294" i="7"/>
  <c r="J293" i="7"/>
  <c r="J292" i="7" s="1"/>
  <c r="I292" i="7"/>
  <c r="H292" i="7"/>
  <c r="G292" i="7"/>
  <c r="J291" i="7"/>
  <c r="J290" i="7"/>
  <c r="J289" i="7" s="1"/>
  <c r="I290" i="7"/>
  <c r="I289" i="7" s="1"/>
  <c r="I287" i="7" s="1"/>
  <c r="H290" i="7"/>
  <c r="G290" i="7"/>
  <c r="G289" i="7" s="1"/>
  <c r="H289" i="7"/>
  <c r="H287" i="7" s="1"/>
  <c r="H282" i="7" s="1"/>
  <c r="J288" i="7"/>
  <c r="G287" i="7"/>
  <c r="J286" i="7"/>
  <c r="J285" i="7"/>
  <c r="I285" i="7"/>
  <c r="H285" i="7"/>
  <c r="G285" i="7"/>
  <c r="J284" i="7"/>
  <c r="J283" i="7"/>
  <c r="J282" i="7" s="1"/>
  <c r="I283" i="7"/>
  <c r="H283" i="7"/>
  <c r="G283" i="7"/>
  <c r="J281" i="7"/>
  <c r="J280" i="7"/>
  <c r="I280" i="7"/>
  <c r="H280" i="7"/>
  <c r="G280" i="7"/>
  <c r="J279" i="7"/>
  <c r="J278" i="7"/>
  <c r="I278" i="7"/>
  <c r="H278" i="7"/>
  <c r="G278" i="7"/>
  <c r="J277" i="7"/>
  <c r="J276" i="7"/>
  <c r="I276" i="7"/>
  <c r="I271" i="7" s="1"/>
  <c r="H276" i="7"/>
  <c r="G276" i="7"/>
  <c r="J275" i="7"/>
  <c r="J274" i="7" s="1"/>
  <c r="I274" i="7"/>
  <c r="H274" i="7"/>
  <c r="G274" i="7"/>
  <c r="J273" i="7"/>
  <c r="I272" i="7"/>
  <c r="H272" i="7"/>
  <c r="H271" i="7" s="1"/>
  <c r="G272" i="7"/>
  <c r="G271" i="7" s="1"/>
  <c r="J268" i="7"/>
  <c r="J267" i="7" s="1"/>
  <c r="I268" i="7"/>
  <c r="H268" i="7"/>
  <c r="H265" i="7" s="1"/>
  <c r="G268" i="7"/>
  <c r="J266" i="7"/>
  <c r="J265" i="7" s="1"/>
  <c r="I266" i="7"/>
  <c r="H266" i="7"/>
  <c r="G266" i="7"/>
  <c r="I265" i="7"/>
  <c r="G265" i="7"/>
  <c r="J264" i="7"/>
  <c r="J263" i="7" s="1"/>
  <c r="J262" i="7" s="1"/>
  <c r="J254" i="7" s="1"/>
  <c r="I263" i="7"/>
  <c r="I262" i="7" s="1"/>
  <c r="H263" i="7"/>
  <c r="G263" i="7"/>
  <c r="H262" i="7"/>
  <c r="G262" i="7"/>
  <c r="J261" i="7"/>
  <c r="J260" i="7"/>
  <c r="I260" i="7"/>
  <c r="H260" i="7"/>
  <c r="G260" i="7"/>
  <c r="J259" i="7"/>
  <c r="I258" i="7"/>
  <c r="H258" i="7"/>
  <c r="G258" i="7"/>
  <c r="J257" i="7"/>
  <c r="J255" i="7" s="1"/>
  <c r="J256" i="7"/>
  <c r="I255" i="7"/>
  <c r="H255" i="7"/>
  <c r="G255" i="7"/>
  <c r="H254" i="7"/>
  <c r="G254" i="7"/>
  <c r="J253" i="7"/>
  <c r="J252" i="7"/>
  <c r="I252" i="7"/>
  <c r="H252" i="7"/>
  <c r="G252" i="7"/>
  <c r="J251" i="7"/>
  <c r="J250" i="7"/>
  <c r="I250" i="7"/>
  <c r="H250" i="7"/>
  <c r="G250" i="7"/>
  <c r="J249" i="7"/>
  <c r="J248" i="7"/>
  <c r="I248" i="7"/>
  <c r="H248" i="7"/>
  <c r="G248" i="7"/>
  <c r="J237" i="7"/>
  <c r="I246" i="7"/>
  <c r="G246" i="7"/>
  <c r="J245" i="7"/>
  <c r="I244" i="7"/>
  <c r="H244" i="7"/>
  <c r="G244" i="7"/>
  <c r="J243" i="7"/>
  <c r="J241" i="7" s="1"/>
  <c r="J242" i="7"/>
  <c r="I241" i="7"/>
  <c r="H241" i="7"/>
  <c r="G241" i="7"/>
  <c r="J240" i="7"/>
  <c r="J239" i="7"/>
  <c r="J238" i="7"/>
  <c r="I238" i="7"/>
  <c r="H238" i="7"/>
  <c r="G238" i="7"/>
  <c r="I237" i="7"/>
  <c r="J236" i="7"/>
  <c r="J235" i="7"/>
  <c r="J234" i="7"/>
  <c r="J233" i="7"/>
  <c r="J232" i="7" s="1"/>
  <c r="I232" i="7"/>
  <c r="H232" i="7"/>
  <c r="G232" i="7"/>
  <c r="G224" i="7" s="1"/>
  <c r="J231" i="7"/>
  <c r="J230" i="7"/>
  <c r="J229" i="7"/>
  <c r="J228" i="7"/>
  <c r="J227" i="7"/>
  <c r="J226" i="7"/>
  <c r="I225" i="7"/>
  <c r="I224" i="7" s="1"/>
  <c r="H225" i="7"/>
  <c r="G225" i="7"/>
  <c r="H224" i="7"/>
  <c r="J223" i="7"/>
  <c r="I222" i="7"/>
  <c r="H222" i="7"/>
  <c r="G222" i="7"/>
  <c r="J221" i="7"/>
  <c r="J220" i="7"/>
  <c r="J219" i="7"/>
  <c r="I218" i="7"/>
  <c r="H218" i="7"/>
  <c r="G218" i="7"/>
  <c r="J217" i="7"/>
  <c r="J216" i="7"/>
  <c r="J215" i="7"/>
  <c r="I214" i="7"/>
  <c r="H214" i="7"/>
  <c r="G214" i="7"/>
  <c r="J213" i="7"/>
  <c r="J211" i="7"/>
  <c r="I210" i="7"/>
  <c r="H210" i="7"/>
  <c r="H209" i="7" s="1"/>
  <c r="G210" i="7"/>
  <c r="G209" i="7"/>
  <c r="I207" i="7"/>
  <c r="H207" i="7"/>
  <c r="G207" i="7"/>
  <c r="J206" i="7"/>
  <c r="J205" i="7"/>
  <c r="I205" i="7"/>
  <c r="H205" i="7"/>
  <c r="G205" i="7"/>
  <c r="J204" i="7"/>
  <c r="J203" i="7"/>
  <c r="I203" i="7"/>
  <c r="H203" i="7"/>
  <c r="H200" i="7" s="1"/>
  <c r="G203" i="7"/>
  <c r="J202" i="7"/>
  <c r="I201" i="7"/>
  <c r="H201" i="7"/>
  <c r="G201" i="7"/>
  <c r="I200" i="7"/>
  <c r="J199" i="7"/>
  <c r="J198" i="7"/>
  <c r="J197" i="7" s="1"/>
  <c r="I198" i="7"/>
  <c r="H198" i="7"/>
  <c r="G198" i="7"/>
  <c r="I197" i="7"/>
  <c r="H197" i="7"/>
  <c r="G197" i="7"/>
  <c r="J196" i="7"/>
  <c r="J195" i="7"/>
  <c r="I195" i="7"/>
  <c r="H195" i="7"/>
  <c r="G195" i="7"/>
  <c r="J194" i="7"/>
  <c r="J193" i="7"/>
  <c r="I193" i="7"/>
  <c r="H193" i="7"/>
  <c r="G193" i="7"/>
  <c r="J192" i="7"/>
  <c r="I191" i="7"/>
  <c r="H191" i="7"/>
  <c r="G191" i="7"/>
  <c r="J190" i="7"/>
  <c r="I189" i="7"/>
  <c r="I188" i="7" s="1"/>
  <c r="G189" i="7"/>
  <c r="G188" i="7" s="1"/>
  <c r="J187" i="7"/>
  <c r="J186" i="7"/>
  <c r="I186" i="7"/>
  <c r="H186" i="7"/>
  <c r="G186" i="7"/>
  <c r="J185" i="7"/>
  <c r="I184" i="7"/>
  <c r="H184" i="7"/>
  <c r="G184" i="7"/>
  <c r="J183" i="7"/>
  <c r="J182" i="7" s="1"/>
  <c r="I182" i="7"/>
  <c r="H182" i="7"/>
  <c r="G182" i="7"/>
  <c r="J181" i="7"/>
  <c r="I180" i="7"/>
  <c r="I179" i="7" s="1"/>
  <c r="H180" i="7"/>
  <c r="H179" i="7" s="1"/>
  <c r="G180" i="7"/>
  <c r="G179" i="7"/>
  <c r="J178" i="7"/>
  <c r="I177" i="7"/>
  <c r="H177" i="7"/>
  <c r="H171" i="7" s="1"/>
  <c r="G177" i="7"/>
  <c r="J176" i="7"/>
  <c r="J175" i="7"/>
  <c r="I174" i="7"/>
  <c r="H174" i="7"/>
  <c r="G174" i="7"/>
  <c r="J173" i="7"/>
  <c r="J172" i="7"/>
  <c r="I172" i="7"/>
  <c r="H172" i="7"/>
  <c r="G172" i="7"/>
  <c r="G171" i="7" s="1"/>
  <c r="I171" i="7"/>
  <c r="J169" i="7"/>
  <c r="J168" i="7"/>
  <c r="J167" i="7"/>
  <c r="K167" i="7" s="1"/>
  <c r="I167" i="7"/>
  <c r="H167" i="7"/>
  <c r="G167" i="7"/>
  <c r="J165" i="7"/>
  <c r="I164" i="7"/>
  <c r="H164" i="7"/>
  <c r="G164" i="7"/>
  <c r="J163" i="7"/>
  <c r="J162" i="7"/>
  <c r="J161" i="7"/>
  <c r="J160" i="7"/>
  <c r="J159" i="7"/>
  <c r="J158" i="7"/>
  <c r="I157" i="7"/>
  <c r="H157" i="7"/>
  <c r="G157" i="7"/>
  <c r="J156" i="7"/>
  <c r="J155" i="7"/>
  <c r="J154" i="7"/>
  <c r="I154" i="7"/>
  <c r="H154" i="7"/>
  <c r="G154" i="7"/>
  <c r="J153" i="7"/>
  <c r="J152" i="7"/>
  <c r="J150" i="7" s="1"/>
  <c r="J151" i="7"/>
  <c r="I150" i="7"/>
  <c r="H150" i="7"/>
  <c r="G150" i="7"/>
  <c r="J149" i="7"/>
  <c r="I148" i="7"/>
  <c r="H148" i="7"/>
  <c r="G148" i="7"/>
  <c r="J147" i="7"/>
  <c r="I146" i="7"/>
  <c r="I143" i="7" s="1"/>
  <c r="H146" i="7"/>
  <c r="G146" i="7"/>
  <c r="J145" i="7"/>
  <c r="J144" i="7"/>
  <c r="I144" i="7"/>
  <c r="H144" i="7"/>
  <c r="G144" i="7"/>
  <c r="J142" i="7"/>
  <c r="I141" i="7"/>
  <c r="H141" i="7"/>
  <c r="G141" i="7"/>
  <c r="J140" i="7"/>
  <c r="J139" i="7"/>
  <c r="J138" i="7"/>
  <c r="J137" i="7"/>
  <c r="J136" i="7"/>
  <c r="J135" i="7"/>
  <c r="J134" i="7"/>
  <c r="J133" i="7"/>
  <c r="J132" i="7"/>
  <c r="J131" i="7" s="1"/>
  <c r="I131" i="7"/>
  <c r="I125" i="7" s="1"/>
  <c r="H131" i="7"/>
  <c r="G131" i="7"/>
  <c r="J130" i="7"/>
  <c r="J129" i="7"/>
  <c r="J128" i="7"/>
  <c r="J127" i="7"/>
  <c r="J126" i="7" s="1"/>
  <c r="I126" i="7"/>
  <c r="H126" i="7"/>
  <c r="H125" i="7" s="1"/>
  <c r="G126" i="7"/>
  <c r="G125" i="7" s="1"/>
  <c r="J124" i="7"/>
  <c r="J123" i="7"/>
  <c r="I123" i="7"/>
  <c r="H123" i="7"/>
  <c r="G123" i="7"/>
  <c r="J122" i="7"/>
  <c r="J121" i="7" s="1"/>
  <c r="I121" i="7"/>
  <c r="H121" i="7"/>
  <c r="G121" i="7"/>
  <c r="J120" i="7"/>
  <c r="J119" i="7"/>
  <c r="J116" i="7" s="1"/>
  <c r="I119" i="7"/>
  <c r="H119" i="7"/>
  <c r="G119" i="7"/>
  <c r="J118" i="7"/>
  <c r="J117" i="7"/>
  <c r="I117" i="7"/>
  <c r="H117" i="7"/>
  <c r="H116" i="7" s="1"/>
  <c r="G117" i="7"/>
  <c r="G116" i="7" s="1"/>
  <c r="I116" i="7"/>
  <c r="J115" i="7"/>
  <c r="J114" i="7"/>
  <c r="I114" i="7"/>
  <c r="H114" i="7"/>
  <c r="G114" i="7"/>
  <c r="J113" i="7"/>
  <c r="J112" i="7"/>
  <c r="I112" i="7"/>
  <c r="H112" i="7"/>
  <c r="G112" i="7"/>
  <c r="J111" i="7"/>
  <c r="J110" i="7" s="1"/>
  <c r="I110" i="7"/>
  <c r="H110" i="7"/>
  <c r="G110" i="7"/>
  <c r="J109" i="7"/>
  <c r="J108" i="7"/>
  <c r="J107" i="7"/>
  <c r="J106" i="7"/>
  <c r="J105" i="7"/>
  <c r="I104" i="7"/>
  <c r="H104" i="7"/>
  <c r="H99" i="7" s="1"/>
  <c r="G104" i="7"/>
  <c r="J103" i="7"/>
  <c r="J102" i="7"/>
  <c r="I102" i="7"/>
  <c r="I99" i="7" s="1"/>
  <c r="H102" i="7"/>
  <c r="G102" i="7"/>
  <c r="J101" i="7"/>
  <c r="J100" i="7"/>
  <c r="I100" i="7"/>
  <c r="H100" i="7"/>
  <c r="G100" i="7"/>
  <c r="J98" i="7"/>
  <c r="I97" i="7"/>
  <c r="H97" i="7"/>
  <c r="G97" i="7"/>
  <c r="J96" i="7"/>
  <c r="J95" i="7"/>
  <c r="I95" i="7"/>
  <c r="H95" i="7"/>
  <c r="G95" i="7"/>
  <c r="G92" i="7" s="1"/>
  <c r="J94" i="7"/>
  <c r="J93" i="7"/>
  <c r="I93" i="7"/>
  <c r="H93" i="7"/>
  <c r="H92" i="7" s="1"/>
  <c r="G93" i="7"/>
  <c r="I92" i="7"/>
  <c r="J91" i="7"/>
  <c r="J90" i="7"/>
  <c r="I90" i="7"/>
  <c r="H90" i="7"/>
  <c r="G90" i="7"/>
  <c r="G87" i="7" s="1"/>
  <c r="J89" i="7"/>
  <c r="I88" i="7"/>
  <c r="I87" i="7" s="1"/>
  <c r="H88" i="7"/>
  <c r="G88" i="7"/>
  <c r="H87" i="7"/>
  <c r="I85" i="7"/>
  <c r="H85" i="7"/>
  <c r="G85" i="7"/>
  <c r="G82" i="7" s="1"/>
  <c r="J84" i="7"/>
  <c r="I83" i="7"/>
  <c r="I82" i="7" s="1"/>
  <c r="H83" i="7"/>
  <c r="H82" i="7" s="1"/>
  <c r="G83" i="7"/>
  <c r="J81" i="7"/>
  <c r="J80" i="7" s="1"/>
  <c r="I80" i="7"/>
  <c r="H80" i="7"/>
  <c r="J79" i="7"/>
  <c r="I78" i="7"/>
  <c r="H78" i="7"/>
  <c r="G78" i="7"/>
  <c r="J77" i="7"/>
  <c r="J76" i="7"/>
  <c r="J75" i="7" s="1"/>
  <c r="I75" i="7"/>
  <c r="H75" i="7"/>
  <c r="G75" i="7"/>
  <c r="J73" i="7"/>
  <c r="I73" i="7"/>
  <c r="H73" i="7"/>
  <c r="G73" i="7"/>
  <c r="G68" i="7" s="1"/>
  <c r="J72" i="7"/>
  <c r="I71" i="7"/>
  <c r="H71" i="7"/>
  <c r="G71" i="7"/>
  <c r="J70" i="7"/>
  <c r="J69" i="7" s="1"/>
  <c r="I69" i="7"/>
  <c r="H69" i="7"/>
  <c r="G69" i="7"/>
  <c r="H68" i="7"/>
  <c r="J66" i="7"/>
  <c r="J65" i="7" s="1"/>
  <c r="I65" i="7"/>
  <c r="H65" i="7"/>
  <c r="G65" i="7"/>
  <c r="J64" i="7"/>
  <c r="J63" i="7" s="1"/>
  <c r="I63" i="7"/>
  <c r="H63" i="7"/>
  <c r="G63" i="7"/>
  <c r="J62" i="7"/>
  <c r="J61" i="7" s="1"/>
  <c r="I61" i="7"/>
  <c r="H61" i="7"/>
  <c r="G61" i="7"/>
  <c r="J60" i="7"/>
  <c r="J59" i="7"/>
  <c r="I59" i="7"/>
  <c r="H59" i="7"/>
  <c r="H58" i="7" s="1"/>
  <c r="G59" i="7"/>
  <c r="J58" i="7"/>
  <c r="J57" i="7"/>
  <c r="J56" i="7"/>
  <c r="J55" i="7" s="1"/>
  <c r="I55" i="7"/>
  <c r="I54" i="7" s="1"/>
  <c r="H55" i="7"/>
  <c r="G55" i="7"/>
  <c r="G54" i="7" s="1"/>
  <c r="J54" i="7"/>
  <c r="H54" i="7"/>
  <c r="J53" i="7"/>
  <c r="J52" i="7"/>
  <c r="J51" i="7"/>
  <c r="J50" i="7"/>
  <c r="J49" i="7"/>
  <c r="J48" i="7"/>
  <c r="J47" i="7"/>
  <c r="J46" i="7"/>
  <c r="I45" i="7"/>
  <c r="H45" i="7"/>
  <c r="G45" i="7"/>
  <c r="J44" i="7"/>
  <c r="I43" i="7"/>
  <c r="H43" i="7"/>
  <c r="H42" i="7" s="1"/>
  <c r="G43" i="7"/>
  <c r="I42" i="7"/>
  <c r="G42" i="7"/>
  <c r="J41" i="7"/>
  <c r="J40" i="7"/>
  <c r="J39" i="7"/>
  <c r="J38" i="7"/>
  <c r="J37" i="7" s="1"/>
  <c r="I37" i="7"/>
  <c r="H37" i="7"/>
  <c r="G37" i="7"/>
  <c r="J36" i="7"/>
  <c r="J35" i="7"/>
  <c r="I35" i="7"/>
  <c r="H35" i="7"/>
  <c r="G35" i="7"/>
  <c r="G20" i="7" s="1"/>
  <c r="J34" i="7"/>
  <c r="I33" i="7"/>
  <c r="H33" i="7"/>
  <c r="G33" i="7"/>
  <c r="J32" i="7"/>
  <c r="J31" i="7"/>
  <c r="J30" i="7"/>
  <c r="J29" i="7"/>
  <c r="J28" i="7"/>
  <c r="J27" i="7"/>
  <c r="J26" i="7"/>
  <c r="I26" i="7"/>
  <c r="H26" i="7"/>
  <c r="G26" i="7"/>
  <c r="J25" i="7"/>
  <c r="G21" i="7"/>
  <c r="G13" i="7"/>
  <c r="G11" i="7"/>
  <c r="G9" i="7"/>
  <c r="F7" i="7"/>
  <c r="F6" i="7"/>
  <c r="A5" i="7"/>
  <c r="A1" i="7"/>
  <c r="N327" i="6"/>
  <c r="N326" i="6" s="1"/>
  <c r="M327" i="6"/>
  <c r="L327" i="6"/>
  <c r="L326" i="6" s="1"/>
  <c r="L325" i="6" s="1"/>
  <c r="K327" i="6"/>
  <c r="J327" i="6"/>
  <c r="J326" i="6" s="1"/>
  <c r="I327" i="6"/>
  <c r="I326" i="6" s="1"/>
  <c r="I325" i="6" s="1"/>
  <c r="H327" i="6"/>
  <c r="G327" i="6"/>
  <c r="M326" i="6"/>
  <c r="M325" i="6" s="1"/>
  <c r="K326" i="6"/>
  <c r="K325" i="6" s="1"/>
  <c r="H326" i="6"/>
  <c r="G326" i="6"/>
  <c r="G325" i="6" s="1"/>
  <c r="N325" i="6"/>
  <c r="J325" i="6"/>
  <c r="H325" i="6"/>
  <c r="N324" i="6"/>
  <c r="N323" i="6"/>
  <c r="M323" i="6"/>
  <c r="L323" i="6"/>
  <c r="K323" i="6"/>
  <c r="K315" i="6" s="1"/>
  <c r="J323" i="6"/>
  <c r="I323" i="6"/>
  <c r="H323" i="6"/>
  <c r="G323" i="6"/>
  <c r="N322" i="6"/>
  <c r="M321" i="6"/>
  <c r="L321" i="6"/>
  <c r="K321" i="6"/>
  <c r="J321" i="6"/>
  <c r="J315" i="6" s="1"/>
  <c r="I321" i="6"/>
  <c r="H321" i="6"/>
  <c r="G321" i="6"/>
  <c r="N320" i="6"/>
  <c r="N319" i="6"/>
  <c r="M319" i="6"/>
  <c r="L319" i="6"/>
  <c r="K319" i="6"/>
  <c r="J319" i="6"/>
  <c r="I319" i="6"/>
  <c r="I315" i="6" s="1"/>
  <c r="H319" i="6"/>
  <c r="G319" i="6"/>
  <c r="N318" i="6"/>
  <c r="N317" i="6"/>
  <c r="N316" i="6"/>
  <c r="M316" i="6"/>
  <c r="L316" i="6"/>
  <c r="L315" i="6" s="1"/>
  <c r="K316" i="6"/>
  <c r="J316" i="6"/>
  <c r="I316" i="6"/>
  <c r="H316" i="6"/>
  <c r="H315" i="6" s="1"/>
  <c r="G316" i="6"/>
  <c r="M315" i="6"/>
  <c r="G315" i="6"/>
  <c r="N314" i="6"/>
  <c r="M313" i="6"/>
  <c r="L313" i="6"/>
  <c r="L312" i="6" s="1"/>
  <c r="K313" i="6"/>
  <c r="J313" i="6"/>
  <c r="J312" i="6" s="1"/>
  <c r="I313" i="6"/>
  <c r="I312" i="6" s="1"/>
  <c r="H313" i="6"/>
  <c r="H312" i="6" s="1"/>
  <c r="G313" i="6"/>
  <c r="M312" i="6"/>
  <c r="K312" i="6"/>
  <c r="G312" i="6"/>
  <c r="N311" i="6"/>
  <c r="M310" i="6"/>
  <c r="L310" i="6"/>
  <c r="K310" i="6"/>
  <c r="J310" i="6"/>
  <c r="J303" i="6" s="1"/>
  <c r="I310" i="6"/>
  <c r="H310" i="6"/>
  <c r="G310" i="6"/>
  <c r="N309" i="6"/>
  <c r="N308" i="6" s="1"/>
  <c r="M308" i="6"/>
  <c r="L308" i="6"/>
  <c r="K308" i="6"/>
  <c r="K303" i="6" s="1"/>
  <c r="J308" i="6"/>
  <c r="I308" i="6"/>
  <c r="H308" i="6"/>
  <c r="G308" i="6"/>
  <c r="N307" i="6"/>
  <c r="M306" i="6"/>
  <c r="L306" i="6"/>
  <c r="K306" i="6"/>
  <c r="J306" i="6"/>
  <c r="I306" i="6"/>
  <c r="H306" i="6"/>
  <c r="G306" i="6"/>
  <c r="N305" i="6"/>
  <c r="N304" i="6"/>
  <c r="M304" i="6"/>
  <c r="L304" i="6"/>
  <c r="K304" i="6"/>
  <c r="J304" i="6"/>
  <c r="I304" i="6"/>
  <c r="H304" i="6"/>
  <c r="G304" i="6"/>
  <c r="L303" i="6"/>
  <c r="H303" i="6"/>
  <c r="N302" i="6"/>
  <c r="N301" i="6" s="1"/>
  <c r="M301" i="6"/>
  <c r="L301" i="6"/>
  <c r="K301" i="6"/>
  <c r="K296" i="6" s="1"/>
  <c r="J301" i="6"/>
  <c r="I301" i="6"/>
  <c r="H301" i="6"/>
  <c r="G301" i="6"/>
  <c r="N300" i="6"/>
  <c r="M299" i="6"/>
  <c r="L299" i="6"/>
  <c r="K299" i="6"/>
  <c r="J299" i="6"/>
  <c r="I299" i="6"/>
  <c r="H299" i="6"/>
  <c r="G299" i="6"/>
  <c r="N298" i="6"/>
  <c r="N297" i="6"/>
  <c r="M297" i="6"/>
  <c r="L297" i="6"/>
  <c r="K297" i="6"/>
  <c r="J297" i="6"/>
  <c r="I297" i="6"/>
  <c r="H297" i="6"/>
  <c r="G297" i="6"/>
  <c r="L296" i="6"/>
  <c r="J296" i="6"/>
  <c r="H296" i="6"/>
  <c r="N295" i="6"/>
  <c r="N294" i="6" s="1"/>
  <c r="M294" i="6"/>
  <c r="L294" i="6"/>
  <c r="K294" i="6"/>
  <c r="J294" i="6"/>
  <c r="I294" i="6"/>
  <c r="H294" i="6"/>
  <c r="G294" i="6"/>
  <c r="G291" i="6" s="1"/>
  <c r="N293" i="6"/>
  <c r="M292" i="6"/>
  <c r="L292" i="6"/>
  <c r="L291" i="6" s="1"/>
  <c r="K292" i="6"/>
  <c r="J292" i="6"/>
  <c r="J291" i="6" s="1"/>
  <c r="I292" i="6"/>
  <c r="I291" i="6" s="1"/>
  <c r="I287" i="6" s="1"/>
  <c r="H292" i="6"/>
  <c r="H291" i="6" s="1"/>
  <c r="G292" i="6"/>
  <c r="M291" i="6"/>
  <c r="K291" i="6"/>
  <c r="K287" i="6" s="1"/>
  <c r="K284" i="6" s="1"/>
  <c r="N290" i="6"/>
  <c r="N289" i="6" s="1"/>
  <c r="M289" i="6"/>
  <c r="L289" i="6"/>
  <c r="K289" i="6"/>
  <c r="J289" i="6"/>
  <c r="I289" i="6"/>
  <c r="H289" i="6"/>
  <c r="H287" i="6" s="1"/>
  <c r="G289" i="6"/>
  <c r="N288" i="6"/>
  <c r="M287" i="6"/>
  <c r="M284" i="6" s="1"/>
  <c r="J287" i="6"/>
  <c r="G287" i="6"/>
  <c r="N286" i="6"/>
  <c r="N285" i="6" s="1"/>
  <c r="M285" i="6"/>
  <c r="L285" i="6"/>
  <c r="K285" i="6"/>
  <c r="J285" i="6"/>
  <c r="I285" i="6"/>
  <c r="I284" i="6" s="1"/>
  <c r="H285" i="6"/>
  <c r="H284" i="6" s="1"/>
  <c r="G285" i="6"/>
  <c r="G284" i="6"/>
  <c r="N283" i="6"/>
  <c r="N282" i="6"/>
  <c r="M282" i="6"/>
  <c r="L282" i="6"/>
  <c r="K282" i="6"/>
  <c r="J282" i="6"/>
  <c r="I282" i="6"/>
  <c r="H282" i="6"/>
  <c r="G282" i="6"/>
  <c r="N281" i="6"/>
  <c r="M280" i="6"/>
  <c r="L280" i="6"/>
  <c r="K280" i="6"/>
  <c r="J280" i="6"/>
  <c r="I280" i="6"/>
  <c r="H280" i="6"/>
  <c r="G280" i="6"/>
  <c r="N279" i="6"/>
  <c r="N278" i="6" s="1"/>
  <c r="M278" i="6"/>
  <c r="L278" i="6"/>
  <c r="K278" i="6"/>
  <c r="J278" i="6"/>
  <c r="I278" i="6"/>
  <c r="H278" i="6"/>
  <c r="G278" i="6"/>
  <c r="N277" i="6"/>
  <c r="N276" i="6"/>
  <c r="M276" i="6"/>
  <c r="L276" i="6"/>
  <c r="K276" i="6"/>
  <c r="J276" i="6"/>
  <c r="I276" i="6"/>
  <c r="H276" i="6"/>
  <c r="G276" i="6"/>
  <c r="G273" i="6" s="1"/>
  <c r="N275" i="6"/>
  <c r="M274" i="6"/>
  <c r="L274" i="6"/>
  <c r="L273" i="6" s="1"/>
  <c r="K274" i="6"/>
  <c r="J274" i="6"/>
  <c r="I274" i="6"/>
  <c r="H274" i="6"/>
  <c r="G274" i="6"/>
  <c r="M273" i="6"/>
  <c r="J273" i="6"/>
  <c r="N271" i="6"/>
  <c r="N270" i="6" s="1"/>
  <c r="M270" i="6"/>
  <c r="M267" i="6" s="1"/>
  <c r="L270" i="6"/>
  <c r="K270" i="6"/>
  <c r="J270" i="6"/>
  <c r="I270" i="6"/>
  <c r="I267" i="6" s="1"/>
  <c r="H270" i="6"/>
  <c r="G270" i="6"/>
  <c r="G267" i="6" s="1"/>
  <c r="N269" i="6"/>
  <c r="N268" i="6"/>
  <c r="M268" i="6"/>
  <c r="L268" i="6"/>
  <c r="L267" i="6" s="1"/>
  <c r="K268" i="6"/>
  <c r="K267" i="6" s="1"/>
  <c r="J268" i="6"/>
  <c r="J267" i="6" s="1"/>
  <c r="I268" i="6"/>
  <c r="H268" i="6"/>
  <c r="G268" i="6"/>
  <c r="N267" i="6"/>
  <c r="H267" i="6"/>
  <c r="N266" i="6"/>
  <c r="M265" i="6"/>
  <c r="L265" i="6"/>
  <c r="L264" i="6" s="1"/>
  <c r="K265" i="6"/>
  <c r="J265" i="6"/>
  <c r="I265" i="6"/>
  <c r="H265" i="6"/>
  <c r="H264" i="6" s="1"/>
  <c r="G265" i="6"/>
  <c r="M264" i="6"/>
  <c r="K264" i="6"/>
  <c r="J264" i="6"/>
  <c r="I264" i="6"/>
  <c r="G264" i="6"/>
  <c r="N263" i="6"/>
  <c r="N262" i="6" s="1"/>
  <c r="M262" i="6"/>
  <c r="L262" i="6"/>
  <c r="K262" i="6"/>
  <c r="J262" i="6"/>
  <c r="I262" i="6"/>
  <c r="I256" i="6" s="1"/>
  <c r="I255" i="6" s="1"/>
  <c r="H262" i="6"/>
  <c r="G262" i="6"/>
  <c r="N261" i="6"/>
  <c r="N260" i="6"/>
  <c r="M260" i="6"/>
  <c r="L260" i="6"/>
  <c r="K260" i="6"/>
  <c r="K256" i="6" s="1"/>
  <c r="J260" i="6"/>
  <c r="I260" i="6"/>
  <c r="H260" i="6"/>
  <c r="G260" i="6"/>
  <c r="N259" i="6"/>
  <c r="N258" i="6"/>
  <c r="M257" i="6"/>
  <c r="L257" i="6"/>
  <c r="L256" i="6" s="1"/>
  <c r="L255" i="6" s="1"/>
  <c r="K257" i="6"/>
  <c r="J257" i="6"/>
  <c r="I257" i="6"/>
  <c r="H257" i="6"/>
  <c r="G257" i="6"/>
  <c r="M256" i="6"/>
  <c r="M255" i="6" s="1"/>
  <c r="G256" i="6"/>
  <c r="G255" i="6" s="1"/>
  <c r="N254" i="6"/>
  <c r="N253" i="6"/>
  <c r="M253" i="6"/>
  <c r="L253" i="6"/>
  <c r="K253" i="6"/>
  <c r="J253" i="6"/>
  <c r="I253" i="6"/>
  <c r="H253" i="6"/>
  <c r="G253" i="6"/>
  <c r="N252" i="6"/>
  <c r="M251" i="6"/>
  <c r="L251" i="6"/>
  <c r="K251" i="6"/>
  <c r="J251" i="6"/>
  <c r="I251" i="6"/>
  <c r="H251" i="6"/>
  <c r="G251" i="6"/>
  <c r="N250" i="6"/>
  <c r="N249" i="6" s="1"/>
  <c r="M249" i="6"/>
  <c r="L249" i="6"/>
  <c r="K249" i="6"/>
  <c r="J249" i="6"/>
  <c r="I249" i="6"/>
  <c r="H249" i="6"/>
  <c r="G249" i="6"/>
  <c r="N248" i="6"/>
  <c r="M247" i="6"/>
  <c r="M238" i="6" s="1"/>
  <c r="L247" i="6"/>
  <c r="K247" i="6"/>
  <c r="J247" i="6"/>
  <c r="I247" i="6"/>
  <c r="H247" i="6"/>
  <c r="G247" i="6"/>
  <c r="N246" i="6"/>
  <c r="M245" i="6"/>
  <c r="L245" i="6"/>
  <c r="K245" i="6"/>
  <c r="J245" i="6"/>
  <c r="I245" i="6"/>
  <c r="H245" i="6"/>
  <c r="G245" i="6"/>
  <c r="N244" i="6"/>
  <c r="N243" i="6"/>
  <c r="N242" i="6"/>
  <c r="M242" i="6"/>
  <c r="L242" i="6"/>
  <c r="K242" i="6"/>
  <c r="J242" i="6"/>
  <c r="I242" i="6"/>
  <c r="H242" i="6"/>
  <c r="G242" i="6"/>
  <c r="N241" i="6"/>
  <c r="N240" i="6"/>
  <c r="N239" i="6" s="1"/>
  <c r="M239" i="6"/>
  <c r="L239" i="6"/>
  <c r="K239" i="6"/>
  <c r="J239" i="6"/>
  <c r="I239" i="6"/>
  <c r="H239" i="6"/>
  <c r="G239" i="6"/>
  <c r="N237" i="6"/>
  <c r="N236" i="6"/>
  <c r="N235" i="6"/>
  <c r="N234" i="6"/>
  <c r="M233" i="6"/>
  <c r="L233" i="6"/>
  <c r="K233" i="6"/>
  <c r="I233" i="6"/>
  <c r="H233" i="6"/>
  <c r="G233" i="6"/>
  <c r="G225" i="6" s="1"/>
  <c r="N232" i="6"/>
  <c r="N231" i="6"/>
  <c r="N230" i="6"/>
  <c r="N229" i="6"/>
  <c r="N228" i="6"/>
  <c r="N227" i="6"/>
  <c r="M226" i="6"/>
  <c r="L226" i="6"/>
  <c r="K226" i="6"/>
  <c r="J226" i="6"/>
  <c r="I226" i="6"/>
  <c r="H226" i="6"/>
  <c r="G226" i="6"/>
  <c r="N224" i="6"/>
  <c r="M223" i="6"/>
  <c r="L223" i="6"/>
  <c r="K223" i="6"/>
  <c r="J223" i="6"/>
  <c r="I223" i="6"/>
  <c r="H223" i="6"/>
  <c r="G223" i="6"/>
  <c r="N222" i="6"/>
  <c r="N221" i="6"/>
  <c r="N220" i="6"/>
  <c r="M219" i="6"/>
  <c r="L219" i="6"/>
  <c r="K219" i="6"/>
  <c r="J219" i="6"/>
  <c r="I219" i="6"/>
  <c r="H219" i="6"/>
  <c r="G219" i="6"/>
  <c r="N218" i="6"/>
  <c r="N217" i="6"/>
  <c r="N216" i="6"/>
  <c r="M215" i="6"/>
  <c r="L215" i="6"/>
  <c r="L210" i="6" s="1"/>
  <c r="K215" i="6"/>
  <c r="J215" i="6"/>
  <c r="I215" i="6"/>
  <c r="H215" i="6"/>
  <c r="G215" i="6"/>
  <c r="N214" i="6"/>
  <c r="N213" i="6"/>
  <c r="N212" i="6"/>
  <c r="N211" i="6" s="1"/>
  <c r="M211" i="6"/>
  <c r="M210" i="6" s="1"/>
  <c r="L211" i="6"/>
  <c r="K211" i="6"/>
  <c r="J211" i="6"/>
  <c r="J210" i="6" s="1"/>
  <c r="I211" i="6"/>
  <c r="H211" i="6"/>
  <c r="G211" i="6"/>
  <c r="H210" i="6"/>
  <c r="G210" i="6"/>
  <c r="N209" i="6"/>
  <c r="N208" i="6"/>
  <c r="M208" i="6"/>
  <c r="M201" i="6" s="1"/>
  <c r="L208" i="6"/>
  <c r="L201" i="6" s="1"/>
  <c r="K208" i="6"/>
  <c r="J208" i="6"/>
  <c r="I208" i="6"/>
  <c r="H208" i="6"/>
  <c r="G208" i="6"/>
  <c r="N207" i="6"/>
  <c r="N206" i="6"/>
  <c r="M206" i="6"/>
  <c r="L206" i="6"/>
  <c r="K206" i="6"/>
  <c r="K201" i="6" s="1"/>
  <c r="J206" i="6"/>
  <c r="I206" i="6"/>
  <c r="H206" i="6"/>
  <c r="G206" i="6"/>
  <c r="N205" i="6"/>
  <c r="N204" i="6" s="1"/>
  <c r="M204" i="6"/>
  <c r="L204" i="6"/>
  <c r="K204" i="6"/>
  <c r="J204" i="6"/>
  <c r="I204" i="6"/>
  <c r="H204" i="6"/>
  <c r="G204" i="6"/>
  <c r="N203" i="6"/>
  <c r="M202" i="6"/>
  <c r="L202" i="6"/>
  <c r="K202" i="6"/>
  <c r="J202" i="6"/>
  <c r="J201" i="6" s="1"/>
  <c r="I202" i="6"/>
  <c r="I201" i="6" s="1"/>
  <c r="H202" i="6"/>
  <c r="G202" i="6"/>
  <c r="G201" i="6"/>
  <c r="N199" i="6"/>
  <c r="N198" i="6" s="1"/>
  <c r="M199" i="6"/>
  <c r="L199" i="6"/>
  <c r="L198" i="6" s="1"/>
  <c r="K199" i="6"/>
  <c r="K198" i="6" s="1"/>
  <c r="J199" i="6"/>
  <c r="J198" i="6" s="1"/>
  <c r="I199" i="6"/>
  <c r="H199" i="6"/>
  <c r="H198" i="6" s="1"/>
  <c r="G199" i="6"/>
  <c r="M198" i="6"/>
  <c r="I198" i="6"/>
  <c r="G198" i="6"/>
  <c r="N197" i="6"/>
  <c r="N196" i="6" s="1"/>
  <c r="M196" i="6"/>
  <c r="L196" i="6"/>
  <c r="K196" i="6"/>
  <c r="J196" i="6"/>
  <c r="I196" i="6"/>
  <c r="H196" i="6"/>
  <c r="G196" i="6"/>
  <c r="N195" i="6"/>
  <c r="N194" i="6"/>
  <c r="M194" i="6"/>
  <c r="L194" i="6"/>
  <c r="K194" i="6"/>
  <c r="J194" i="6"/>
  <c r="I194" i="6"/>
  <c r="H194" i="6"/>
  <c r="H189" i="6" s="1"/>
  <c r="G194" i="6"/>
  <c r="N192" i="6"/>
  <c r="M192" i="6"/>
  <c r="L192" i="6"/>
  <c r="L189" i="6" s="1"/>
  <c r="K192" i="6"/>
  <c r="J192" i="6"/>
  <c r="J189" i="6" s="1"/>
  <c r="I192" i="6"/>
  <c r="H192" i="6"/>
  <c r="G192" i="6"/>
  <c r="M190" i="6"/>
  <c r="L190" i="6"/>
  <c r="K190" i="6"/>
  <c r="K189" i="6" s="1"/>
  <c r="J190" i="6"/>
  <c r="I190" i="6"/>
  <c r="I189" i="6" s="1"/>
  <c r="H190" i="6"/>
  <c r="G190" i="6"/>
  <c r="M189" i="6"/>
  <c r="G189" i="6"/>
  <c r="N188" i="6"/>
  <c r="N187" i="6"/>
  <c r="M187" i="6"/>
  <c r="L187" i="6"/>
  <c r="K187" i="6"/>
  <c r="J187" i="6"/>
  <c r="I187" i="6"/>
  <c r="H187" i="6"/>
  <c r="G187" i="6"/>
  <c r="N186" i="6"/>
  <c r="N185" i="6" s="1"/>
  <c r="M185" i="6"/>
  <c r="L185" i="6"/>
  <c r="K185" i="6"/>
  <c r="J185" i="6"/>
  <c r="I185" i="6"/>
  <c r="H185" i="6"/>
  <c r="G185" i="6"/>
  <c r="G180" i="6" s="1"/>
  <c r="N184" i="6"/>
  <c r="N183" i="6" s="1"/>
  <c r="K183" i="6"/>
  <c r="J183" i="6"/>
  <c r="I183" i="6"/>
  <c r="H183" i="6"/>
  <c r="G183" i="6"/>
  <c r="N182" i="6"/>
  <c r="N181" i="6" s="1"/>
  <c r="M181" i="6"/>
  <c r="L181" i="6"/>
  <c r="K181" i="6"/>
  <c r="J181" i="6"/>
  <c r="I181" i="6"/>
  <c r="H181" i="6"/>
  <c r="G181" i="6"/>
  <c r="N179" i="6"/>
  <c r="N178" i="6"/>
  <c r="M178" i="6"/>
  <c r="L178" i="6"/>
  <c r="K178" i="6"/>
  <c r="K172" i="6" s="1"/>
  <c r="J178" i="6"/>
  <c r="I178" i="6"/>
  <c r="H178" i="6"/>
  <c r="G178" i="6"/>
  <c r="N177" i="6"/>
  <c r="N176" i="6"/>
  <c r="N175" i="6"/>
  <c r="M175" i="6"/>
  <c r="L175" i="6"/>
  <c r="K175" i="6"/>
  <c r="J175" i="6"/>
  <c r="I175" i="6"/>
  <c r="I172" i="6" s="1"/>
  <c r="H175" i="6"/>
  <c r="H172" i="6" s="1"/>
  <c r="G175" i="6"/>
  <c r="N173" i="6"/>
  <c r="M173" i="6"/>
  <c r="L173" i="6"/>
  <c r="L172" i="6" s="1"/>
  <c r="K173" i="6"/>
  <c r="J173" i="6"/>
  <c r="I173" i="6"/>
  <c r="H173" i="6"/>
  <c r="G173" i="6"/>
  <c r="N172" i="6"/>
  <c r="J172" i="6"/>
  <c r="N170" i="6"/>
  <c r="N169" i="6"/>
  <c r="N168" i="6"/>
  <c r="M168" i="6"/>
  <c r="L168" i="6"/>
  <c r="K168" i="6"/>
  <c r="J168" i="6"/>
  <c r="I168" i="6"/>
  <c r="H168" i="6"/>
  <c r="G168" i="6"/>
  <c r="N167" i="6"/>
  <c r="N166" i="6"/>
  <c r="N165" i="6"/>
  <c r="N164" i="6" s="1"/>
  <c r="M164" i="6"/>
  <c r="L164" i="6"/>
  <c r="K164" i="6"/>
  <c r="J164" i="6"/>
  <c r="I164" i="6"/>
  <c r="H164" i="6"/>
  <c r="G164" i="6"/>
  <c r="N163" i="6"/>
  <c r="N162" i="6"/>
  <c r="N159" i="6"/>
  <c r="N158" i="6"/>
  <c r="M157" i="6"/>
  <c r="M143" i="6" s="1"/>
  <c r="L157" i="6"/>
  <c r="K157" i="6"/>
  <c r="J157" i="6"/>
  <c r="I157" i="6"/>
  <c r="H157" i="6"/>
  <c r="G157" i="6"/>
  <c r="N155" i="6"/>
  <c r="N154" i="6"/>
  <c r="M154" i="6"/>
  <c r="L154" i="6"/>
  <c r="K154" i="6"/>
  <c r="J154" i="6"/>
  <c r="I154" i="6"/>
  <c r="H154" i="6"/>
  <c r="G154" i="6"/>
  <c r="N153" i="6"/>
  <c r="N152" i="6"/>
  <c r="N151" i="6"/>
  <c r="N150" i="6"/>
  <c r="M150" i="6"/>
  <c r="L150" i="6"/>
  <c r="K150" i="6"/>
  <c r="J150" i="6"/>
  <c r="I150" i="6"/>
  <c r="H150" i="6"/>
  <c r="G150" i="6"/>
  <c r="N149" i="6"/>
  <c r="M148" i="6"/>
  <c r="L148" i="6"/>
  <c r="K148" i="6"/>
  <c r="J148" i="6"/>
  <c r="I148" i="6"/>
  <c r="H148" i="6"/>
  <c r="G148" i="6"/>
  <c r="N147" i="6"/>
  <c r="N146" i="6"/>
  <c r="M146" i="6"/>
  <c r="L146" i="6"/>
  <c r="K146" i="6"/>
  <c r="J146" i="6"/>
  <c r="I146" i="6"/>
  <c r="H146" i="6"/>
  <c r="G146" i="6"/>
  <c r="N145" i="6"/>
  <c r="N144" i="6"/>
  <c r="M144" i="6"/>
  <c r="L144" i="6"/>
  <c r="K144" i="6"/>
  <c r="J144" i="6"/>
  <c r="I144" i="6"/>
  <c r="H144" i="6"/>
  <c r="G144" i="6"/>
  <c r="N142" i="6"/>
  <c r="M141" i="6"/>
  <c r="L141" i="6"/>
  <c r="K141" i="6"/>
  <c r="J141" i="6"/>
  <c r="I141" i="6"/>
  <c r="H141" i="6"/>
  <c r="G141" i="6"/>
  <c r="N139" i="6"/>
  <c r="N137" i="6"/>
  <c r="N136" i="6"/>
  <c r="N135" i="6"/>
  <c r="N134" i="6"/>
  <c r="N133" i="6"/>
  <c r="N132" i="6"/>
  <c r="M131" i="6"/>
  <c r="M125" i="6" s="1"/>
  <c r="L131" i="6"/>
  <c r="K131" i="6"/>
  <c r="J131" i="6"/>
  <c r="I131" i="6"/>
  <c r="H131" i="6"/>
  <c r="G131" i="6"/>
  <c r="N130" i="6"/>
  <c r="N129" i="6"/>
  <c r="N128" i="6"/>
  <c r="N127" i="6"/>
  <c r="M126" i="6"/>
  <c r="L126" i="6"/>
  <c r="K126" i="6"/>
  <c r="J126" i="6"/>
  <c r="I126" i="6"/>
  <c r="H126" i="6"/>
  <c r="G126" i="6"/>
  <c r="N124" i="6"/>
  <c r="N123" i="6"/>
  <c r="M123" i="6"/>
  <c r="L123" i="6"/>
  <c r="K123" i="6"/>
  <c r="J123" i="6"/>
  <c r="I123" i="6"/>
  <c r="H123" i="6"/>
  <c r="G123" i="6"/>
  <c r="N122" i="6"/>
  <c r="M121" i="6"/>
  <c r="L121" i="6"/>
  <c r="K121" i="6"/>
  <c r="J121" i="6"/>
  <c r="I121" i="6"/>
  <c r="H121" i="6"/>
  <c r="G121" i="6"/>
  <c r="N120" i="6"/>
  <c r="N119" i="6" s="1"/>
  <c r="M119" i="6"/>
  <c r="L119" i="6"/>
  <c r="L116" i="6" s="1"/>
  <c r="K119" i="6"/>
  <c r="J119" i="6"/>
  <c r="I119" i="6"/>
  <c r="H119" i="6"/>
  <c r="G119" i="6"/>
  <c r="N118" i="6"/>
  <c r="N117" i="6"/>
  <c r="M117" i="6"/>
  <c r="L117" i="6"/>
  <c r="K117" i="6"/>
  <c r="J117" i="6"/>
  <c r="I117" i="6"/>
  <c r="H117" i="6"/>
  <c r="H116" i="6" s="1"/>
  <c r="G117" i="6"/>
  <c r="M116" i="6"/>
  <c r="K116" i="6"/>
  <c r="G116" i="6"/>
  <c r="N115" i="6"/>
  <c r="M114" i="6"/>
  <c r="M99" i="6" s="1"/>
  <c r="L114" i="6"/>
  <c r="K114" i="6"/>
  <c r="J114" i="6"/>
  <c r="I114" i="6"/>
  <c r="H114" i="6"/>
  <c r="G114" i="6"/>
  <c r="G99" i="6" s="1"/>
  <c r="N113" i="6"/>
  <c r="N112" i="6" s="1"/>
  <c r="M112" i="6"/>
  <c r="L112" i="6"/>
  <c r="K112" i="6"/>
  <c r="J112" i="6"/>
  <c r="I112" i="6"/>
  <c r="H112" i="6"/>
  <c r="G112" i="6"/>
  <c r="N111" i="6"/>
  <c r="M110" i="6"/>
  <c r="L110" i="6"/>
  <c r="K110" i="6"/>
  <c r="J110" i="6"/>
  <c r="J99" i="6" s="1"/>
  <c r="I110" i="6"/>
  <c r="H110" i="6"/>
  <c r="G110" i="6"/>
  <c r="N109" i="6"/>
  <c r="N108" i="6"/>
  <c r="N107" i="6"/>
  <c r="N106" i="6"/>
  <c r="N105" i="6"/>
  <c r="M104" i="6"/>
  <c r="L104" i="6"/>
  <c r="L99" i="6" s="1"/>
  <c r="K104" i="6"/>
  <c r="J104" i="6"/>
  <c r="I104" i="6"/>
  <c r="H104" i="6"/>
  <c r="G104" i="6"/>
  <c r="N103" i="6"/>
  <c r="N102" i="6" s="1"/>
  <c r="M102" i="6"/>
  <c r="L102" i="6"/>
  <c r="K102" i="6"/>
  <c r="K99" i="6" s="1"/>
  <c r="J102" i="6"/>
  <c r="I102" i="6"/>
  <c r="H102" i="6"/>
  <c r="G102" i="6"/>
  <c r="N101" i="6"/>
  <c r="M100" i="6"/>
  <c r="L100" i="6"/>
  <c r="K100" i="6"/>
  <c r="J100" i="6"/>
  <c r="I100" i="6"/>
  <c r="H100" i="6"/>
  <c r="H99" i="6" s="1"/>
  <c r="G100" i="6"/>
  <c r="N98" i="6"/>
  <c r="N97" i="6" s="1"/>
  <c r="M97" i="6"/>
  <c r="L97" i="6"/>
  <c r="K97" i="6"/>
  <c r="J97" i="6"/>
  <c r="I97" i="6"/>
  <c r="H97" i="6"/>
  <c r="G97" i="6"/>
  <c r="N96" i="6"/>
  <c r="M95" i="6"/>
  <c r="L95" i="6"/>
  <c r="K95" i="6"/>
  <c r="J95" i="6"/>
  <c r="J92" i="6" s="1"/>
  <c r="I95" i="6"/>
  <c r="H95" i="6"/>
  <c r="N95" i="6" s="1"/>
  <c r="G95" i="6"/>
  <c r="N94" i="6"/>
  <c r="M93" i="6"/>
  <c r="L93" i="6"/>
  <c r="K93" i="6"/>
  <c r="J93" i="6"/>
  <c r="I93" i="6"/>
  <c r="I92" i="6" s="1"/>
  <c r="H93" i="6"/>
  <c r="G93" i="6"/>
  <c r="M92" i="6"/>
  <c r="L92" i="6"/>
  <c r="G92" i="6"/>
  <c r="N91" i="6"/>
  <c r="N90" i="6" s="1"/>
  <c r="M90" i="6"/>
  <c r="L90" i="6"/>
  <c r="L87" i="6" s="1"/>
  <c r="K90" i="6"/>
  <c r="J90" i="6"/>
  <c r="I90" i="6"/>
  <c r="H90" i="6"/>
  <c r="G90" i="6"/>
  <c r="N89" i="6"/>
  <c r="N88" i="6" s="1"/>
  <c r="N87" i="6" s="1"/>
  <c r="M88" i="6"/>
  <c r="L88" i="6"/>
  <c r="K88" i="6"/>
  <c r="K87" i="6" s="1"/>
  <c r="J88" i="6"/>
  <c r="J87" i="6" s="1"/>
  <c r="I88" i="6"/>
  <c r="I87" i="6" s="1"/>
  <c r="H88" i="6"/>
  <c r="G88" i="6"/>
  <c r="M87" i="6"/>
  <c r="H87" i="6"/>
  <c r="G87" i="6"/>
  <c r="N86" i="6"/>
  <c r="M85" i="6"/>
  <c r="M82" i="6" s="1"/>
  <c r="L85" i="6"/>
  <c r="K85" i="6"/>
  <c r="J85" i="6"/>
  <c r="I85" i="6"/>
  <c r="H85" i="6"/>
  <c r="G85" i="6"/>
  <c r="G82" i="6" s="1"/>
  <c r="N84" i="6"/>
  <c r="N83" i="6" s="1"/>
  <c r="M83" i="6"/>
  <c r="L83" i="6"/>
  <c r="K83" i="6"/>
  <c r="K82" i="6" s="1"/>
  <c r="J83" i="6"/>
  <c r="J82" i="6" s="1"/>
  <c r="I83" i="6"/>
  <c r="H83" i="6"/>
  <c r="G83" i="6"/>
  <c r="L82" i="6"/>
  <c r="I82" i="6"/>
  <c r="H82" i="6"/>
  <c r="N81" i="6"/>
  <c r="N80" i="6"/>
  <c r="M80" i="6"/>
  <c r="M68" i="6" s="1"/>
  <c r="L80" i="6"/>
  <c r="K80" i="6"/>
  <c r="J80" i="6"/>
  <c r="I80" i="6"/>
  <c r="H80" i="6"/>
  <c r="G80" i="6"/>
  <c r="N79" i="6"/>
  <c r="M78" i="6"/>
  <c r="L78" i="6"/>
  <c r="K78" i="6"/>
  <c r="J78" i="6"/>
  <c r="I78" i="6"/>
  <c r="H78" i="6"/>
  <c r="G78" i="6"/>
  <c r="N77" i="6"/>
  <c r="N76" i="6"/>
  <c r="N75" i="6"/>
  <c r="M75" i="6"/>
  <c r="L75" i="6"/>
  <c r="K75" i="6"/>
  <c r="J75" i="6"/>
  <c r="I75" i="6"/>
  <c r="H75" i="6"/>
  <c r="G75" i="6"/>
  <c r="N74" i="6"/>
  <c r="M73" i="6"/>
  <c r="L73" i="6"/>
  <c r="L68" i="6" s="1"/>
  <c r="K73" i="6"/>
  <c r="J73" i="6"/>
  <c r="I73" i="6"/>
  <c r="H73" i="6"/>
  <c r="G73" i="6"/>
  <c r="N72" i="6"/>
  <c r="N71" i="6" s="1"/>
  <c r="M71" i="6"/>
  <c r="L71" i="6"/>
  <c r="K71" i="6"/>
  <c r="J71" i="6"/>
  <c r="I71" i="6"/>
  <c r="H71" i="6"/>
  <c r="G71" i="6"/>
  <c r="N70" i="6"/>
  <c r="N69" i="6"/>
  <c r="M69" i="6"/>
  <c r="L69" i="6"/>
  <c r="K69" i="6"/>
  <c r="K68" i="6" s="1"/>
  <c r="J69" i="6"/>
  <c r="I69" i="6"/>
  <c r="H69" i="6"/>
  <c r="G69" i="6"/>
  <c r="H68" i="6"/>
  <c r="G68" i="6"/>
  <c r="N66" i="6"/>
  <c r="M65" i="6"/>
  <c r="L65" i="6"/>
  <c r="K65" i="6"/>
  <c r="J65" i="6"/>
  <c r="I65" i="6"/>
  <c r="H65" i="6"/>
  <c r="G65" i="6"/>
  <c r="N64" i="6"/>
  <c r="N63" i="6"/>
  <c r="M63" i="6"/>
  <c r="L63" i="6"/>
  <c r="K63" i="6"/>
  <c r="J63" i="6"/>
  <c r="I63" i="6"/>
  <c r="I58" i="6" s="1"/>
  <c r="H63" i="6"/>
  <c r="G63" i="6"/>
  <c r="N62" i="6"/>
  <c r="N61" i="6"/>
  <c r="M61" i="6"/>
  <c r="L61" i="6"/>
  <c r="K61" i="6"/>
  <c r="J61" i="6"/>
  <c r="I61" i="6"/>
  <c r="H61" i="6"/>
  <c r="H58" i="6" s="1"/>
  <c r="G61" i="6"/>
  <c r="G58" i="6" s="1"/>
  <c r="N60" i="6"/>
  <c r="N59" i="6" s="1"/>
  <c r="M59" i="6"/>
  <c r="L59" i="6"/>
  <c r="L58" i="6" s="1"/>
  <c r="K59" i="6"/>
  <c r="J59" i="6"/>
  <c r="J58" i="6" s="1"/>
  <c r="I59" i="6"/>
  <c r="H59" i="6"/>
  <c r="G59" i="6"/>
  <c r="M58" i="6"/>
  <c r="N57" i="6"/>
  <c r="N56" i="6"/>
  <c r="N55" i="6" s="1"/>
  <c r="N54" i="6" s="1"/>
  <c r="M55" i="6"/>
  <c r="L55" i="6"/>
  <c r="K55" i="6"/>
  <c r="K54" i="6" s="1"/>
  <c r="J55" i="6"/>
  <c r="J54" i="6" s="1"/>
  <c r="I55" i="6"/>
  <c r="I54" i="6" s="1"/>
  <c r="H55" i="6"/>
  <c r="G55" i="6"/>
  <c r="M54" i="6"/>
  <c r="L54" i="6"/>
  <c r="H54" i="6"/>
  <c r="G54" i="6"/>
  <c r="N53" i="6"/>
  <c r="N52" i="6"/>
  <c r="N51" i="6"/>
  <c r="N50" i="6"/>
  <c r="N49" i="6"/>
  <c r="N48" i="6"/>
  <c r="N47" i="6"/>
  <c r="N46" i="6"/>
  <c r="M45" i="6"/>
  <c r="L45" i="6"/>
  <c r="K45" i="6"/>
  <c r="J45" i="6"/>
  <c r="I45" i="6"/>
  <c r="I42" i="6" s="1"/>
  <c r="H45" i="6"/>
  <c r="G45" i="6"/>
  <c r="N44" i="6"/>
  <c r="N43" i="6"/>
  <c r="M43" i="6"/>
  <c r="M42" i="6" s="1"/>
  <c r="L43" i="6"/>
  <c r="L42" i="6" s="1"/>
  <c r="K43" i="6"/>
  <c r="K42" i="6" s="1"/>
  <c r="J43" i="6"/>
  <c r="I43" i="6"/>
  <c r="H43" i="6"/>
  <c r="G43" i="6"/>
  <c r="G42" i="6" s="1"/>
  <c r="J42" i="6"/>
  <c r="H42" i="6"/>
  <c r="N41" i="6"/>
  <c r="N40" i="6"/>
  <c r="N39" i="6"/>
  <c r="N38" i="6"/>
  <c r="N37" i="6" s="1"/>
  <c r="M37" i="6"/>
  <c r="L37" i="6"/>
  <c r="K37" i="6"/>
  <c r="J37" i="6"/>
  <c r="I37" i="6"/>
  <c r="H37" i="6"/>
  <c r="G37" i="6"/>
  <c r="N36" i="6"/>
  <c r="N35" i="6"/>
  <c r="M35" i="6"/>
  <c r="L35" i="6"/>
  <c r="K35" i="6"/>
  <c r="J35" i="6"/>
  <c r="I35" i="6"/>
  <c r="H35" i="6"/>
  <c r="G35" i="6"/>
  <c r="N34" i="6"/>
  <c r="N33" i="6"/>
  <c r="M33" i="6"/>
  <c r="L33" i="6"/>
  <c r="K33" i="6"/>
  <c r="J33" i="6"/>
  <c r="I33" i="6"/>
  <c r="H33" i="6"/>
  <c r="G33" i="6"/>
  <c r="N32" i="6"/>
  <c r="N31" i="6"/>
  <c r="N30" i="6"/>
  <c r="N28" i="6"/>
  <c r="N27" i="6"/>
  <c r="N26" i="6"/>
  <c r="M26" i="6"/>
  <c r="L26" i="6"/>
  <c r="L20" i="6" s="1"/>
  <c r="L19" i="6" s="1"/>
  <c r="L18" i="6" s="1"/>
  <c r="K26" i="6"/>
  <c r="J26" i="6"/>
  <c r="I26" i="6"/>
  <c r="H26" i="6"/>
  <c r="H20" i="6" s="1"/>
  <c r="H19" i="6" s="1"/>
  <c r="H18" i="6" s="1"/>
  <c r="G26" i="6"/>
  <c r="G20" i="6" s="1"/>
  <c r="G19" i="6" s="1"/>
  <c r="G18" i="6" s="1"/>
  <c r="N25" i="6"/>
  <c r="N24" i="6"/>
  <c r="N23" i="6"/>
  <c r="N22" i="6"/>
  <c r="N21" i="6"/>
  <c r="M21" i="6"/>
  <c r="M20" i="6" s="1"/>
  <c r="M19" i="6" s="1"/>
  <c r="L21" i="6"/>
  <c r="K21" i="6"/>
  <c r="K20" i="6" s="1"/>
  <c r="J21" i="6"/>
  <c r="I21" i="6"/>
  <c r="I20" i="6" s="1"/>
  <c r="I19" i="6" s="1"/>
  <c r="H21" i="6"/>
  <c r="J20" i="6"/>
  <c r="J19" i="6" s="1"/>
  <c r="J18" i="6" s="1"/>
  <c r="G13" i="6"/>
  <c r="G11" i="6"/>
  <c r="G10" i="6"/>
  <c r="G9" i="6"/>
  <c r="F7" i="6"/>
  <c r="F6" i="6"/>
  <c r="A5" i="6"/>
  <c r="A1" i="6"/>
  <c r="F26" i="5"/>
  <c r="F25" i="5"/>
  <c r="G10" i="7" s="1"/>
  <c r="F20" i="5"/>
  <c r="F19" i="5"/>
  <c r="F10" i="5"/>
  <c r="F9" i="5" s="1"/>
  <c r="E7" i="5"/>
  <c r="E6" i="5"/>
  <c r="A5" i="5"/>
  <c r="A3" i="5"/>
  <c r="A2" i="5"/>
  <c r="A1" i="5"/>
  <c r="L214" i="4"/>
  <c r="B214" i="4"/>
  <c r="L213" i="4"/>
  <c r="B213" i="4"/>
  <c r="L212" i="4"/>
  <c r="B212" i="4"/>
  <c r="L211" i="4"/>
  <c r="B211" i="4"/>
  <c r="L210" i="4"/>
  <c r="B210" i="4"/>
  <c r="L209" i="4"/>
  <c r="B209" i="4"/>
  <c r="L208" i="4"/>
  <c r="B208" i="4"/>
  <c r="L207" i="4"/>
  <c r="B207" i="4"/>
  <c r="L206" i="4"/>
  <c r="B206" i="4"/>
  <c r="L205" i="4"/>
  <c r="B205" i="4"/>
  <c r="L204" i="4"/>
  <c r="B204" i="4"/>
  <c r="L203" i="4"/>
  <c r="B203" i="4"/>
  <c r="L202" i="4"/>
  <c r="B202" i="4"/>
  <c r="L201" i="4"/>
  <c r="B201" i="4"/>
  <c r="L200" i="4"/>
  <c r="B200" i="4"/>
  <c r="L199" i="4"/>
  <c r="B199" i="4"/>
  <c r="L198" i="4"/>
  <c r="B198" i="4"/>
  <c r="L197" i="4"/>
  <c r="B197" i="4"/>
  <c r="L196" i="4"/>
  <c r="B196" i="4"/>
  <c r="L195" i="4"/>
  <c r="B195" i="4"/>
  <c r="L194" i="4"/>
  <c r="B194" i="4"/>
  <c r="L193" i="4"/>
  <c r="B193" i="4"/>
  <c r="L192" i="4"/>
  <c r="B192" i="4"/>
  <c r="L191" i="4"/>
  <c r="B191" i="4"/>
  <c r="L190" i="4"/>
  <c r="B190" i="4"/>
  <c r="L189" i="4"/>
  <c r="B189" i="4"/>
  <c r="L188" i="4"/>
  <c r="B188" i="4"/>
  <c r="L187" i="4"/>
  <c r="B187" i="4"/>
  <c r="L186" i="4"/>
  <c r="B186" i="4"/>
  <c r="L185" i="4"/>
  <c r="B185" i="4"/>
  <c r="L184" i="4"/>
  <c r="B184" i="4"/>
  <c r="L183" i="4"/>
  <c r="B183" i="4"/>
  <c r="L182" i="4"/>
  <c r="B182" i="4"/>
  <c r="L181" i="4"/>
  <c r="B181" i="4"/>
  <c r="L180" i="4"/>
  <c r="B180" i="4"/>
  <c r="L179" i="4"/>
  <c r="B179" i="4"/>
  <c r="L178" i="4"/>
  <c r="B178" i="4"/>
  <c r="L177" i="4"/>
  <c r="B177" i="4"/>
  <c r="L176" i="4"/>
  <c r="B176" i="4"/>
  <c r="L175" i="4"/>
  <c r="B175" i="4"/>
  <c r="L174" i="4"/>
  <c r="B174" i="4"/>
  <c r="L173" i="4"/>
  <c r="B173" i="4"/>
  <c r="L172" i="4"/>
  <c r="B172" i="4"/>
  <c r="L171" i="4"/>
  <c r="B171" i="4"/>
  <c r="L170" i="4"/>
  <c r="B170" i="4"/>
  <c r="L169" i="4"/>
  <c r="B169" i="4"/>
  <c r="L168" i="4"/>
  <c r="B168" i="4"/>
  <c r="L167" i="4"/>
  <c r="B167" i="4"/>
  <c r="L166" i="4"/>
  <c r="B166" i="4"/>
  <c r="L165" i="4"/>
  <c r="B165" i="4"/>
  <c r="L164" i="4"/>
  <c r="B164" i="4"/>
  <c r="L163" i="4"/>
  <c r="B163" i="4"/>
  <c r="L162" i="4"/>
  <c r="B162" i="4"/>
  <c r="L161" i="4"/>
  <c r="B161" i="4"/>
  <c r="L160" i="4"/>
  <c r="B160" i="4"/>
  <c r="L159" i="4"/>
  <c r="B159" i="4"/>
  <c r="L158" i="4"/>
  <c r="B158" i="4"/>
  <c r="L157" i="4"/>
  <c r="B157" i="4"/>
  <c r="L156" i="4"/>
  <c r="B156" i="4"/>
  <c r="L155" i="4"/>
  <c r="B155" i="4"/>
  <c r="L154" i="4"/>
  <c r="B154" i="4"/>
  <c r="L153" i="4"/>
  <c r="B153" i="4"/>
  <c r="L152" i="4"/>
  <c r="B152" i="4"/>
  <c r="L151" i="4"/>
  <c r="B151" i="4"/>
  <c r="L150" i="4"/>
  <c r="B150" i="4"/>
  <c r="L149" i="4"/>
  <c r="B149" i="4"/>
  <c r="L148" i="4"/>
  <c r="B148" i="4"/>
  <c r="L147" i="4"/>
  <c r="B147" i="4"/>
  <c r="L146" i="4"/>
  <c r="B146" i="4"/>
  <c r="L145" i="4"/>
  <c r="B145" i="4"/>
  <c r="L144" i="4"/>
  <c r="B144" i="4"/>
  <c r="L143" i="4"/>
  <c r="B143" i="4"/>
  <c r="L142" i="4"/>
  <c r="B142" i="4"/>
  <c r="L141" i="4"/>
  <c r="B141" i="4"/>
  <c r="L140" i="4"/>
  <c r="B140" i="4"/>
  <c r="L139" i="4"/>
  <c r="B139" i="4"/>
  <c r="L138" i="4"/>
  <c r="B138" i="4"/>
  <c r="L137" i="4"/>
  <c r="B137" i="4"/>
  <c r="L136" i="4"/>
  <c r="B136" i="4"/>
  <c r="L135" i="4"/>
  <c r="B135" i="4"/>
  <c r="L134" i="4"/>
  <c r="B134" i="4"/>
  <c r="L133" i="4"/>
  <c r="B133" i="4"/>
  <c r="L132" i="4"/>
  <c r="B132" i="4"/>
  <c r="L131" i="4"/>
  <c r="B131" i="4"/>
  <c r="L130" i="4"/>
  <c r="B130" i="4"/>
  <c r="L129" i="4"/>
  <c r="B129" i="4"/>
  <c r="L128" i="4"/>
  <c r="B128" i="4"/>
  <c r="L127" i="4"/>
  <c r="B127" i="4"/>
  <c r="L126" i="4"/>
  <c r="B126" i="4"/>
  <c r="L125" i="4"/>
  <c r="B125" i="4"/>
  <c r="L124" i="4"/>
  <c r="B124" i="4"/>
  <c r="L123" i="4"/>
  <c r="B123" i="4"/>
  <c r="L122" i="4"/>
  <c r="B122" i="4"/>
  <c r="L121" i="4"/>
  <c r="B121" i="4"/>
  <c r="L120" i="4"/>
  <c r="B120" i="4"/>
  <c r="L119" i="4"/>
  <c r="B119" i="4"/>
  <c r="L118" i="4"/>
  <c r="B118" i="4"/>
  <c r="L117" i="4"/>
  <c r="B117" i="4"/>
  <c r="L116" i="4"/>
  <c r="B116" i="4"/>
  <c r="L115" i="4"/>
  <c r="B115" i="4"/>
  <c r="L114" i="4"/>
  <c r="B114" i="4"/>
  <c r="L113" i="4"/>
  <c r="B113" i="4"/>
  <c r="L112" i="4"/>
  <c r="B112" i="4"/>
  <c r="L111" i="4"/>
  <c r="B111" i="4"/>
  <c r="L110" i="4"/>
  <c r="B110" i="4"/>
  <c r="L109" i="4"/>
  <c r="B109" i="4"/>
  <c r="L108" i="4"/>
  <c r="B108" i="4"/>
  <c r="L107" i="4"/>
  <c r="B107" i="4"/>
  <c r="L106" i="4"/>
  <c r="B106" i="4"/>
  <c r="L105" i="4"/>
  <c r="B105" i="4"/>
  <c r="L104" i="4"/>
  <c r="B104" i="4"/>
  <c r="L103" i="4"/>
  <c r="B103" i="4"/>
  <c r="L102" i="4"/>
  <c r="B102" i="4"/>
  <c r="L101" i="4"/>
  <c r="B101" i="4"/>
  <c r="L100" i="4"/>
  <c r="B100" i="4"/>
  <c r="L99" i="4"/>
  <c r="B99" i="4"/>
  <c r="L98" i="4"/>
  <c r="B98" i="4"/>
  <c r="L97" i="4"/>
  <c r="B97" i="4"/>
  <c r="L96" i="4"/>
  <c r="B96" i="4"/>
  <c r="L95" i="4"/>
  <c r="B95" i="4"/>
  <c r="L94" i="4"/>
  <c r="B94" i="4"/>
  <c r="L93" i="4"/>
  <c r="B93" i="4"/>
  <c r="L92" i="4"/>
  <c r="B92" i="4"/>
  <c r="L91" i="4"/>
  <c r="B91" i="4"/>
  <c r="L90" i="4"/>
  <c r="B90" i="4"/>
  <c r="L89" i="4"/>
  <c r="B89" i="4"/>
  <c r="L88" i="4"/>
  <c r="B88" i="4"/>
  <c r="L87" i="4"/>
  <c r="B87" i="4"/>
  <c r="L86" i="4"/>
  <c r="B86" i="4"/>
  <c r="L85" i="4"/>
  <c r="B85" i="4"/>
  <c r="L84" i="4"/>
  <c r="B84" i="4"/>
  <c r="L83" i="4"/>
  <c r="B83" i="4"/>
  <c r="L82" i="4"/>
  <c r="B82" i="4"/>
  <c r="L81" i="4"/>
  <c r="B81" i="4"/>
  <c r="L80" i="4"/>
  <c r="B80" i="4"/>
  <c r="L79" i="4"/>
  <c r="B79" i="4"/>
  <c r="L78" i="4"/>
  <c r="B78" i="4"/>
  <c r="L77" i="4"/>
  <c r="B77" i="4"/>
  <c r="L76" i="4"/>
  <c r="B76" i="4"/>
  <c r="L75" i="4"/>
  <c r="B75" i="4"/>
  <c r="L74" i="4"/>
  <c r="B74" i="4"/>
  <c r="L73" i="4"/>
  <c r="B73" i="4"/>
  <c r="L72" i="4"/>
  <c r="B72" i="4"/>
  <c r="L71" i="4"/>
  <c r="B71" i="4"/>
  <c r="L70" i="4"/>
  <c r="B70" i="4"/>
  <c r="L69" i="4"/>
  <c r="B69" i="4"/>
  <c r="L68" i="4"/>
  <c r="B68" i="4"/>
  <c r="L67" i="4"/>
  <c r="B67" i="4"/>
  <c r="L66" i="4"/>
  <c r="B66" i="4"/>
  <c r="L65" i="4"/>
  <c r="B65" i="4"/>
  <c r="L64" i="4"/>
  <c r="B64" i="4"/>
  <c r="L63" i="4"/>
  <c r="B63" i="4"/>
  <c r="L62" i="4"/>
  <c r="B62" i="4"/>
  <c r="L61" i="4"/>
  <c r="B61" i="4"/>
  <c r="L60" i="4"/>
  <c r="B60" i="4"/>
  <c r="L59" i="4"/>
  <c r="B59" i="4"/>
  <c r="L58" i="4"/>
  <c r="B58" i="4"/>
  <c r="L57" i="4"/>
  <c r="B57" i="4"/>
  <c r="L56" i="4"/>
  <c r="B56" i="4"/>
  <c r="L55" i="4"/>
  <c r="B55" i="4"/>
  <c r="L54" i="4"/>
  <c r="B54" i="4"/>
  <c r="L53" i="4"/>
  <c r="B53" i="4"/>
  <c r="L52" i="4"/>
  <c r="B52" i="4"/>
  <c r="L51" i="4"/>
  <c r="B51" i="4"/>
  <c r="L50" i="4"/>
  <c r="B50" i="4"/>
  <c r="L49" i="4"/>
  <c r="B49" i="4"/>
  <c r="L48" i="4"/>
  <c r="B48" i="4"/>
  <c r="L47" i="4"/>
  <c r="B47" i="4"/>
  <c r="L46" i="4"/>
  <c r="B46" i="4"/>
  <c r="L45" i="4"/>
  <c r="B45" i="4"/>
  <c r="L44" i="4"/>
  <c r="B44" i="4"/>
  <c r="L43" i="4"/>
  <c r="B43" i="4"/>
  <c r="L42" i="4"/>
  <c r="B42" i="4"/>
  <c r="L41" i="4"/>
  <c r="B41" i="4"/>
  <c r="L40" i="4"/>
  <c r="B40" i="4"/>
  <c r="L39" i="4"/>
  <c r="B39" i="4"/>
  <c r="L38" i="4"/>
  <c r="B38" i="4"/>
  <c r="L37" i="4"/>
  <c r="B37" i="4"/>
  <c r="L36" i="4"/>
  <c r="B36" i="4"/>
  <c r="L35" i="4"/>
  <c r="B35" i="4"/>
  <c r="L34" i="4"/>
  <c r="B34" i="4"/>
  <c r="L33" i="4"/>
  <c r="B33" i="4"/>
  <c r="L32" i="4"/>
  <c r="B32" i="4"/>
  <c r="L31" i="4"/>
  <c r="B31" i="4"/>
  <c r="L30" i="4"/>
  <c r="B30" i="4"/>
  <c r="L29" i="4"/>
  <c r="B29" i="4"/>
  <c r="L28" i="4"/>
  <c r="B28" i="4"/>
  <c r="L27" i="4"/>
  <c r="B27" i="4"/>
  <c r="L26" i="4"/>
  <c r="B26" i="4"/>
  <c r="L25" i="4"/>
  <c r="B25" i="4"/>
  <c r="L24" i="4"/>
  <c r="B24" i="4"/>
  <c r="L23" i="4"/>
  <c r="B23" i="4"/>
  <c r="L22" i="4"/>
  <c r="B22" i="4"/>
  <c r="L21" i="4"/>
  <c r="B21" i="4"/>
  <c r="L20" i="4"/>
  <c r="B20" i="4"/>
  <c r="L19" i="4"/>
  <c r="B19" i="4"/>
  <c r="L18" i="4"/>
  <c r="B18" i="4"/>
  <c r="L17" i="4"/>
  <c r="B17" i="4"/>
  <c r="L16" i="4"/>
  <c r="B16" i="4"/>
  <c r="L15" i="4"/>
  <c r="B15" i="4"/>
  <c r="L14" i="4"/>
  <c r="B14" i="4"/>
  <c r="L13" i="4"/>
  <c r="B13" i="4"/>
  <c r="L12" i="4"/>
  <c r="B12" i="4"/>
  <c r="L11" i="4"/>
  <c r="B11" i="4"/>
  <c r="L10" i="4"/>
  <c r="B10" i="4"/>
  <c r="L9" i="4"/>
  <c r="B9" i="4"/>
  <c r="L8" i="4"/>
  <c r="B8" i="4"/>
  <c r="H6" i="4"/>
  <c r="J5" i="4"/>
  <c r="P143" i="2"/>
  <c r="O143" i="2"/>
  <c r="N143" i="2"/>
  <c r="M143" i="2"/>
  <c r="L143" i="2"/>
  <c r="K143" i="2"/>
  <c r="J143" i="2"/>
  <c r="I143" i="2"/>
  <c r="H143" i="2"/>
  <c r="G143" i="2"/>
  <c r="F143" i="2"/>
  <c r="E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A5" i="2"/>
  <c r="A1" i="2"/>
  <c r="F37" i="1"/>
  <c r="D37" i="1"/>
  <c r="G37" i="1" s="1"/>
  <c r="G36" i="1"/>
  <c r="F36" i="1"/>
  <c r="D36" i="1"/>
  <c r="F35" i="1"/>
  <c r="D35" i="1"/>
  <c r="G35" i="1" s="1"/>
  <c r="D32" i="1"/>
  <c r="E32" i="1" s="1"/>
  <c r="D31" i="1"/>
  <c r="E31" i="1" s="1"/>
  <c r="K30" i="1"/>
  <c r="I30" i="1"/>
  <c r="H30" i="1"/>
  <c r="G30" i="1"/>
  <c r="F30" i="1"/>
  <c r="C30" i="1"/>
  <c r="E29" i="1"/>
  <c r="D29" i="1"/>
  <c r="E28" i="1"/>
  <c r="D28" i="1"/>
  <c r="E27" i="1"/>
  <c r="D27" i="1"/>
  <c r="E26" i="1"/>
  <c r="D26" i="1"/>
  <c r="D25" i="1"/>
  <c r="E25" i="1" s="1"/>
  <c r="D24" i="1"/>
  <c r="E24" i="1" s="1"/>
  <c r="E23" i="1"/>
  <c r="D23" i="1"/>
  <c r="D22" i="1"/>
  <c r="E22" i="1" s="1"/>
  <c r="E21" i="1"/>
  <c r="D21" i="1"/>
  <c r="D20" i="1"/>
  <c r="E20" i="1" s="1"/>
  <c r="D19" i="1"/>
  <c r="E19" i="1" s="1"/>
  <c r="D18" i="1"/>
  <c r="E18" i="1" s="1"/>
  <c r="D17" i="1"/>
  <c r="E17" i="1" s="1"/>
  <c r="E16" i="1"/>
  <c r="D16" i="1"/>
  <c r="D15" i="1" s="1"/>
  <c r="K15" i="1"/>
  <c r="I15" i="1"/>
  <c r="H15" i="1"/>
  <c r="G15" i="1"/>
  <c r="F15" i="1"/>
  <c r="C15" i="1"/>
  <c r="D14" i="1"/>
  <c r="D13" i="1" s="1"/>
  <c r="K13" i="1"/>
  <c r="I13" i="1"/>
  <c r="H13" i="1"/>
  <c r="G13" i="1"/>
  <c r="F13" i="1"/>
  <c r="C13" i="1"/>
  <c r="D12" i="1"/>
  <c r="E12" i="1" s="1"/>
  <c r="D11" i="1"/>
  <c r="D10" i="1" s="1"/>
  <c r="K10" i="1"/>
  <c r="I10" i="1"/>
  <c r="H10" i="1"/>
  <c r="G10" i="1"/>
  <c r="F10" i="1"/>
  <c r="C10" i="1"/>
  <c r="Q143" i="2" l="1"/>
  <c r="L67" i="6"/>
  <c r="M67" i="6"/>
  <c r="G12" i="7"/>
  <c r="G14" i="7" s="1"/>
  <c r="G12" i="6"/>
  <c r="G14" i="6" s="1"/>
  <c r="E15" i="1"/>
  <c r="E30" i="1"/>
  <c r="N20" i="6"/>
  <c r="E11" i="1"/>
  <c r="E10" i="1" s="1"/>
  <c r="E14" i="1"/>
  <c r="E13" i="1" s="1"/>
  <c r="N93" i="6"/>
  <c r="N92" i="6" s="1"/>
  <c r="J116" i="6"/>
  <c r="N121" i="6"/>
  <c r="N116" i="6" s="1"/>
  <c r="N126" i="6"/>
  <c r="L171" i="6"/>
  <c r="N257" i="6"/>
  <c r="N256" i="6" s="1"/>
  <c r="L272" i="6"/>
  <c r="J92" i="7"/>
  <c r="J180" i="7"/>
  <c r="F24" i="5"/>
  <c r="F23" i="5" s="1"/>
  <c r="F31" i="5" s="1"/>
  <c r="N45" i="6"/>
  <c r="N42" i="6" s="1"/>
  <c r="N78" i="6"/>
  <c r="N110" i="6"/>
  <c r="N148" i="6"/>
  <c r="N157" i="6"/>
  <c r="N143" i="6" s="1"/>
  <c r="G172" i="6"/>
  <c r="M172" i="6"/>
  <c r="M171" i="6" s="1"/>
  <c r="I171" i="6"/>
  <c r="I18" i="6" s="1"/>
  <c r="N202" i="6"/>
  <c r="N201" i="6" s="1"/>
  <c r="K210" i="6"/>
  <c r="N219" i="6"/>
  <c r="N265" i="6"/>
  <c r="N264" i="6" s="1"/>
  <c r="K273" i="6"/>
  <c r="K272" i="6" s="1"/>
  <c r="D30" i="1"/>
  <c r="N131" i="6"/>
  <c r="N67" i="6" s="1"/>
  <c r="N215" i="6"/>
  <c r="N245" i="6"/>
  <c r="N251" i="6"/>
  <c r="N274" i="6"/>
  <c r="N273" i="6" s="1"/>
  <c r="K58" i="6"/>
  <c r="K19" i="6" s="1"/>
  <c r="K18" i="6" s="1"/>
  <c r="I99" i="6"/>
  <c r="N100" i="6"/>
  <c r="N114" i="6"/>
  <c r="G67" i="6"/>
  <c r="J71" i="7"/>
  <c r="I68" i="6"/>
  <c r="I67" i="6" s="1"/>
  <c r="N85" i="6"/>
  <c r="N82" i="6" s="1"/>
  <c r="N104" i="6"/>
  <c r="N141" i="6"/>
  <c r="J171" i="6"/>
  <c r="N226" i="6"/>
  <c r="N247" i="6"/>
  <c r="N238" i="6" s="1"/>
  <c r="N171" i="6" s="1"/>
  <c r="N280" i="6"/>
  <c r="N65" i="6"/>
  <c r="N58" i="6" s="1"/>
  <c r="J68" i="6"/>
  <c r="J67" i="6" s="1"/>
  <c r="N73" i="6"/>
  <c r="H92" i="6"/>
  <c r="K92" i="6"/>
  <c r="K67" i="6" s="1"/>
  <c r="I116" i="6"/>
  <c r="K171" i="6"/>
  <c r="N223" i="6"/>
  <c r="K255" i="6"/>
  <c r="I273" i="6"/>
  <c r="I272" i="6" s="1"/>
  <c r="H170" i="7"/>
  <c r="G238" i="6"/>
  <c r="I296" i="6"/>
  <c r="I303" i="6"/>
  <c r="N310" i="6"/>
  <c r="N321" i="6"/>
  <c r="J78" i="7"/>
  <c r="J177" i="7"/>
  <c r="N315" i="6"/>
  <c r="G143" i="7"/>
  <c r="J174" i="7"/>
  <c r="J258" i="7"/>
  <c r="J302" i="7"/>
  <c r="J301" i="7" s="1"/>
  <c r="H256" i="6"/>
  <c r="H255" i="6" s="1"/>
  <c r="J284" i="6"/>
  <c r="J272" i="6" s="1"/>
  <c r="J19" i="7"/>
  <c r="J201" i="7"/>
  <c r="G200" i="7"/>
  <c r="H201" i="6"/>
  <c r="H171" i="6" s="1"/>
  <c r="I210" i="6"/>
  <c r="J45" i="7"/>
  <c r="H67" i="7"/>
  <c r="J97" i="7"/>
  <c r="J256" i="6"/>
  <c r="J255" i="6" s="1"/>
  <c r="H273" i="6"/>
  <c r="H272" i="6" s="1"/>
  <c r="L287" i="6"/>
  <c r="L284" i="6" s="1"/>
  <c r="N292" i="6"/>
  <c r="N291" i="6" s="1"/>
  <c r="N287" i="6" s="1"/>
  <c r="N284" i="6" s="1"/>
  <c r="G296" i="6"/>
  <c r="M296" i="6"/>
  <c r="M272" i="6" s="1"/>
  <c r="N299" i="6"/>
  <c r="N296" i="6" s="1"/>
  <c r="G303" i="6"/>
  <c r="G272" i="6" s="1"/>
  <c r="M303" i="6"/>
  <c r="N306" i="6"/>
  <c r="N303" i="6" s="1"/>
  <c r="N313" i="6"/>
  <c r="N312" i="6" s="1"/>
  <c r="I58" i="7"/>
  <c r="J214" i="7"/>
  <c r="J212" i="7" s="1"/>
  <c r="J225" i="7"/>
  <c r="J33" i="7"/>
  <c r="J43" i="7"/>
  <c r="J42" i="7" s="1"/>
  <c r="G99" i="7"/>
  <c r="G67" i="7" s="1"/>
  <c r="J191" i="7"/>
  <c r="I282" i="7"/>
  <c r="J85" i="7"/>
  <c r="J104" i="7"/>
  <c r="J99" i="7" s="1"/>
  <c r="J141" i="7"/>
  <c r="J125" i="7" s="1"/>
  <c r="J146" i="7"/>
  <c r="J143" i="7" s="1"/>
  <c r="J164" i="7"/>
  <c r="J189" i="7"/>
  <c r="J210" i="7"/>
  <c r="J209" i="7" s="1"/>
  <c r="J208" i="7" s="1"/>
  <c r="J272" i="7"/>
  <c r="J271" i="7" s="1"/>
  <c r="I68" i="7"/>
  <c r="I67" i="7" s="1"/>
  <c r="G58" i="7"/>
  <c r="G19" i="7" s="1"/>
  <c r="J83" i="7"/>
  <c r="J88" i="7"/>
  <c r="J87" i="7" s="1"/>
  <c r="J184" i="7"/>
  <c r="G237" i="7"/>
  <c r="G170" i="7" s="1"/>
  <c r="I254" i="7"/>
  <c r="J298" i="7"/>
  <c r="H143" i="7"/>
  <c r="J157" i="7"/>
  <c r="I209" i="7"/>
  <c r="I170" i="7" s="1"/>
  <c r="J218" i="7"/>
  <c r="G301" i="7"/>
  <c r="G270" i="7" s="1"/>
  <c r="J319" i="7"/>
  <c r="J148" i="7"/>
  <c r="J222" i="7"/>
  <c r="J304" i="7"/>
  <c r="J313" i="7"/>
  <c r="M18" i="6" l="1"/>
  <c r="N272" i="6"/>
  <c r="H67" i="6"/>
  <c r="N210" i="6"/>
  <c r="J297" i="7"/>
  <c r="J294" i="7" s="1"/>
  <c r="J207" i="7"/>
  <c r="J82" i="7"/>
  <c r="G171" i="6"/>
  <c r="N255" i="6"/>
  <c r="N19" i="6"/>
  <c r="N18" i="6" s="1"/>
  <c r="G30" i="5"/>
  <c r="G22" i="5"/>
  <c r="G18" i="5"/>
  <c r="G29" i="5"/>
  <c r="G21" i="5"/>
  <c r="G17" i="5"/>
  <c r="G11" i="5"/>
  <c r="G10" i="5" s="1"/>
  <c r="G9" i="5" s="1"/>
  <c r="G28" i="5"/>
  <c r="G16" i="5"/>
  <c r="G27" i="5"/>
  <c r="G15" i="5"/>
  <c r="J68" i="7"/>
  <c r="J67" i="7" s="1"/>
  <c r="J18" i="7" s="1"/>
  <c r="N99" i="6"/>
  <c r="K287" i="7" l="1"/>
  <c r="K269" i="7"/>
  <c r="K268" i="7" s="1"/>
  <c r="K307" i="7"/>
  <c r="K306" i="7" s="1"/>
  <c r="K284" i="7"/>
  <c r="K283" i="7" s="1"/>
  <c r="K279" i="7"/>
  <c r="K278" i="7" s="1"/>
  <c r="K251" i="7"/>
  <c r="K250" i="7" s="1"/>
  <c r="K240" i="7"/>
  <c r="K234" i="7"/>
  <c r="K219" i="7"/>
  <c r="K213" i="7"/>
  <c r="K204" i="7"/>
  <c r="K203" i="7" s="1"/>
  <c r="K169" i="7"/>
  <c r="K155" i="7"/>
  <c r="K286" i="7"/>
  <c r="K285" i="7" s="1"/>
  <c r="K51" i="7"/>
  <c r="K48" i="7"/>
  <c r="K30" i="7"/>
  <c r="K27" i="7"/>
  <c r="K318" i="7"/>
  <c r="K317" i="7" s="1"/>
  <c r="K312" i="7"/>
  <c r="K311" i="7" s="1"/>
  <c r="K310" i="7" s="1"/>
  <c r="K288" i="7"/>
  <c r="K253" i="7"/>
  <c r="K252" i="7" s="1"/>
  <c r="K139" i="7"/>
  <c r="K136" i="7"/>
  <c r="K133" i="7"/>
  <c r="K300" i="7"/>
  <c r="K299" i="7" s="1"/>
  <c r="K296" i="7"/>
  <c r="K295" i="7" s="1"/>
  <c r="K281" i="7"/>
  <c r="K280" i="7" s="1"/>
  <c r="K275" i="7"/>
  <c r="K274" i="7" s="1"/>
  <c r="K315" i="7"/>
  <c r="K314" i="7" s="1"/>
  <c r="K309" i="7"/>
  <c r="K308" i="7" s="1"/>
  <c r="K291" i="7"/>
  <c r="K290" i="7" s="1"/>
  <c r="K256" i="7"/>
  <c r="K242" i="7"/>
  <c r="K227" i="7"/>
  <c r="K151" i="7"/>
  <c r="K74" i="7"/>
  <c r="K73" i="7" s="1"/>
  <c r="K206" i="7"/>
  <c r="K205" i="7" s="1"/>
  <c r="K163" i="7"/>
  <c r="K156" i="7"/>
  <c r="K145" i="7"/>
  <c r="K144" i="7" s="1"/>
  <c r="K140" i="7"/>
  <c r="K111" i="7"/>
  <c r="K110" i="7" s="1"/>
  <c r="K76" i="7"/>
  <c r="K39" i="7"/>
  <c r="K293" i="7"/>
  <c r="K292" i="7" s="1"/>
  <c r="K239" i="7"/>
  <c r="K238" i="7" s="1"/>
  <c r="K233" i="7"/>
  <c r="K231" i="7"/>
  <c r="K215" i="7"/>
  <c r="K211" i="7"/>
  <c r="K166" i="7"/>
  <c r="K158" i="7"/>
  <c r="K132" i="7"/>
  <c r="K115" i="7"/>
  <c r="K114" i="7" s="1"/>
  <c r="K60" i="7"/>
  <c r="K59" i="7" s="1"/>
  <c r="K236" i="7"/>
  <c r="K135" i="7"/>
  <c r="K62" i="7"/>
  <c r="K61" i="7" s="1"/>
  <c r="K38" i="7"/>
  <c r="K36" i="7"/>
  <c r="K35" i="7" s="1"/>
  <c r="K32" i="7"/>
  <c r="K257" i="7"/>
  <c r="K230" i="7"/>
  <c r="K176" i="7"/>
  <c r="K173" i="7"/>
  <c r="K172" i="7" s="1"/>
  <c r="K154" i="7"/>
  <c r="K152" i="7"/>
  <c r="K138" i="7"/>
  <c r="K106" i="7"/>
  <c r="K96" i="7"/>
  <c r="K95" i="7" s="1"/>
  <c r="K66" i="7"/>
  <c r="K65" i="7" s="1"/>
  <c r="K64" i="7"/>
  <c r="K63" i="7" s="1"/>
  <c r="K57" i="7"/>
  <c r="K47" i="7"/>
  <c r="K41" i="7"/>
  <c r="K235" i="7"/>
  <c r="K160" i="7"/>
  <c r="K134" i="7"/>
  <c r="K127" i="7"/>
  <c r="K103" i="7"/>
  <c r="K102" i="7" s="1"/>
  <c r="K77" i="7"/>
  <c r="K70" i="7"/>
  <c r="K69" i="7" s="1"/>
  <c r="K183" i="7"/>
  <c r="K182" i="7" s="1"/>
  <c r="K216" i="7"/>
  <c r="K50" i="7"/>
  <c r="K120" i="7"/>
  <c r="K119" i="7" s="1"/>
  <c r="K118" i="7"/>
  <c r="K117" i="7" s="1"/>
  <c r="K124" i="7"/>
  <c r="K123" i="7" s="1"/>
  <c r="K122" i="7"/>
  <c r="K121" i="7" s="1"/>
  <c r="K105" i="7"/>
  <c r="K91" i="7"/>
  <c r="K90" i="7" s="1"/>
  <c r="K56" i="7"/>
  <c r="K137" i="7"/>
  <c r="K193" i="7"/>
  <c r="K128" i="7"/>
  <c r="K221" i="7"/>
  <c r="K107" i="7"/>
  <c r="K245" i="7"/>
  <c r="K244" i="7" s="1"/>
  <c r="K81" i="7"/>
  <c r="K80" i="7" s="1"/>
  <c r="K185" i="7"/>
  <c r="K184" i="7" s="1"/>
  <c r="K40" i="7"/>
  <c r="K320" i="7"/>
  <c r="K319" i="7" s="1"/>
  <c r="K199" i="7"/>
  <c r="K198" i="7" s="1"/>
  <c r="K197" i="7" s="1"/>
  <c r="K326" i="7"/>
  <c r="K325" i="7" s="1"/>
  <c r="K324" i="7" s="1"/>
  <c r="K323" i="7" s="1"/>
  <c r="K79" i="7"/>
  <c r="K78" i="7" s="1"/>
  <c r="K44" i="7"/>
  <c r="K43" i="7" s="1"/>
  <c r="K267" i="7"/>
  <c r="K266" i="7" s="1"/>
  <c r="K84" i="7"/>
  <c r="K83" i="7" s="1"/>
  <c r="K322" i="7"/>
  <c r="K321" i="7" s="1"/>
  <c r="K129" i="7"/>
  <c r="K108" i="7"/>
  <c r="K226" i="7"/>
  <c r="K109" i="7"/>
  <c r="K187" i="7"/>
  <c r="K186" i="7" s="1"/>
  <c r="K316" i="7"/>
  <c r="K259" i="7"/>
  <c r="K258" i="7" s="1"/>
  <c r="K46" i="7"/>
  <c r="K31" i="7"/>
  <c r="K161" i="7"/>
  <c r="K49" i="7"/>
  <c r="K223" i="7"/>
  <c r="K222" i="7" s="1"/>
  <c r="K229" i="7"/>
  <c r="K196" i="7"/>
  <c r="K195" i="7" s="1"/>
  <c r="K53" i="7"/>
  <c r="K247" i="7"/>
  <c r="K246" i="7" s="1"/>
  <c r="K112" i="7"/>
  <c r="K147" i="7"/>
  <c r="K146" i="7" s="1"/>
  <c r="K190" i="7"/>
  <c r="K189" i="7" s="1"/>
  <c r="K249" i="7"/>
  <c r="K248" i="7" s="1"/>
  <c r="K24" i="7"/>
  <c r="K217" i="7"/>
  <c r="K277" i="7"/>
  <c r="K276" i="7" s="1"/>
  <c r="K149" i="7"/>
  <c r="K148" i="7" s="1"/>
  <c r="K168" i="7"/>
  <c r="K98" i="7"/>
  <c r="K97" i="7" s="1"/>
  <c r="K29" i="7"/>
  <c r="K52" i="7"/>
  <c r="K162" i="7"/>
  <c r="K243" i="7"/>
  <c r="K264" i="7"/>
  <c r="K263" i="7" s="1"/>
  <c r="K262" i="7" s="1"/>
  <c r="K261" i="7"/>
  <c r="K260" i="7" s="1"/>
  <c r="K28" i="7"/>
  <c r="K178" i="7"/>
  <c r="K177" i="7" s="1"/>
  <c r="K175" i="7"/>
  <c r="K303" i="7"/>
  <c r="K302" i="7" s="1"/>
  <c r="K25" i="7"/>
  <c r="K94" i="7"/>
  <c r="K93" i="7" s="1"/>
  <c r="K192" i="7"/>
  <c r="K191" i="7" s="1"/>
  <c r="K113" i="7"/>
  <c r="K23" i="7"/>
  <c r="K89" i="7"/>
  <c r="K88" i="7" s="1"/>
  <c r="K87" i="7" s="1"/>
  <c r="K159" i="7"/>
  <c r="K305" i="7"/>
  <c r="K304" i="7" s="1"/>
  <c r="K153" i="7"/>
  <c r="K22" i="7"/>
  <c r="K181" i="7"/>
  <c r="K180" i="7" s="1"/>
  <c r="K72" i="7"/>
  <c r="K71" i="7" s="1"/>
  <c r="K202" i="7"/>
  <c r="K201" i="7" s="1"/>
  <c r="K228" i="7"/>
  <c r="K220" i="7"/>
  <c r="K34" i="7"/>
  <c r="K33" i="7" s="1"/>
  <c r="K194" i="7"/>
  <c r="K86" i="7"/>
  <c r="K85" i="7" s="1"/>
  <c r="K142" i="7"/>
  <c r="K141" i="7" s="1"/>
  <c r="K165" i="7"/>
  <c r="K273" i="7"/>
  <c r="K272" i="7" s="1"/>
  <c r="K130" i="7"/>
  <c r="K101" i="7"/>
  <c r="K100" i="7" s="1"/>
  <c r="K298" i="7"/>
  <c r="K297" i="7" s="1"/>
  <c r="K208" i="7"/>
  <c r="K207" i="7" s="1"/>
  <c r="K157" i="7"/>
  <c r="K212" i="7"/>
  <c r="G26" i="5"/>
  <c r="G25" i="5" s="1"/>
  <c r="G24" i="5" s="1"/>
  <c r="G23" i="5" s="1"/>
  <c r="G13" i="5"/>
  <c r="G12" i="5" s="1"/>
  <c r="G20" i="5"/>
  <c r="G19" i="5"/>
  <c r="G14" i="5" s="1"/>
  <c r="K282" i="7" l="1"/>
  <c r="K294" i="7"/>
  <c r="K92" i="7"/>
  <c r="K174" i="7"/>
  <c r="K171" i="7" s="1"/>
  <c r="K265" i="7"/>
  <c r="K150" i="7"/>
  <c r="K164" i="7"/>
  <c r="K45" i="7"/>
  <c r="K42" i="7" s="1"/>
  <c r="K241" i="7"/>
  <c r="K237" i="7" s="1"/>
  <c r="K254" i="7"/>
  <c r="K55" i="7"/>
  <c r="K54" i="7" s="1"/>
  <c r="K218" i="7"/>
  <c r="K116" i="7"/>
  <c r="K26" i="7"/>
  <c r="K21" i="7" s="1"/>
  <c r="K200" i="7"/>
  <c r="K188" i="7"/>
  <c r="G31" i="5"/>
  <c r="K37" i="7"/>
  <c r="K131" i="7"/>
  <c r="K232" i="7"/>
  <c r="K313" i="7"/>
  <c r="K271" i="7"/>
  <c r="K225" i="7"/>
  <c r="K210" i="7"/>
  <c r="K255" i="7"/>
  <c r="O324" i="6"/>
  <c r="O309" i="6"/>
  <c r="O308" i="6" s="1"/>
  <c r="O302" i="6"/>
  <c r="O301" i="6" s="1"/>
  <c r="O295" i="6"/>
  <c r="O294" i="6" s="1"/>
  <c r="O288" i="6"/>
  <c r="O283" i="6"/>
  <c r="O282" i="6" s="1"/>
  <c r="O277" i="6"/>
  <c r="O276" i="6" s="1"/>
  <c r="O269" i="6"/>
  <c r="O268" i="6" s="1"/>
  <c r="O261" i="6"/>
  <c r="O260" i="6" s="1"/>
  <c r="O250" i="6"/>
  <c r="O249" i="6" s="1"/>
  <c r="O230" i="6"/>
  <c r="O222" i="6"/>
  <c r="O212" i="6"/>
  <c r="O195" i="6"/>
  <c r="O194" i="6" s="1"/>
  <c r="O184" i="6"/>
  <c r="O183" i="6" s="1"/>
  <c r="O176" i="6"/>
  <c r="O169" i="6"/>
  <c r="O161" i="6"/>
  <c r="O152" i="6"/>
  <c r="O147" i="6"/>
  <c r="O146" i="6" s="1"/>
  <c r="O140" i="6"/>
  <c r="O137" i="6"/>
  <c r="O134" i="6"/>
  <c r="O320" i="6"/>
  <c r="O240" i="6"/>
  <c r="O305" i="6"/>
  <c r="O304" i="6" s="1"/>
  <c r="O298" i="6"/>
  <c r="O297" i="6" s="1"/>
  <c r="O271" i="6"/>
  <c r="O270" i="6" s="1"/>
  <c r="O221" i="6"/>
  <c r="O214" i="6"/>
  <c r="O319" i="6"/>
  <c r="O254" i="6"/>
  <c r="O253" i="6" s="1"/>
  <c r="O213" i="6"/>
  <c r="O209" i="6"/>
  <c r="O208" i="6" s="1"/>
  <c r="O156" i="6"/>
  <c r="O159" i="6"/>
  <c r="O155" i="6"/>
  <c r="O105" i="6"/>
  <c r="O91" i="6"/>
  <c r="O90" i="6" s="1"/>
  <c r="O81" i="6"/>
  <c r="O80" i="6" s="1"/>
  <c r="O77" i="6"/>
  <c r="O62" i="6"/>
  <c r="O61" i="6" s="1"/>
  <c r="O44" i="6"/>
  <c r="O43" i="6" s="1"/>
  <c r="O217" i="6"/>
  <c r="O191" i="6"/>
  <c r="O190" i="6" s="1"/>
  <c r="O182" i="6"/>
  <c r="O181" i="6" s="1"/>
  <c r="O174" i="6"/>
  <c r="O173" i="6" s="1"/>
  <c r="O167" i="6"/>
  <c r="O129" i="6"/>
  <c r="O124" i="6"/>
  <c r="O123" i="6" s="1"/>
  <c r="O120" i="6"/>
  <c r="O119" i="6" s="1"/>
  <c r="O108" i="6"/>
  <c r="O39" i="6"/>
  <c r="O235" i="6"/>
  <c r="O186" i="6"/>
  <c r="O185" i="6" s="1"/>
  <c r="O163" i="6"/>
  <c r="O158" i="6"/>
  <c r="O76" i="6"/>
  <c r="O72" i="6"/>
  <c r="O71" i="6" s="1"/>
  <c r="O241" i="6"/>
  <c r="O207" i="6"/>
  <c r="O206" i="6" s="1"/>
  <c r="O200" i="6"/>
  <c r="O199" i="6" s="1"/>
  <c r="O198" i="6" s="1"/>
  <c r="O188" i="6"/>
  <c r="O187" i="6" s="1"/>
  <c r="O136" i="6"/>
  <c r="O107" i="6"/>
  <c r="O98" i="6"/>
  <c r="O97" i="6" s="1"/>
  <c r="O84" i="6"/>
  <c r="O83" i="6" s="1"/>
  <c r="O56" i="6"/>
  <c r="O32" i="6"/>
  <c r="O29" i="6"/>
  <c r="O23" i="6"/>
  <c r="O234" i="6"/>
  <c r="O193" i="6"/>
  <c r="O179" i="6"/>
  <c r="O178" i="6" s="1"/>
  <c r="O165" i="6"/>
  <c r="O127" i="6"/>
  <c r="O113" i="6"/>
  <c r="O112" i="6" s="1"/>
  <c r="O328" i="6"/>
  <c r="O327" i="6" s="1"/>
  <c r="O326" i="6" s="1"/>
  <c r="O325" i="6" s="1"/>
  <c r="O237" i="6"/>
  <c r="O145" i="6"/>
  <c r="O144" i="6" s="1"/>
  <c r="O139" i="6"/>
  <c r="O130" i="6"/>
  <c r="O118" i="6"/>
  <c r="O117" i="6" s="1"/>
  <c r="O51" i="6"/>
  <c r="O40" i="6"/>
  <c r="O34" i="6"/>
  <c r="O33" i="6" s="1"/>
  <c r="O31" i="6"/>
  <c r="O25" i="6"/>
  <c r="O22" i="6"/>
  <c r="O133" i="6"/>
  <c r="O96" i="6"/>
  <c r="O95" i="6" s="1"/>
  <c r="O122" i="6"/>
  <c r="O121" i="6" s="1"/>
  <c r="O259" i="6"/>
  <c r="O60" i="6"/>
  <c r="O59" i="6" s="1"/>
  <c r="O162" i="6"/>
  <c r="O132" i="6"/>
  <c r="O46" i="6"/>
  <c r="O138" i="6"/>
  <c r="O227" i="6"/>
  <c r="O109" i="6"/>
  <c r="O228" i="6"/>
  <c r="O307" i="6"/>
  <c r="O306" i="6" s="1"/>
  <c r="O218" i="6"/>
  <c r="O286" i="6"/>
  <c r="O285" i="6" s="1"/>
  <c r="O244" i="6"/>
  <c r="O27" i="6"/>
  <c r="O49" i="6"/>
  <c r="O293" i="6"/>
  <c r="O292" i="6" s="1"/>
  <c r="O314" i="6"/>
  <c r="O313" i="6" s="1"/>
  <c r="O312" i="6" s="1"/>
  <c r="O48" i="6"/>
  <c r="O151" i="6"/>
  <c r="O106" i="6"/>
  <c r="O160" i="6"/>
  <c r="O79" i="6"/>
  <c r="O78" i="6" s="1"/>
  <c r="O64" i="6"/>
  <c r="O63" i="6" s="1"/>
  <c r="O248" i="6"/>
  <c r="O247" i="6" s="1"/>
  <c r="O70" i="6"/>
  <c r="O69" i="6" s="1"/>
  <c r="O94" i="6"/>
  <c r="O93" i="6" s="1"/>
  <c r="O66" i="6"/>
  <c r="O65" i="6" s="1"/>
  <c r="O38" i="6"/>
  <c r="O246" i="6"/>
  <c r="O245" i="6" s="1"/>
  <c r="O57" i="6"/>
  <c r="O170" i="6"/>
  <c r="O36" i="6"/>
  <c r="O35" i="6" s="1"/>
  <c r="O142" i="6"/>
  <c r="O141" i="6" s="1"/>
  <c r="O236" i="6"/>
  <c r="O243" i="6"/>
  <c r="O311" i="6"/>
  <c r="O310" i="6" s="1"/>
  <c r="O229" i="6"/>
  <c r="O323" i="6"/>
  <c r="O318" i="6"/>
  <c r="O111" i="6"/>
  <c r="O110" i="6" s="1"/>
  <c r="O47" i="6"/>
  <c r="O135" i="6"/>
  <c r="O149" i="6"/>
  <c r="O148" i="6" s="1"/>
  <c r="O220" i="6"/>
  <c r="O166" i="6"/>
  <c r="O252" i="6"/>
  <c r="O251" i="6" s="1"/>
  <c r="O115" i="6"/>
  <c r="O114" i="6" s="1"/>
  <c r="O177" i="6"/>
  <c r="O258" i="6"/>
  <c r="O257" i="6" s="1"/>
  <c r="O28" i="6"/>
  <c r="O41" i="6"/>
  <c r="O216" i="6"/>
  <c r="O205" i="6"/>
  <c r="O204" i="6" s="1"/>
  <c r="O317" i="6"/>
  <c r="O53" i="6"/>
  <c r="O74" i="6"/>
  <c r="O73" i="6" s="1"/>
  <c r="O266" i="6"/>
  <c r="O265" i="6" s="1"/>
  <c r="O264" i="6" s="1"/>
  <c r="O322" i="6"/>
  <c r="O263" i="6"/>
  <c r="O262" i="6" s="1"/>
  <c r="O30" i="6"/>
  <c r="O89" i="6"/>
  <c r="O88" i="6" s="1"/>
  <c r="O153" i="6"/>
  <c r="O203" i="6"/>
  <c r="O202" i="6" s="1"/>
  <c r="O128" i="6"/>
  <c r="O275" i="6"/>
  <c r="O274" i="6" s="1"/>
  <c r="O86" i="6"/>
  <c r="O85" i="6" s="1"/>
  <c r="O224" i="6"/>
  <c r="O223" i="6" s="1"/>
  <c r="O232" i="6"/>
  <c r="O300" i="6"/>
  <c r="O299" i="6" s="1"/>
  <c r="O279" i="6"/>
  <c r="O278" i="6" s="1"/>
  <c r="O50" i="6"/>
  <c r="O24" i="6"/>
  <c r="O52" i="6"/>
  <c r="O103" i="6"/>
  <c r="O102" i="6" s="1"/>
  <c r="O231" i="6"/>
  <c r="O101" i="6"/>
  <c r="O100" i="6" s="1"/>
  <c r="O281" i="6"/>
  <c r="O280" i="6" s="1"/>
  <c r="O290" i="6"/>
  <c r="O289" i="6" s="1"/>
  <c r="O197" i="6"/>
  <c r="O321" i="6"/>
  <c r="K301" i="7"/>
  <c r="K126" i="7"/>
  <c r="K58" i="7"/>
  <c r="K214" i="7"/>
  <c r="K75" i="7"/>
  <c r="K68" i="7" s="1"/>
  <c r="K289" i="7"/>
  <c r="K179" i="7"/>
  <c r="K82" i="7"/>
  <c r="K104" i="7"/>
  <c r="K99" i="7" s="1"/>
  <c r="O180" i="6" l="1"/>
  <c r="K270" i="7"/>
  <c r="K143" i="7"/>
  <c r="K20" i="7"/>
  <c r="K19" i="7" s="1"/>
  <c r="K125" i="7"/>
  <c r="K67" i="7" s="1"/>
  <c r="O192" i="6"/>
  <c r="O196" i="6"/>
  <c r="O256" i="6"/>
  <c r="O92" i="6"/>
  <c r="O87" i="6"/>
  <c r="O82" i="6"/>
  <c r="O157" i="6"/>
  <c r="O58" i="6"/>
  <c r="O164" i="6"/>
  <c r="O219" i="6"/>
  <c r="O296" i="6"/>
  <c r="O154" i="6"/>
  <c r="O175" i="6"/>
  <c r="O172" i="6" s="1"/>
  <c r="O239" i="6"/>
  <c r="O75" i="6"/>
  <c r="O68" i="6" s="1"/>
  <c r="O215" i="6"/>
  <c r="O37" i="6"/>
  <c r="O291" i="6"/>
  <c r="O287" i="6" s="1"/>
  <c r="O284" i="6" s="1"/>
  <c r="O131" i="6"/>
  <c r="O233" i="6"/>
  <c r="K224" i="7"/>
  <c r="O273" i="6"/>
  <c r="O242" i="6"/>
  <c r="O45" i="6"/>
  <c r="O42" i="6" s="1"/>
  <c r="O211" i="6"/>
  <c r="O201" i="6"/>
  <c r="O21" i="6"/>
  <c r="O116" i="6"/>
  <c r="O168" i="6"/>
  <c r="K209" i="7"/>
  <c r="O26" i="6"/>
  <c r="O126" i="6"/>
  <c r="O125" i="6" s="1"/>
  <c r="O150" i="6"/>
  <c r="O226" i="6"/>
  <c r="O316" i="6"/>
  <c r="O315" i="6" s="1"/>
  <c r="O55" i="6"/>
  <c r="O54" i="6" s="1"/>
  <c r="O104" i="6"/>
  <c r="O99" i="6" s="1"/>
  <c r="O303" i="6"/>
  <c r="O267" i="6"/>
  <c r="O255" i="6" s="1"/>
  <c r="K170" i="7" l="1"/>
  <c r="K18" i="7"/>
  <c r="O238" i="6"/>
  <c r="O189" i="6"/>
  <c r="O225" i="6"/>
  <c r="O143" i="6"/>
  <c r="O67" i="6" s="1"/>
  <c r="O210" i="6"/>
  <c r="O20" i="6"/>
  <c r="O19" i="6" s="1"/>
  <c r="O272" i="6"/>
  <c r="O171" i="6" l="1"/>
  <c r="O18"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000-000007000000}">
      <text>
        <r>
          <rPr>
            <sz val="10"/>
            <color rgb="FF000000"/>
            <rFont val="Arial"/>
            <family val="2"/>
            <scheme val="minor"/>
          </rPr>
          <t>======
ID#AAABrCydcXE
Ilka Gonzalez    (2025-09-11 18:54:28)
Pestaña desplegable</t>
        </r>
      </text>
    </comment>
    <comment ref="D8" authorId="0" shapeId="0" xr:uid="{00000000-0006-0000-0000-00000A000000}">
      <text>
        <r>
          <rPr>
            <sz val="10"/>
            <color rgb="FF000000"/>
            <rFont val="Arial"/>
            <family val="2"/>
            <scheme val="minor"/>
          </rPr>
          <t>======
ID#AAABrCydcW4
Ilka Gonzalez    (2025-09-11 18:54:28)
Fórmula de Metas logradas: Productividad Actual /(# meses reportados) x 12
Trabajar hasta octubre 2024</t>
        </r>
      </text>
    </comment>
    <comment ref="E8" authorId="0" shapeId="0" xr:uid="{00000000-0006-0000-0000-000004000000}">
      <text>
        <r>
          <rPr>
            <sz val="10"/>
            <color rgb="FF000000"/>
            <rFont val="Arial"/>
            <family val="2"/>
            <scheme val="minor"/>
          </rPr>
          <t>======
ID#AAABrCydcXY
Fórmula Metas programadas    (2025-09-11 18:54:28)
Meta Actual/Meta Año anterior X Meta Actual</t>
        </r>
      </text>
    </comment>
    <comment ref="A33" authorId="0" shapeId="0" xr:uid="{00000000-0006-0000-0000-000009000000}">
      <text>
        <r>
          <rPr>
            <sz val="10"/>
            <color rgb="FF000000"/>
            <rFont val="Arial"/>
            <family val="2"/>
            <scheme val="minor"/>
          </rPr>
          <t>======
ID#AAABrCydcW8
tc={5308258B-F80A-4443-9BEE-4C9A499CD4F4}    (2025-09-11 18:54:28)
[Comentario encadenado]
Su versión de Excel le permite leer este comentario encadenado; sin embargo, las ediciones que se apliquen se quitarán si el archivo se abre en una versión más reciente de Excel. Más información: https://go.microsoft.com/fwlink/?linkid=870924
Comentario:
    Indicadores disponibles en el RIESS</t>
        </r>
      </text>
    </comment>
    <comment ref="D34" authorId="0" shapeId="0" xr:uid="{00000000-0006-0000-0000-000002000000}">
      <text>
        <r>
          <rPr>
            <sz val="10"/>
            <color rgb="FF000000"/>
            <rFont val="Arial"/>
            <family val="2"/>
            <scheme val="minor"/>
          </rPr>
          <t>======
ID#AAABrCydcXc
Ilka Gonzalez    (2025-09-11 18:54:28)
Número de camas x 365</t>
        </r>
      </text>
    </comment>
    <comment ref="E34" authorId="0" shapeId="0" xr:uid="{00000000-0006-0000-0000-000008000000}">
      <text>
        <r>
          <rPr>
            <sz val="10"/>
            <color rgb="FF000000"/>
            <rFont val="Arial"/>
            <family val="2"/>
            <scheme val="minor"/>
          </rPr>
          <t>======
ID#AAABrCydcXI
Ilka Gonzalez    (2025-09-11 18:54:28)
Sumatoria de los días pacientes reportados en el censo diario</t>
        </r>
      </text>
    </comment>
    <comment ref="F34" authorId="0" shapeId="0" xr:uid="{00000000-0006-0000-0000-000001000000}">
      <text>
        <r>
          <rPr>
            <sz val="10"/>
            <color rgb="FF000000"/>
            <rFont val="Arial"/>
            <family val="2"/>
            <scheme val="minor"/>
          </rPr>
          <t>======
ID#AAABrCydcXg
Ilka Gonzalez    (2025-09-11 18:54:28)
Total de días pacientes en un período dado/Total de egresos del mismo período</t>
        </r>
      </text>
    </comment>
    <comment ref="G34" authorId="0" shapeId="0" xr:uid="{00000000-0006-0000-0000-000003000000}">
      <text>
        <r>
          <rPr>
            <sz val="10"/>
            <color rgb="FF000000"/>
            <rFont val="Arial"/>
            <family val="2"/>
            <scheme val="minor"/>
          </rPr>
          <t>======
ID#AAABrCydcXU
Ilka Gonzalez    (2025-09-11 18:54:28)
Total de días pacientes en un período dado/ Total de días camas disponibles del mismo período x 100</t>
        </r>
      </text>
    </comment>
    <comment ref="H34" authorId="0" shapeId="0" xr:uid="{00000000-0006-0000-0000-000005000000}">
      <text>
        <r>
          <rPr>
            <sz val="10"/>
            <color rgb="FF000000"/>
            <rFont val="Arial"/>
            <family val="2"/>
            <scheme val="minor"/>
          </rPr>
          <t>======
ID#AAABrCydcXM
Ilka Gonzalez    (2025-09-11 18:54:28)
Número de nacidos vivos prematuros/ total nacidos vivos x 100</t>
        </r>
      </text>
    </comment>
    <comment ref="I34" authorId="0" shapeId="0" xr:uid="{00000000-0006-0000-0000-000006000000}">
      <text>
        <r>
          <rPr>
            <sz val="10"/>
            <color rgb="FF000000"/>
            <rFont val="Arial"/>
            <family val="2"/>
            <scheme val="minor"/>
          </rPr>
          <t>======
ID#AAABrCydcXQ
Ilka Gonzalez    (2025-09-11 18:54:28)
Número de partos por cesárea/Número total de partos x 100</t>
        </r>
      </text>
    </comment>
  </commentList>
  <extLst>
    <ext xmlns:r="http://schemas.openxmlformats.org/officeDocument/2006/relationships" uri="GoogleSheetsCustomDataVersion2">
      <go:sheetsCustomData xmlns:go="http://customooxmlschemas.google.com/" r:id="rId1" roundtripDataSignature="AMtx7mgv0//l3wyEoysQQTC5IwyiL2jN2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00000000-0006-0000-0100-000002000000}">
      <text>
        <r>
          <rPr>
            <sz val="10"/>
            <color rgb="FF000000"/>
            <rFont val="Arial"/>
            <family val="2"/>
            <scheme val="minor"/>
          </rPr>
          <t>======
ID#AAABrCydcXA
Ilka Gonzalez    (2025-09-11 18:54:28)
Inicia siglas de la dependencia, numeración línea estratégica, numeración objetivo, numeración resultado esperado, numeración producto y secuencia actividades para el producto en decimales.
Ej.: Servicio Regional de Salud X (sigla de identificación)
Eje Estratégico 1
Objetivo 1
Resultado Esperado 1
Producto 1
Actividad 01
Ejemplo: SRSM 1.1.1.1.01</t>
        </r>
      </text>
    </comment>
    <comment ref="T8" authorId="0" shapeId="0" xr:uid="{00000000-0006-0000-0100-000001000000}">
      <text>
        <r>
          <rPr>
            <sz val="10"/>
            <color rgb="FF000000"/>
            <rFont val="Arial"/>
            <family val="2"/>
            <scheme val="minor"/>
          </rPr>
          <t>======
ID#AAABrCydcXk
sns2    (2025-09-11 18:54:28)
Si el medio de verificación es "otros", describir cual sería utilizado. También aplicable para cualquier otra observación, incluyendo supuestos.</t>
        </r>
      </text>
    </comment>
  </commentList>
  <extLst>
    <ext xmlns:r="http://schemas.openxmlformats.org/officeDocument/2006/relationships" uri="GoogleSheetsCustomDataVersion2">
      <go:sheetsCustomData xmlns:go="http://customooxmlschemas.google.com/" r:id="rId1" roundtripDataSignature="AMtx7mjxAQ8leeZJ+5O/JzePDhU1r4ukn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258" authorId="0" shapeId="0" xr:uid="{00000000-0006-0000-0600-000001000000}">
      <text>
        <r>
          <rPr>
            <sz val="10"/>
            <color rgb="FF000000"/>
            <rFont val="Arial"/>
            <family val="2"/>
            <scheme val="minor"/>
          </rPr>
          <t>======
ID#AAABrCydcW0
Patricia Elisa Caba    (2025-09-11 18:54:28)
Bloquear cuentas a CEAS</t>
        </r>
      </text>
    </comment>
  </commentList>
  <extLst>
    <ext xmlns:r="http://schemas.openxmlformats.org/officeDocument/2006/relationships" uri="GoogleSheetsCustomDataVersion2">
      <go:sheetsCustomData xmlns:go="http://customooxmlschemas.google.com/" r:id="rId1" roundtripDataSignature="AMtx7mhW/i9tErY0qUweV5/lHr6tiP4eTQ=="/>
    </ext>
  </extLst>
</comments>
</file>

<file path=xl/sharedStrings.xml><?xml version="1.0" encoding="utf-8"?>
<sst xmlns="http://schemas.openxmlformats.org/spreadsheetml/2006/main" count="5838" uniqueCount="1501">
  <si>
    <t>Plan Operativo Anual</t>
  </si>
  <si>
    <t>Servicio Nacional de Salud</t>
  </si>
  <si>
    <t>Dirección de Planificación y Desarrollo</t>
  </si>
  <si>
    <t>Programación Insumos por Producto Nivel Especializado</t>
  </si>
  <si>
    <t>Cibao Norte</t>
  </si>
  <si>
    <t>Cibao Sur</t>
  </si>
  <si>
    <t>Cibao Nordeste</t>
  </si>
  <si>
    <t>Cibao Noroeste</t>
  </si>
  <si>
    <t>Valdesia</t>
  </si>
  <si>
    <t>El Valle</t>
  </si>
  <si>
    <t>Enriquillo</t>
  </si>
  <si>
    <t>Yuma</t>
  </si>
  <si>
    <t>Higüamo</t>
  </si>
  <si>
    <t>Ozama</t>
  </si>
  <si>
    <t>Año</t>
  </si>
  <si>
    <t>Servicio Regional de Salud:</t>
  </si>
  <si>
    <t>CEAS  Hospital Ciudad Juan Bosch</t>
  </si>
  <si>
    <t>Productos Terminales</t>
  </si>
  <si>
    <t>Unidad de Medida</t>
  </si>
  <si>
    <t>Meta Lograda Año 2024</t>
  </si>
  <si>
    <t>Meta Proyectada a Lograr Año 2025</t>
  </si>
  <si>
    <t>Meta Proyectada Año 2026</t>
  </si>
  <si>
    <t>Programación Trimestral</t>
  </si>
  <si>
    <t>Meta Lograda actual periodo                 Año 2025</t>
  </si>
  <si>
    <t>1er. Trimestre</t>
  </si>
  <si>
    <t>2do. Trimestre</t>
  </si>
  <si>
    <t>3er. Trimestre</t>
  </si>
  <si>
    <t>4to. Trimestre</t>
  </si>
  <si>
    <t>Servicio de Consulta Externa</t>
  </si>
  <si>
    <t>Consultas</t>
  </si>
  <si>
    <t>Primera Vez</t>
  </si>
  <si>
    <t>Subsecuente</t>
  </si>
  <si>
    <t>Servicio de Emergencia</t>
  </si>
  <si>
    <t>Emergencias</t>
  </si>
  <si>
    <t>Servicio Hospitalización</t>
  </si>
  <si>
    <t>Egresos</t>
  </si>
  <si>
    <t>Medicina General</t>
  </si>
  <si>
    <t>Cirugia General</t>
  </si>
  <si>
    <t>Ginecología</t>
  </si>
  <si>
    <t>Obstetricia</t>
  </si>
  <si>
    <t>Pediatria</t>
  </si>
  <si>
    <t>Cardiologia</t>
  </si>
  <si>
    <t>Gastroenterologia</t>
  </si>
  <si>
    <t>Endocrinologia</t>
  </si>
  <si>
    <t>Medicina Interna</t>
  </si>
  <si>
    <t>Ortopedia</t>
  </si>
  <si>
    <t>Neumología</t>
  </si>
  <si>
    <t>Cardiología</t>
  </si>
  <si>
    <t>Cuidados Intensivos</t>
  </si>
  <si>
    <t>Otros</t>
  </si>
  <si>
    <t>Servicios de Apoyo Diagnóstico</t>
  </si>
  <si>
    <t>Análisis de Laboratorio</t>
  </si>
  <si>
    <t>Pruebas</t>
  </si>
  <si>
    <t>Servicio de Imágenes</t>
  </si>
  <si>
    <t>Imágenes</t>
  </si>
  <si>
    <t>Indicadores de Producción</t>
  </si>
  <si>
    <t>Años</t>
  </si>
  <si>
    <t>Camas Disponibles</t>
  </si>
  <si>
    <t>Egresos Hospitalarios</t>
  </si>
  <si>
    <t>Día Cama Disponibles</t>
  </si>
  <si>
    <t>Dias Pacientes</t>
  </si>
  <si>
    <t>Promedio Días Estada</t>
  </si>
  <si>
    <t>Porcentaje Ocupacional</t>
  </si>
  <si>
    <t>Porcentaje nacimientos prematuros</t>
  </si>
  <si>
    <t>Porcentaje de cesárea</t>
  </si>
  <si>
    <t>Anticipo Financiero</t>
  </si>
  <si>
    <t>Programación de actividades</t>
  </si>
  <si>
    <t>Nómina</t>
  </si>
  <si>
    <t>Venta Servicios</t>
  </si>
  <si>
    <t>Recursos Externos</t>
  </si>
  <si>
    <t>CEAS: Hospital Ciudad Juan Bosch</t>
  </si>
  <si>
    <t>Resultados Esperados</t>
  </si>
  <si>
    <t xml:space="preserve">Productos </t>
  </si>
  <si>
    <t>Código</t>
  </si>
  <si>
    <t>Actividades Programables Presupuestables</t>
  </si>
  <si>
    <t>Ene</t>
  </si>
  <si>
    <t>Feb</t>
  </si>
  <si>
    <t>Mar</t>
  </si>
  <si>
    <t>Abr</t>
  </si>
  <si>
    <t>May</t>
  </si>
  <si>
    <t>Jun</t>
  </si>
  <si>
    <t>Jul</t>
  </si>
  <si>
    <t>Ago</t>
  </si>
  <si>
    <t>Sep</t>
  </si>
  <si>
    <t>Oct</t>
  </si>
  <si>
    <t>Nov</t>
  </si>
  <si>
    <t>Dic</t>
  </si>
  <si>
    <t xml:space="preserve">Total de Acciones </t>
  </si>
  <si>
    <t>Medio de Verificación 1</t>
  </si>
  <si>
    <t>Medio de Verificación 2</t>
  </si>
  <si>
    <t>Medio de Verificación 3</t>
  </si>
  <si>
    <t>Observaciones/ Comentarios</t>
  </si>
  <si>
    <t>Área Responsable</t>
  </si>
  <si>
    <t>1.1 Reducidos los niveles de morbilidad y mortalidad materna e infantil por causas prevenibles en la población materno-infantil del país, disminuyendo la mortalidad materna de 127.33 y la mortalidad infantil de 18.44 en 2023 a 89.13 y 16.56  en 2028 en todas las regiones del territorio nacional.</t>
  </si>
  <si>
    <t>1.1.1 Niños, niñas y Adolescentes reciben atención médica y servicios de salud basado en protocolos nacionales e internacionales.</t>
  </si>
  <si>
    <t>1.1.1.02</t>
  </si>
  <si>
    <t>Seguimiento a la Sala Situacional IA</t>
  </si>
  <si>
    <t>Reporte digital Módulo Sala Situacional IA</t>
  </si>
  <si>
    <t>Infantil Dr. Arturo Grullón, Dr. Luis Morillo King, San Vicente de Paul, Materno Infantil Dr. José Francisco Peña Gómez, Juan Pablo Pina, Jaime Mota, Regional Dr. Alejandro Cabral, Taiwan 19 de marzo, Regional Dr. Antonio Musa, Materno Infantil Nuestra Señora de la Altagracia, Materno Infantil Dr. Francisco A. Gonzalvo, Infantil Dr. Robert Reid Cabral, Materno Infantil San Lorenzo de Los Mina, Materno Infantil Dr. Marcelino Vélez Santana, Pediátrico Dr. Hugo Mendoza, Infantil Dr. José Rodriguez Jimenes, Materno Infantil Dr. Julio Rodriguez Grullón, Materno Infantil de Villa Mella</t>
  </si>
  <si>
    <t>Materno Infantil y Adolescentes</t>
  </si>
  <si>
    <t>1.1.1.03</t>
  </si>
  <si>
    <t>Reporte casos niños asistidos por violencia.</t>
  </si>
  <si>
    <t>Registro Sala Situacional/ Formulario de reporte</t>
  </si>
  <si>
    <t>1.1.1.05</t>
  </si>
  <si>
    <t xml:space="preserve">Reporte de la Planificación familiar en Adolescentes </t>
  </si>
  <si>
    <t>Reporte</t>
  </si>
  <si>
    <t>Hospitales que asisten Adolecentes</t>
  </si>
  <si>
    <t>1.1.2 Recién nacidos reciben atención medica y servicios de salud neonatal basados en protocolos y normas nacionales e internacionales</t>
  </si>
  <si>
    <t>1.2.2.01</t>
  </si>
  <si>
    <t>Vigilanica sanitaria del agua en las UCIN del SNS</t>
  </si>
  <si>
    <t>Provincial Dr.Pedro E. Marchena, Inmaculada Concepción, Nuestra Señora de Regla, Provincial Dr. Ricardo Limardo, Ciudad Juan Bosch, Dr. Vinicio Calventi, Dr. Angel Contreras, Rodolfo de la Cruz Lora, Dr. Toribio Bencosme, Nuestra Señora de Regla</t>
  </si>
  <si>
    <t>1.2.2.02</t>
  </si>
  <si>
    <t xml:space="preserve">Monitoreo del registro en línea del Certificado de Nacido Vivo </t>
  </si>
  <si>
    <t>Todos los CEAS donde se producen nacimientos</t>
  </si>
  <si>
    <t>1.2 Aumentado el cumplimiento normativo para reducir la incidencia de complicaciones neonatales y maternas, pasando de un promedio del 75.5% en el año 2023 al 88% en el año 2028 en todas las regiones de la Red Pública de Servicios de Salud.</t>
  </si>
  <si>
    <t>1.2.1 Gestantes reciben atención médica y servicios de salud materna basados en protocolos y normas nacionales e internacionales.</t>
  </si>
  <si>
    <t>1.2.1.01</t>
  </si>
  <si>
    <t>Seguimiento de la  Morbilidad Materna Extrema</t>
  </si>
  <si>
    <t>Informe</t>
  </si>
  <si>
    <t>Todos los hospitales regionales, maternos, materno infantil, que ofrecen servicios maternos</t>
  </si>
  <si>
    <t>1.2.1.02</t>
  </si>
  <si>
    <t>Análisis de los indicadores Maternos Neonatales de la Sala Situacional</t>
  </si>
  <si>
    <t>Plantilla estandarizada</t>
  </si>
  <si>
    <t>Todos los CEAS regionales, especializados y de referencia que ofrezcan servicios maternos</t>
  </si>
  <si>
    <t>1.2.1.03</t>
  </si>
  <si>
    <t>Seguimiento a la implementacion de la Estrategia Código Rojo.</t>
  </si>
  <si>
    <t>Listado de participación</t>
  </si>
  <si>
    <t>Todos los hospitales regionales, maternos y materno infantil que ofrecen servicios maternos</t>
  </si>
  <si>
    <t>1.2.1.04</t>
  </si>
  <si>
    <t>Seguimiento al tamizaje de infecciones vaginales y urinarias en la embarazada</t>
  </si>
  <si>
    <t>Materno Dr. Reynaldo Almanzar, Maternidad Nuestra Señora de la Altagracia, Materno Infantil San Lorenzo de los Mina, Maternidad Presidente Estrella Ureña</t>
  </si>
  <si>
    <t>1.2.1.05</t>
  </si>
  <si>
    <t xml:space="preserve">Elaboracion de los planes de mejora de la metodología de Observación de la Práctica Clínica (OPC) según los resultados del monitoreo de calidad de los servicios en los CEAS priorizados </t>
  </si>
  <si>
    <t>Plan</t>
  </si>
  <si>
    <t>CEAS PRIORIZADOS 
SRS Ozama
1. Hospital Materno Dr. Reynaldo Almánzar
2. Hospital Maternidad Nuestra Señora de la Altagracia
3. Hospital Materno Infantil San Lorenzo de los Mina
4. Hospital Materno Dra. Evangelina Rodríguez
5. ⁠Hospital Materno Infantil Dr. Marcelino Vélez Santana
6. Hospital Materno Infantil Dr. Julio Rodriguez Grullón
SRS Valdesia
7.Hospital Regional Juan Pablo Pina
SRS Cibao Norte
8. Hospital Maternidad Presidente Estrella Ureña
SRS Cibao Nordeste
9. Hospital Regional  San Vicente de Paul
SRS Enriquillo
10. Hospital Regional Jaime Mota
SRS Higuamo
11. Hospital Materno Infantil Nuestra Señora de la Altagracia
12. Hospital Materno Infantil Dr. Francisco Gonzalvo. 
SRS Yuma 
13. Hospital Regional Dr. Antonio Musa
SRS El Valle
14. Hospital Regional Dr. Alejandro Cabral
15. Hospital Regional Taiwán 19 de marzo
SRS Cibao Noroeste
16. Hospital Materno Infantil Dr.José Francisco Peña Gómez
SRS Cibao Sur
17. Hospital Regional Dr. Luis Morillo King</t>
  </si>
  <si>
    <t>1.2.1.06</t>
  </si>
  <si>
    <t>Seguimiento a la Planificación  Post Evento Obstétrico</t>
  </si>
  <si>
    <t xml:space="preserve">Informe </t>
  </si>
  <si>
    <t>1.2.1.07</t>
  </si>
  <si>
    <t>Monitoreo  al apego a protocolo de atencion en consulta prenatal.</t>
  </si>
  <si>
    <t>1.5 Reducida la morbilidad y mortalidad prematura por enfermedades no transmisibles en personas de 30 a 69 años, en un 20% al año 2028, mediante la implementación de intervenciones integrales de prevención, diagnóstico temprano y tratamiento oportuno en los establecimientos de la Red Pública.</t>
  </si>
  <si>
    <t>1.5.2 Las víctimas de violencia de género e intrafamiliar reciben atención integral, oportuna y segura en los servicios de salud.</t>
  </si>
  <si>
    <t>1.5.2.01</t>
  </si>
  <si>
    <t>Reporte de estadísticas de los casos de violencia de género e intrafamiliar.</t>
  </si>
  <si>
    <t>Género</t>
  </si>
  <si>
    <t>1.7 Aumentada la disponibilidad de medicamentos esenciales en los establecimientos de la Red Pública de Servicios de Salud, incrementando el cumplimiento promedio de abastecimiento del 88% en 2023 al 93% en 2028 en todas las regiones del país.</t>
  </si>
  <si>
    <t>1.7.1 Pacientes reciben medicamentos esenciales para el tratamiento adecuado y oportuno de sus condiciones de salud.</t>
  </si>
  <si>
    <t>1.7.1.01</t>
  </si>
  <si>
    <t>Reunión Comité Farmaco Terapeutico (CFT) Hospitalario y promoción del uso racional de los medicamentos.</t>
  </si>
  <si>
    <t>Minuta</t>
  </si>
  <si>
    <t>Medicamentos</t>
  </si>
  <si>
    <t>1.8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</si>
  <si>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1.8.2 La población recibe acceso equitativo a servicios de salud, incluidos los de emergencia, de calidad, seguros, integrales, continuos e inclusivos, mediante redes integradas que incorporan mejora continua de procesos y avances tecnológicos.</t>
  </si>
  <si>
    <t>1.8.2.01</t>
  </si>
  <si>
    <t xml:space="preserve">Implementación del Modelo hospitalario y flujos de Asistencia Emergencias y Urgencias </t>
  </si>
  <si>
    <t>Emergencia</t>
  </si>
  <si>
    <t>1.8.2.02</t>
  </si>
  <si>
    <t xml:space="preserve">Socializacion e implementación del RAC-Triaje en las Salas de Emergencias Centros Hospitalarios </t>
  </si>
  <si>
    <t>1.8.2.03</t>
  </si>
  <si>
    <t xml:space="preserve">Llenado de historia clinica de emergencias y registro de todos los pacientes del libro de emergencias </t>
  </si>
  <si>
    <t>1.8.2.04</t>
  </si>
  <si>
    <t>Implementación del procedimiento para la entrega, recibo y reposicion de carro de paro</t>
  </si>
  <si>
    <t>Formularios de verificacion de Carro de paro (Apertura, Stock y Verificacion de desfibrilador)</t>
  </si>
  <si>
    <t>1.8.2.05</t>
  </si>
  <si>
    <t>Registros en el tablero de Indicadores de Gestión de las Salas de Emergencias de los Centros de Salud.</t>
  </si>
  <si>
    <t>1.8.2.06</t>
  </si>
  <si>
    <t>Socialización de los procedimientos de traslado de pacientes</t>
  </si>
  <si>
    <t>Agenda</t>
  </si>
  <si>
    <t>1.8.2.07</t>
  </si>
  <si>
    <t>Elaboración y/o actualización de los Planes de Emergencias y Desastres Hospitalarios</t>
  </si>
  <si>
    <t>1.8.2.08</t>
  </si>
  <si>
    <t>Reunion del comité de emergencias para socializacion del plan Hospitalarios  Emergencias de salud publica y desastres naturales con el personal del hospital.</t>
  </si>
  <si>
    <t>1.8.2.09</t>
  </si>
  <si>
    <t>Simulacro para probar la funcionabilidad de los  Planes de  Emergencias y Desastres Hospitalarios.</t>
  </si>
  <si>
    <t>1.8.2.10</t>
  </si>
  <si>
    <t xml:space="preserve">Reunión con el Comite Hospitalario de Emergencias y Desastres para preparar el Operativo de Navidad y Año Nuevo comité de emergencias </t>
  </si>
  <si>
    <t>1.8.2.11</t>
  </si>
  <si>
    <t>Reunión con el Comite Hospitalario de Emergencias y Desastres para preparar el Operativo de Semana Santa comité de emergencias</t>
  </si>
  <si>
    <t>1.8.2.12</t>
  </si>
  <si>
    <t>Reunión con el Comite Hospitalario de Emergencias y Desastres para respuesta a Temporada Ciclonica y Eventos Hidrometeorologicos comité de emergencias</t>
  </si>
  <si>
    <t>1.8.2.13</t>
  </si>
  <si>
    <t>1.8.3 La población usuaria recibe servicios hospitalarios fortalecidos, integrales y de calidad mediante la mejora continua de procesos y servicios, la optimización de la gestión y el fortalecimiento de la infraestructura, el equipamiento y las capacidades del personal.</t>
  </si>
  <si>
    <t>1.8.3.04</t>
  </si>
  <si>
    <t>Seguimiento al plan de mejora de las evaluaciones de la calidad de los servicios de nutrición</t>
  </si>
  <si>
    <t>Centros Hospitalarios</t>
  </si>
  <si>
    <t>1.8.3.05</t>
  </si>
  <si>
    <t>Implementacion de los procesos de bioseguridad hospitalaria</t>
  </si>
  <si>
    <t>1.8.3.06</t>
  </si>
  <si>
    <t>Elaboración de los planes de mejora a partir de los resultados de evaluacion de procesos de bioseguridad hospitalaria</t>
  </si>
  <si>
    <t>1.8.3.07</t>
  </si>
  <si>
    <t>Seguimiento a los planes de mejora de evaluación de procesos de bioseguridad hospitalaria</t>
  </si>
  <si>
    <t>Plan de seguimiento</t>
  </si>
  <si>
    <t>1.8.3.08</t>
  </si>
  <si>
    <t>Notificación oportuna de las enfermedades bajo vigilancia epidemiológica (Epi 1 y 2)</t>
  </si>
  <si>
    <t>1.8.3.09</t>
  </si>
  <si>
    <t>Implementación del procedimiento de hosteleria hospitalaria</t>
  </si>
  <si>
    <t>1.8.3.10</t>
  </si>
  <si>
    <t>Diagnóstico situacional de la conformación de los comités hospitalarios</t>
  </si>
  <si>
    <t>1.8.3.11</t>
  </si>
  <si>
    <t>Conformacion de los comité Hospitalarios</t>
  </si>
  <si>
    <t>Matriz</t>
  </si>
  <si>
    <t>1.8.3.12</t>
  </si>
  <si>
    <t>Evaluacion de la Metodologia de Gestion Productiva</t>
  </si>
  <si>
    <t>1.8.3.13</t>
  </si>
  <si>
    <t>Plan de mejora a partir de los resultados de la evaluacion de la metodologia de gestion productiva</t>
  </si>
  <si>
    <t>1.8.3.14</t>
  </si>
  <si>
    <t>Seguimiento a los planes de mejora de la MGP</t>
  </si>
  <si>
    <t>1.8.3.15</t>
  </si>
  <si>
    <t xml:space="preserve">Supervisión de la calidad de los servicios de nutrición </t>
  </si>
  <si>
    <t>1.8.3.16</t>
  </si>
  <si>
    <t>Desarrollo de los planes de mejora a partir de los resultados de las evaluaciones de la calidad de los servicios de nutrición</t>
  </si>
  <si>
    <t>1.8.3.17</t>
  </si>
  <si>
    <t>Implementación del plan de mejora de las evaluaciones de la calidad de los servicios de nutrición</t>
  </si>
  <si>
    <t>1.8.3.18</t>
  </si>
  <si>
    <t>Análisis del comportamiento de las objeciones médicas y administrativas</t>
  </si>
  <si>
    <t>Hosp. Regionales y Especializados/Hosp. Provinciales y Municipales</t>
  </si>
  <si>
    <t>1.8.3.19</t>
  </si>
  <si>
    <t>Elaboracion de los planes de mejora para la disminucion de las objeciones médicas, administrativas y el incremento de la facturación de los CEAS, en coordinacion de los SRS los centros de salud.</t>
  </si>
  <si>
    <t>1.8.3.20</t>
  </si>
  <si>
    <t>Seguimiento a la ejecución de planes de mejora para la disminucion de las objeciones médicas, administrativas y el incremento de la facturación de los CEAS.</t>
  </si>
  <si>
    <t>2.1 Reducida la escasez de recursos humanos de salud, aumentando un 12% en el 2028 la dotación de personal en establecimientos públicos del país.</t>
  </si>
  <si>
    <t>2.1.1 El personal del SNS recibe desarrollo de competencias (técnicas y blandas), evaluación del desempeño y gestión de seguridad y salud en el trabajo, con procesos efectivos de relaciones laborales, para mejorar el desempeño, el bienestar y el cumplimiento normativo en toda la red.</t>
  </si>
  <si>
    <t>2.1.1.01</t>
  </si>
  <si>
    <t>Ejecución Plan de Capacitación 2026.</t>
  </si>
  <si>
    <t>1- El informe trimestral se realiza en el formulario estandarizado por el INAP. 
2-Adicional presentar listados de asistencia y plan de capacitación 2026.</t>
  </si>
  <si>
    <t>Recursos Humanos</t>
  </si>
  <si>
    <t>2.1.1.02</t>
  </si>
  <si>
    <t>Detección necesidades capacitación por departamento CEAS Plan 2027.</t>
  </si>
  <si>
    <t>Presentar anexo formulario por departamento, de acuerdo a la estructura organizativa de cada dependencia.</t>
  </si>
  <si>
    <t>2.1.1.03</t>
  </si>
  <si>
    <t>Elaboración del Plan de Capacitación CEAS 2027.</t>
  </si>
  <si>
    <t>Realizar plan de capacitación en formulario estándarizado por el INAP.</t>
  </si>
  <si>
    <t>2.1.1.04</t>
  </si>
  <si>
    <t>Consolidado de resultados de evaluación del desempeño laboral 2025.</t>
  </si>
  <si>
    <t>Matriz para reportar resultados de evaluación del desempeño laboral 2025.</t>
  </si>
  <si>
    <t>2.1.1.05</t>
  </si>
  <si>
    <t>Consolidado de resultados de acuerdos del desempeño laboral  2026.</t>
  </si>
  <si>
    <t>Matriz para reportar acuerdos del desempeño laboral 2026.</t>
  </si>
  <si>
    <t>2.1.1.06</t>
  </si>
  <si>
    <t>Elaboración informe técnico resultados de evaluación del desempeño laboral 2025 CEAS y remisión al SRS.</t>
  </si>
  <si>
    <t>Informe técnico de resultados evaluación del desempeño laboral 2025.</t>
  </si>
  <si>
    <t>2.1.1.07</t>
  </si>
  <si>
    <t>Monitoreo por departamento  de los acuerdos de desempeño laboral 2027</t>
  </si>
  <si>
    <t>No se requiere listado de asistencia adicional, ya que la minuta estandarizada del MAP es firmada por los colaboradores que participan en la reunión de revisión.</t>
  </si>
  <si>
    <t>2.1.1.08</t>
  </si>
  <si>
    <t>Remisión al SRS consolidado trimestral de acuerdos de desempeño personal nuevo ingreso CEAS</t>
  </si>
  <si>
    <t>2.1.1.09</t>
  </si>
  <si>
    <t>Implementación del Sistema de Seguridad y Salud en la Administración Pública (SISTAP).</t>
  </si>
  <si>
    <t xml:space="preserve">Informes de seguimiento con el acuse de recibido de salud ocupacional sede central. Nombramiento Médicos Ocupacionales y/o Familiares. </t>
  </si>
  <si>
    <t>2.1.1.10</t>
  </si>
  <si>
    <t xml:space="preserve">Evaluación, seguimiento del personal con licencias recurrentes y los enviados a auditoria médica . </t>
  </si>
  <si>
    <t xml:space="preserve">Informe especificando el estatus del proceso, Notificación al colaborador indicando el tiempo a cumplir del proceso.  (Nombramientos Médicos Ocupacionales). </t>
  </si>
  <si>
    <t>2.1.1.11</t>
  </si>
  <si>
    <t>Elaboración de reporte y seguimiento de incidentes laborales.</t>
  </si>
  <si>
    <t>Reporte y matriz  estandarizado con acuse de recibido de salud ocupacional.</t>
  </si>
  <si>
    <t>2.1.1.12</t>
  </si>
  <si>
    <t>Registro de subsidio por enfermedad común.</t>
  </si>
  <si>
    <t>Matriz, reporte del registro  SISALRIL</t>
  </si>
  <si>
    <t>2.1.1.13</t>
  </si>
  <si>
    <t xml:space="preserve">Remisión de  la documentación (Copia de cédula, matriz de no vacaciones, certificación de vacaciones, acción de personal dentro del plazo de 5 días a partir de la notificación. </t>
  </si>
  <si>
    <t>Remisión de  la documentación siguiente dentro del plazo de 5 días a partir de la notificación Entregados a Relaciones Laborales.</t>
  </si>
  <si>
    <t>2.1.1.14</t>
  </si>
  <si>
    <t xml:space="preserve">Seguimiento al  registro y ontrol de solicitudes de Seguros Médicos Dependientes adicionales  (Seguros Padres). </t>
  </si>
  <si>
    <t xml:space="preserve">Correos, informes de solicitudes realizadas. </t>
  </si>
  <si>
    <t>2.1.1.15</t>
  </si>
  <si>
    <t>Reporte  trimestral de la dotación de acuerdo a las estructuras aprobadas de la ORS, establecimientos del 1er nivel y nivel especializado de atención</t>
  </si>
  <si>
    <t>Reporte consolidado (fisico y digital en formato de Excel).</t>
  </si>
  <si>
    <t>3.1 Fortalecida la capacidad institucional para aumentar el acceso a servicios públicos de calidad mediante la optimización de procesos, empoderamiento del talento humano, articulación efectiva, incorporación de tecnologías de la información y comunicación, modernización de la infraestructura física y equipamiento adecuado.</t>
  </si>
  <si>
    <t xml:space="preserve">3.1.1 Los Centros de Atención y Servicios (CEAS) y las Oficinas Regionales de Salud (ORS) reciben el Formulario de Levantamiento de Necesidades de Cooperación No Reembolsable como instrumento estandarizado, </t>
  </si>
  <si>
    <t>3.1.1.01</t>
  </si>
  <si>
    <t>Llenado y envío del formulario de levantamiento de necesidades de cooperación no reembolsable a la ORS.</t>
  </si>
  <si>
    <t>1. Formulario de levantamiento de necesidades de cooperación no reembolsable completo y firmado.
2. Remisión vía correo electrónico del formulario a la ORS.</t>
  </si>
  <si>
    <t>Planificación</t>
  </si>
  <si>
    <t>3.1.1.02</t>
  </si>
  <si>
    <t>Llenado y envío del Formulario de Reporte de Donaciones a la ORS.</t>
  </si>
  <si>
    <t>1. Formulario de Reporte de Donaciones sellado y firmado.
2. Remisión vía correo electrónico del formulario a la ORS.</t>
  </si>
  <si>
    <t xml:space="preserve">3.1.5 Personal y usuarios del SNS reciben servicios tecnológicos confiables </t>
  </si>
  <si>
    <t>3.1.5.01</t>
  </si>
  <si>
    <t xml:space="preserve">Actualización de portales web  </t>
  </si>
  <si>
    <t>Tecnología</t>
  </si>
  <si>
    <t>3.1.5.02</t>
  </si>
  <si>
    <t xml:space="preserve">Soportes incidencias tecnológicas atendidas </t>
  </si>
  <si>
    <t>3.1.5.03</t>
  </si>
  <si>
    <t xml:space="preserve">Inventario de activos tecnológicos </t>
  </si>
  <si>
    <t>Inventario</t>
  </si>
  <si>
    <t>3.1.6 La población usuaria recibe servicios seguros y de calidad mediante el fortalecimiento del modelo institucional de gestión y monitoreo de la calidad, con estándares, indicadores, auditorías y acciones de mejora continua en todas las unidades.</t>
  </si>
  <si>
    <t>3.1.6.01</t>
  </si>
  <si>
    <t>Elaboración de la memoria institucional 2026</t>
  </si>
  <si>
    <t>Memoria</t>
  </si>
  <si>
    <t>3.1.6.02</t>
  </si>
  <si>
    <t>Elaboración del Plan Operativo Anual 2027</t>
  </si>
  <si>
    <t>3.1.6.03</t>
  </si>
  <si>
    <t>Autoevaluación POA 2026</t>
  </si>
  <si>
    <t>MEP</t>
  </si>
  <si>
    <t>3.1.6.04</t>
  </si>
  <si>
    <t>Elaboración y seguimiento a la ejecución de los planes de mejora acorde a los hallazgos del MEP</t>
  </si>
  <si>
    <t>3.1.6.05</t>
  </si>
  <si>
    <t>Elaboración del informe de autodiagnóstico y sistema afinado de puntuación CAF</t>
  </si>
  <si>
    <t>3.1.6.06</t>
  </si>
  <si>
    <t>Informe de seguimiento a plan de mejora CAF año en curso</t>
  </si>
  <si>
    <t>3.1.6.07</t>
  </si>
  <si>
    <t xml:space="preserve">Elaboración plan de mejora CAF del próximo año </t>
  </si>
  <si>
    <t>3.1.6.08</t>
  </si>
  <si>
    <t>Implementación, renovación o actualización de CCC (Carta Compromiso al Ciudadano) según aplique</t>
  </si>
  <si>
    <t>Resolución aprobatoria</t>
  </si>
  <si>
    <t>3.1.6.09</t>
  </si>
  <si>
    <t>Seguimiento al cumplimiento de la CCC (Carta Compromiso al Ciudadano)</t>
  </si>
  <si>
    <t>3.1.6.10</t>
  </si>
  <si>
    <t>Seguimiento a la implementación plan de mejora SISMAP Salud y Programa de Desempeño SNS</t>
  </si>
  <si>
    <t>3.1.6.11</t>
  </si>
  <si>
    <t>Ejecución de las sesiones del comité de calidad del CEAS</t>
  </si>
  <si>
    <t>3.1.7 Los establecimientos de la red SNS disponen de bienes oportunos, custodiados y en condiciones óptimas mediante el fortalecimiento del Sistema de Administración de Bienes: registro e inventario, control y trazabilidad, mantenimiento, distribución y bajas, con enfoque de ciclo de vida y transparencia.</t>
  </si>
  <si>
    <t>3.1.7.01</t>
  </si>
  <si>
    <t>Actualizacion de Inventarios de la ORS</t>
  </si>
  <si>
    <t>Administrativo-Financiero</t>
  </si>
  <si>
    <t>3.1.7.02</t>
  </si>
  <si>
    <t xml:space="preserve">Registro de Activos en el Sistema de Administracion de Bienes (SIAB) </t>
  </si>
  <si>
    <t>3.2 Incrementada la satisfacción de usuarios y la calidad percibida de los servicios públicos</t>
  </si>
  <si>
    <t>3.2.1 Los pacientes reciben cuidados seguros y de calidad mediante la continuidad en la implementación y aplicación de los siete estándares de calidad de los servicios de enfermería.</t>
  </si>
  <si>
    <t>3.2.1.01</t>
  </si>
  <si>
    <t>Supervisión y aplicación expediente clínico en el hospital</t>
  </si>
  <si>
    <t>Enfermería</t>
  </si>
  <si>
    <t>3.2.1.02</t>
  </si>
  <si>
    <t>Capacitación y retroalimentación en dosificación y administración de medicamentos al personal de enfermería</t>
  </si>
  <si>
    <t>3.2.1.03</t>
  </si>
  <si>
    <t xml:space="preserve">Seguimiento a la aplicación de los 7 estándares de cuidados de enfermería </t>
  </si>
  <si>
    <t>3.2.2 La población usuaria y los clínicos reciben diagnósticos confiables y oportunos mediante el fortalecimiento de la red del SNS: monitoreo y evaluación continua de la calidad para guiar decisiones, habilitación/acreditación de establecimientos y cumplimiento de estándares de seguridad, asegurando acceso eficiente a servicios de calidad.</t>
  </si>
  <si>
    <t>3.2.2.01</t>
  </si>
  <si>
    <t>Autoevaluacion SLIPTA para cumplimiento de SISMAP SALUD</t>
  </si>
  <si>
    <t>Lista de verficación</t>
  </si>
  <si>
    <t>formulario plan de mejora</t>
  </si>
  <si>
    <t>Laboratorios e Imágenes</t>
  </si>
  <si>
    <t>3.2.2.02</t>
  </si>
  <si>
    <t>Garantizar la disponibilidad de pruebas de laboratorios y estudios de imágenes que se realizan a embarazadas y recien nacidos en hospitales maternos.</t>
  </si>
  <si>
    <r>
      <t xml:space="preserve">Febrero EES que apliquen de : </t>
    </r>
    <r>
      <rPr>
        <sz val="10"/>
        <color theme="1" tint="4.9989318521683403E-2"/>
        <rFont val="Calibri"/>
        <family val="2"/>
      </rPr>
      <t xml:space="preserve">ozama, el valle, higuamo </t>
    </r>
    <r>
      <rPr>
        <b/>
        <sz val="10"/>
        <color theme="1" tint="4.9989318521683403E-2"/>
        <rFont val="Calibri"/>
        <family val="2"/>
      </rPr>
      <t>Abril  EES que apliquen de:</t>
    </r>
    <r>
      <rPr>
        <sz val="10"/>
        <color theme="1" tint="4.9989318521683403E-2"/>
        <rFont val="Calibri"/>
        <family val="2"/>
      </rPr>
      <t xml:space="preserve"> valdesia, cibao noroeste</t>
    </r>
    <r>
      <rPr>
        <b/>
        <sz val="10"/>
        <color theme="1" tint="4.9989318521683403E-2"/>
        <rFont val="Calibri"/>
        <family val="2"/>
      </rPr>
      <t xml:space="preserve"> Junio EES que apliquen de: </t>
    </r>
    <r>
      <rPr>
        <sz val="10"/>
        <color theme="1" tint="4.9989318521683403E-2"/>
        <rFont val="Calibri"/>
        <family val="2"/>
      </rPr>
      <t xml:space="preserve">enriquillo, cibao norte, cibao sur </t>
    </r>
    <r>
      <rPr>
        <b/>
        <sz val="10"/>
        <color theme="1" tint="4.9989318521683403E-2"/>
        <rFont val="Calibri"/>
        <family val="2"/>
      </rPr>
      <t>Agosto EES que apliquen de:</t>
    </r>
    <r>
      <rPr>
        <sz val="10"/>
        <color theme="1" tint="4.9989318521683403E-2"/>
        <rFont val="Calibri"/>
        <family val="2"/>
      </rPr>
      <t xml:space="preserve"> cibao nordeste,yuma</t>
    </r>
  </si>
  <si>
    <t>Actividad no se elimina por disposición de la Dirección de Laboratorio e Imágenes.</t>
  </si>
  <si>
    <t>3.2.2.03</t>
  </si>
  <si>
    <t>Automatización de los servicios/ mantenimiento a los equipos  y calibracion de cabinas de los departamentos de microbiologia en los EES que cuentan con departamento de microbiologia clinica.</t>
  </si>
  <si>
    <t>No contamos con este programa por falta de espacio, y personal del area de laboratorio</t>
  </si>
  <si>
    <t>laboratorios e Imágenes</t>
  </si>
  <si>
    <t>3.2.2.04</t>
  </si>
  <si>
    <t>Cumplimiento la ruta de recolecion y/o envio y/o recepción de las muestras.</t>
  </si>
  <si>
    <r>
      <t xml:space="preserve">Cumplimiento la ruta de recolecion y/o envio y/o recepción de las muestras.
</t>
    </r>
    <r>
      <rPr>
        <b/>
        <sz val="10"/>
        <color theme="1" tint="4.9989318521683403E-2"/>
        <rFont val="Arial"/>
        <family val="2"/>
        <scheme val="minor"/>
      </rPr>
      <t>(EES donde aplique)</t>
    </r>
  </si>
  <si>
    <r>
      <t>Enero EES que apliquen de</t>
    </r>
    <r>
      <rPr>
        <sz val="10"/>
        <color theme="1" tint="4.9989318521683403E-2"/>
        <rFont val="Calibri"/>
        <family val="2"/>
      </rPr>
      <t xml:space="preserve"> : ozama, el valle, higuamo </t>
    </r>
    <r>
      <rPr>
        <b/>
        <sz val="10"/>
        <color theme="1" tint="4.9989318521683403E-2"/>
        <rFont val="Calibri"/>
        <family val="2"/>
      </rPr>
      <t>Abril EES de:</t>
    </r>
    <r>
      <rPr>
        <sz val="10"/>
        <color theme="1" tint="4.9989318521683403E-2"/>
        <rFont val="Calibri"/>
        <family val="2"/>
      </rPr>
      <t xml:space="preserve"> valdesia, cibao noroeste </t>
    </r>
    <r>
      <rPr>
        <b/>
        <sz val="10"/>
        <color theme="1" tint="4.9989318521683403E-2"/>
        <rFont val="Calibri"/>
        <family val="2"/>
      </rPr>
      <t>Julio EES de:</t>
    </r>
    <r>
      <rPr>
        <sz val="10"/>
        <color theme="1" tint="4.9989318521683403E-2"/>
        <rFont val="Calibri"/>
        <family val="2"/>
      </rPr>
      <t xml:space="preserve">  enriquillo, cibao norte, cibao sur </t>
    </r>
    <r>
      <rPr>
        <b/>
        <sz val="10"/>
        <color theme="1" tint="4.9989318521683403E-2"/>
        <rFont val="Calibri"/>
        <family val="2"/>
      </rPr>
      <t>Septiembre EES de</t>
    </r>
    <r>
      <rPr>
        <sz val="10"/>
        <color theme="1" tint="4.9989318521683403E-2"/>
        <rFont val="Calibri"/>
        <family val="2"/>
      </rPr>
      <t xml:space="preserve"> : cibao nordeste,yuma</t>
    </r>
  </si>
  <si>
    <t>3.2.2.05</t>
  </si>
  <si>
    <t>Autoevaluacion para cumplimiento de habilitacion en los EES que cuentan con servicios de hemoterapia.</t>
  </si>
  <si>
    <t xml:space="preserve">No contamos con servicos de hemoterapia </t>
  </si>
  <si>
    <t>3.2.2.06</t>
  </si>
  <si>
    <t>Conformación y/o actualización de  clubes de donantes de sangre en EES que cuentan con servicios de hemoterapia.</t>
  </si>
  <si>
    <t>Acta de formación/ Listado actualizado del club de donantes.</t>
  </si>
  <si>
    <t>3.2.2.07</t>
  </si>
  <si>
    <t>Mantenimiento a los equipos  y calibracion de cabinas.</t>
  </si>
  <si>
    <t>Reporte de los mantenimientos de equipos y calibración de cabinas.</t>
  </si>
  <si>
    <r>
      <rPr>
        <sz val="10"/>
        <color rgb="FF000000"/>
        <rFont val="Calibri"/>
        <family val="2"/>
      </rPr>
      <t xml:space="preserve">EES donde aplique, </t>
    </r>
    <r>
      <rPr>
        <b/>
        <sz val="10"/>
        <color rgb="FF000000"/>
        <rFont val="Calibri"/>
        <family val="2"/>
      </rPr>
      <t>Marzo:</t>
    </r>
    <r>
      <rPr>
        <sz val="10"/>
        <color rgb="FF000000"/>
        <rFont val="Calibri"/>
        <family val="2"/>
      </rPr>
      <t xml:space="preserve"> enriquillo, cibao norte, cibao sur </t>
    </r>
    <r>
      <rPr>
        <b/>
        <sz val="10"/>
        <color rgb="FF000000"/>
        <rFont val="Calibri"/>
        <family val="2"/>
      </rPr>
      <t>mayo:</t>
    </r>
    <r>
      <rPr>
        <sz val="10"/>
        <color rgb="FF000000"/>
        <rFont val="Calibri"/>
        <family val="2"/>
      </rPr>
      <t xml:space="preserve"> ozama, el valle, higuamo </t>
    </r>
    <r>
      <rPr>
        <b/>
        <sz val="10"/>
        <color rgb="FF000000"/>
        <rFont val="Calibri"/>
        <family val="2"/>
      </rPr>
      <t>agosto:</t>
    </r>
    <r>
      <rPr>
        <sz val="10"/>
        <color rgb="FF000000"/>
        <rFont val="Calibri"/>
        <family val="2"/>
      </rPr>
      <t xml:space="preserve"> valdesia, cibao noroeste,Yuma y cibao nordeste</t>
    </r>
  </si>
  <si>
    <t>3.2.2.08</t>
  </si>
  <si>
    <t>Compra de insumos para la toma de las muestras.</t>
  </si>
  <si>
    <t>Listado de disponibilidad de insumos de toma de muestras.  Evidencia de compra de insumos actualizada.</t>
  </si>
  <si>
    <t>3.2.2.09</t>
  </si>
  <si>
    <t>Envio mensual Infolab a SRS</t>
  </si>
  <si>
    <t>Captura de envio a SRS</t>
  </si>
  <si>
    <t>3.2.2.10</t>
  </si>
  <si>
    <t>Reunion con DPS cordinar entrega insumos de malaria</t>
  </si>
  <si>
    <t>3.2.2.11</t>
  </si>
  <si>
    <t>Ejecución del Monitoreo Interno en Adherencia a Protocolos, Guías de Atención y otras Normativas de Salud.</t>
  </si>
  <si>
    <t>Formularios</t>
  </si>
  <si>
    <t>Aplica solo a CEAS que no estén en remozamiento/remoción y que ofrezcan el servicio a monitorear. En caso de no realizar el monitoreo, debe entregarse una carta justificativa firmada y sellada por la Dirección.
ENERO-MARZO: consulta prenatal, morbilidades maternas y lista de seguridad en cirugía. MAYO-JULIO: morbilidades neonatales, pediátricas y de salud pública. SEPTIEMBRE-NOVIEMBRE: completitud de expedientes.</t>
  </si>
  <si>
    <t>Calidad de los Servicios de Salud</t>
  </si>
  <si>
    <t>3.2.2.12</t>
  </si>
  <si>
    <t>Elaboración y/o Actualización de los Planes de Mejora asociados al Monitoreo Interno de la Adherencia a Protocolos, Guias de Atención y Otras Normativas de Salud.</t>
  </si>
  <si>
    <t>Planes de Mejora</t>
  </si>
  <si>
    <r>
      <rPr>
        <sz val="10"/>
        <color rgb="FF000000"/>
        <rFont val="Calibri"/>
        <family val="2"/>
      </rPr>
      <t xml:space="preserve">Cada establecimiento debe contar con planes de mejora aprobados (firmados y sellados), con actividades acorde a los hallazgos identificados en el Monitoreo Interno de la Adherencia a Protocolos, Guias de Atención y Otras Normativas de Salud. </t>
    </r>
    <r>
      <rPr>
        <u/>
        <sz val="10"/>
        <color rgb="FF000000"/>
        <rFont val="Calibri"/>
        <family val="2"/>
      </rPr>
      <t xml:space="preserve"> OJO: Es una evidencia a cargar para SISMAP Salud</t>
    </r>
    <r>
      <rPr>
        <sz val="10"/>
        <color rgb="FF000000"/>
        <rFont val="Calibri"/>
        <family val="2"/>
      </rPr>
      <t>.</t>
    </r>
  </si>
  <si>
    <t>3.2.2.13</t>
  </si>
  <si>
    <t>Avances en la Ejecución de los Planes de Mejora asociados al Monitoreo Interno de la Adherencia a Protocolos, Guias de Atención y Otras Normativas de Salud.</t>
  </si>
  <si>
    <r>
      <rPr>
        <sz val="10"/>
        <color rgb="FF000000"/>
        <rFont val="Calibri"/>
        <family val="2"/>
      </rPr>
      <t xml:space="preserve">El informe (firmado y sellado) debe reflejar los avances en la ejecución de las actividades aprobadas en los planes de mejora. </t>
    </r>
    <r>
      <rPr>
        <u/>
        <sz val="10"/>
        <color rgb="FF000000"/>
        <rFont val="Calibri"/>
        <family val="2"/>
      </rPr>
      <t>OJO: Es una evidencia a cargar para SISMAP Salud</t>
    </r>
    <r>
      <rPr>
        <sz val="10"/>
        <color rgb="FF000000"/>
        <rFont val="Calibri"/>
        <family val="2"/>
      </rPr>
      <t>.</t>
    </r>
  </si>
  <si>
    <t>3.2.2.14</t>
  </si>
  <si>
    <t>Informe de seguimiento a la implementación y correcto llenado de la Lista de Verificación de la Seguridad de la Cirugía.</t>
  </si>
  <si>
    <r>
      <rPr>
        <sz val="10"/>
        <color rgb="FF000000"/>
        <rFont val="Calibri"/>
        <family val="2"/>
      </rPr>
      <t xml:space="preserve">El informe (firmado y sellado) debe mencionar los resultados del monitoreo interno, brechas detectadas, aciones de seguimiento y análisis comparativo con monitoreos anteriores para conocer el nivel de avance. </t>
    </r>
    <r>
      <rPr>
        <u/>
        <sz val="10"/>
        <color rgb="FF000000"/>
        <rFont val="Calibri"/>
        <family val="2"/>
      </rPr>
      <t>OJO: Es una evidencia a cargar para SISMAP Salud</t>
    </r>
    <r>
      <rPr>
        <sz val="10"/>
        <color rgb="FF000000"/>
        <rFont val="Calibri"/>
        <family val="2"/>
      </rPr>
      <t>.</t>
    </r>
  </si>
  <si>
    <t>3.2.2.15</t>
  </si>
  <si>
    <t>Conformación vigente del Comité de Mejora Continua de la Calidad de la Atención y Seguridad del Paciente en el establecimiento de salud.</t>
  </si>
  <si>
    <t>Acta Constitutiva</t>
  </si>
  <si>
    <r>
      <rPr>
        <sz val="10"/>
        <color rgb="FF000000"/>
        <rFont val="Calibri"/>
        <family val="2"/>
      </rPr>
      <t xml:space="preserve">Cada establecimiento debe contar con un acta vigente del comité (firmada, sellada, con todos sus campos llenos). Se actualiza solo ante cambios en sus integrantes o inactividad igual o mayor a 3 meses.  </t>
    </r>
    <r>
      <rPr>
        <u/>
        <sz val="10"/>
        <color rgb="FF000000"/>
        <rFont val="Calibri"/>
        <family val="2"/>
      </rPr>
      <t>OJO: Es una evidencia a cargar para SISMAP Salud</t>
    </r>
    <r>
      <rPr>
        <sz val="10"/>
        <color rgb="FF000000"/>
        <rFont val="Calibri"/>
        <family val="2"/>
      </rPr>
      <t>.</t>
    </r>
  </si>
  <si>
    <t>3.2.2.16</t>
  </si>
  <si>
    <t>Reuniones del Comité de Mejora Continua de la Calidad de la Atención y Seguridad del Paciente.</t>
  </si>
  <si>
    <t>Actas de Reunión (Minutas); Listados de participación</t>
  </si>
  <si>
    <r>
      <rPr>
        <sz val="10"/>
        <color rgb="FF000000"/>
        <rFont val="Calibri"/>
        <family val="2"/>
      </rPr>
      <t xml:space="preserve">El Comité debe reunirse </t>
    </r>
    <r>
      <rPr>
        <b/>
        <u/>
        <sz val="10"/>
        <color rgb="FF000000"/>
        <rFont val="Calibri"/>
        <family val="2"/>
      </rPr>
      <t>MENSUAL</t>
    </r>
    <r>
      <rPr>
        <sz val="10"/>
        <color rgb="FF000000"/>
        <rFont val="Calibri"/>
        <family val="2"/>
      </rPr>
      <t xml:space="preserve">. Las actas de reuniones (minutas) deben tener todos los campos llenos, firmada y sellada. Su contenido debe reflejar los temas tratados por el comité, con seguimiento a acuerdos y compromisos.  </t>
    </r>
    <r>
      <rPr>
        <u/>
        <sz val="10"/>
        <color rgb="FF000000"/>
        <rFont val="Calibri"/>
        <family val="2"/>
      </rPr>
      <t>OJO: Es una evidencia a cargar para SISMAP Salud</t>
    </r>
    <r>
      <rPr>
        <sz val="10"/>
        <color rgb="FF000000"/>
        <rFont val="Calibri"/>
        <family val="2"/>
      </rPr>
      <t>.</t>
    </r>
  </si>
  <si>
    <t>3.2.2.17</t>
  </si>
  <si>
    <t>Capacitación en Humanización de los Servicios</t>
  </si>
  <si>
    <t>Agenda; Listados de participación; Fotos</t>
  </si>
  <si>
    <r>
      <rPr>
        <sz val="10"/>
        <color rgb="FF000000"/>
        <rFont val="Calibri"/>
        <family val="2"/>
      </rPr>
      <t xml:space="preserve">Agenda con el sello del establecimiento; listado de participación firmado y sellado, sin campos vacíos. Mínimo 3 fotografías. </t>
    </r>
    <r>
      <rPr>
        <u/>
        <sz val="10"/>
        <color rgb="FF000000"/>
        <rFont val="Calibri"/>
        <family val="2"/>
      </rPr>
      <t>OJO: Es una evidencia a cargar para SISMAP Salud</t>
    </r>
    <r>
      <rPr>
        <sz val="10"/>
        <color rgb="FF000000"/>
        <rFont val="Calibri"/>
        <family val="2"/>
      </rPr>
      <t>.</t>
    </r>
  </si>
  <si>
    <t>3.2.2.18</t>
  </si>
  <si>
    <t>Capacitación en la Guía Técnica para la Implementación de la Lista de Verificación de la Seguridad de la Cirugía del Ministerio de Salud Pública.</t>
  </si>
  <si>
    <r>
      <rPr>
        <sz val="10"/>
        <color rgb="FF000000"/>
        <rFont val="Calibri"/>
        <family val="2"/>
      </rPr>
      <t xml:space="preserve">Dirigida a cirujanos, anestesiólogos, instrumentistas, enfermeras de cirugía y personal de enfermería de las salas de recuperación, así como otros que se consideren necesarios. </t>
    </r>
    <r>
      <rPr>
        <u/>
        <sz val="10"/>
        <color rgb="FF000000"/>
        <rFont val="Calibri"/>
        <family val="2"/>
      </rPr>
      <t>OJO: Es una evidencia a cargar para SISMAP Salud</t>
    </r>
    <r>
      <rPr>
        <sz val="10"/>
        <color rgb="FF000000"/>
        <rFont val="Calibri"/>
        <family val="2"/>
      </rPr>
      <t>.</t>
    </r>
  </si>
  <si>
    <t>3.2.2.19</t>
  </si>
  <si>
    <t>Capacitación en Protocolos y Guías de Atención emitidos por el Ministerio de Salud Pública (los que apliquen según su cartera de servicios).</t>
  </si>
  <si>
    <r>
      <rPr>
        <sz val="10"/>
        <color rgb="FF000000"/>
        <rFont val="Calibri"/>
        <family val="2"/>
      </rPr>
      <t xml:space="preserve">La agenda y la lista de participantes deben especificar claramente el nombre oficial del protocolo o guía nacional abordado en la capacitación, según lo establecido por el Ministerio de Salud Pública. Mínimo 3 fotografías.  </t>
    </r>
    <r>
      <rPr>
        <u/>
        <sz val="10"/>
        <color rgb="FF000000"/>
        <rFont val="Calibri"/>
        <family val="2"/>
      </rPr>
      <t>OJO: Es una evidencia a cargar para SISMAP Salud</t>
    </r>
    <r>
      <rPr>
        <sz val="10"/>
        <color rgb="FF000000"/>
        <rFont val="Calibri"/>
        <family val="2"/>
      </rPr>
      <t>.</t>
    </r>
  </si>
  <si>
    <t>3.2.3 Establecimientos de salud garantizan un entorno de atención seguro y confiable para los usuarios, conforme a estándares nacionales e internacionales</t>
  </si>
  <si>
    <t>3.2.3.01</t>
  </si>
  <si>
    <t xml:space="preserve">Aplicación del formulario de evaluación del programa de Prevención y Control de Infecciones (PCI) </t>
  </si>
  <si>
    <t>Formulario completado</t>
  </si>
  <si>
    <t>Formulario de Evaluación de los Programas de Prevención y Control de Infecciones de OMS (provistos por PCR) y Formulario DCH-FO-035.</t>
  </si>
  <si>
    <t>3.2.3.02</t>
  </si>
  <si>
    <t>Elaboración de plan de mejora del programa de prevención y control de infecciones , con base en los hallazgos de las autoevaluaciones .</t>
  </si>
  <si>
    <t>Plan de mejora elaborado</t>
  </si>
  <si>
    <t>Cada establecimiento debe contar con un plan de mejora, aprobado por su dirección y área administrativa (firmado y sellado), que incluya actividades alineadas con los hallazgos identificados en los resultados de las evaluaciones de PCI y bioseguridad. OJO: EVIDENCIA SISMAP.</t>
  </si>
  <si>
    <t>3.2.3.03</t>
  </si>
  <si>
    <t xml:space="preserve">Seguimiento a la ejecución del plan de mejora de prevencion y control de infecciones </t>
  </si>
  <si>
    <t>El informe, debidamente aprobado por la dirección y el área administrativa (firmado y sellado), debe incluir las evidencias de las mejoras alcanzadas y las acciones realizadas para gestionar el cierre de las brechas pendientes. OJO: EVIDENCIA SISMAP.</t>
  </si>
  <si>
    <t>3.2.3.04</t>
  </si>
  <si>
    <t xml:space="preserve">Monitoreo de la calidad del agua </t>
  </si>
  <si>
    <t>Informe, matriz de registro diario de cloro residual, resultado de estudios microbiológicos</t>
  </si>
  <si>
    <t>El establecimiento deberá elaborar un informe trimestral que integre los hallazgos del monitoreo diario del cloro residual en fuentes y puntos críticos de agua (intensivos, urgencias, quirófano, cocina, etc), así como los resultados de los análisis microbiológicos (mensuales o, como mínimo, trimestrales). El informe deberá incluir las medidas correctivas aplicadas ante desviaciones o contaminaciones detectadas y la última fecha de limpieza y desinfección de cisterna y/o red de distribución de agua. OJO: EVIDENCIA SISMAP</t>
  </si>
  <si>
    <t>3.2.3.05</t>
  </si>
  <si>
    <t>Limpieza y desinfección de la cisterna y/o red de distribución de agua del establecimiento</t>
  </si>
  <si>
    <t>Fotografias del proceso, constancia de servicio recibido, en caso de terceros</t>
  </si>
  <si>
    <r>
      <t xml:space="preserve">Limpieza y desinfección semestral o, como mínimo, anual y de manera inmediata si se detecta: 
</t>
    </r>
    <r>
      <rPr>
        <b/>
        <sz val="11"/>
        <color rgb="FF000000"/>
        <rFont val="Calibri"/>
        <family val="2"/>
      </rPr>
      <t xml:space="preserve">- </t>
    </r>
    <r>
      <rPr>
        <sz val="10"/>
        <color rgb="FF000000"/>
        <rFont val="Calibri"/>
        <family val="2"/>
        <charset val="1"/>
      </rPr>
      <t xml:space="preserve">Presencia de sedimentos o suciedad visible.
</t>
    </r>
    <r>
      <rPr>
        <b/>
        <sz val="10"/>
        <color rgb="FF000000"/>
        <rFont val="Calibri"/>
        <family val="2"/>
      </rPr>
      <t>-</t>
    </r>
    <r>
      <rPr>
        <sz val="10"/>
        <color rgb="FF000000"/>
        <rFont val="Calibri"/>
        <family val="2"/>
        <charset val="1"/>
      </rPr>
      <t xml:space="preserve"> Resultados microbiológicos con patógenos indicadores (ej. E. coli, coliformes totales, Pseudomonas).
</t>
    </r>
    <r>
      <rPr>
        <b/>
        <sz val="10"/>
        <color rgb="FF000000"/>
        <rFont val="Calibri"/>
        <family val="2"/>
      </rPr>
      <t>-</t>
    </r>
    <r>
      <rPr>
        <sz val="10"/>
        <color rgb="FF000000"/>
        <rFont val="Calibri"/>
        <family val="2"/>
        <charset val="1"/>
      </rPr>
      <t xml:space="preserve"> Reparaciones o interrupciones prolongadas en el suministro de agua.</t>
    </r>
  </si>
  <si>
    <t>3.2.3.06</t>
  </si>
  <si>
    <t xml:space="preserve">Registro y análisis de eventos adversos: IAAS, caída de pacientes, errores de medicación, relacionados a cirugía, transfusiones, embarazo, parto y puerperio. </t>
  </si>
  <si>
    <t>Formularios completados</t>
  </si>
  <si>
    <t xml:space="preserve">Formulario de registro compartido por PCR y Formularios de reportes y accion preventiva de eventos adversos (DGCSS-FO-071) </t>
  </si>
  <si>
    <t>3.2.3.07</t>
  </si>
  <si>
    <t>Capacitación a personal de servicios generales en higiene de manos, uso de EPP y gestión de desechos.</t>
  </si>
  <si>
    <t xml:space="preserve">Listado de participantes </t>
  </si>
  <si>
    <t>OJO: EVIDENCIA SISMAP.</t>
  </si>
  <si>
    <t>3.2.3.08</t>
  </si>
  <si>
    <t>Capacitación a personal médico, enfermería y laboratorio en higiene de manos, uso de EPP y gestión de desechos.</t>
  </si>
  <si>
    <t>3.5 Atendidas las solicitudes de información recibidas en los plazos establecidos, con reportes de cumplimiento mensual y mecanismos de retroalimentación al usuario.</t>
  </si>
  <si>
    <t>3.5.1 La ciudadanía y los usuarios del SNS acceden a información pública y mecanismos de participación (consultas, veedurías y control social), fortaleciendo la transparencia, la rendición de cuentas y la mejora continua de los servicios.</t>
  </si>
  <si>
    <t>3.5.1.01</t>
  </si>
  <si>
    <t>Actualización del Portal de Transparencia.</t>
  </si>
  <si>
    <t>OAI</t>
  </si>
  <si>
    <t>3.5.1.02</t>
  </si>
  <si>
    <t>Levantamiento del estatus y necesidades de la Oficina de Acceso la Información</t>
  </si>
  <si>
    <t>3.5.1.03</t>
  </si>
  <si>
    <t>Capacitación en la Ley 200-04 y la Resolución No. 002-21de la Dirección General de Ética e Integridad Gubernamental, dirigida al personal administrativo del Hospital.</t>
  </si>
  <si>
    <t>3.5.1.04</t>
  </si>
  <si>
    <t xml:space="preserve">Capacitación en el Sistema Nacional de Atención Ciudadana 311, dirigida al personal del Hospital. </t>
  </si>
  <si>
    <t>El RAI tiene dos opciones para realizar esta actividad:
1.	Solicitar al Ministerio de la Presidencia que imparta la capacitación; o, 
2.	Solicitar al RAIs de la regional la capacitación.</t>
  </si>
  <si>
    <t>3.5.1.05</t>
  </si>
  <si>
    <t>Capacitación sobre declaración jurada de bienes, a los funcionarios competentes, de conformidad con la Ley 311-14.</t>
  </si>
  <si>
    <t>El RAI tiene dos opciones para realizar esta actividad:
1.	Solicitar a la Cámara de Cuentas que imparta la capacitación; o, 
2.	Preparar la capacitación e impartirla a todo el personal que le corresponda presentarla</t>
  </si>
  <si>
    <t>3.5.1.06</t>
  </si>
  <si>
    <t xml:space="preserve">Capacitación en la Ley No. 172-13 sobre Protección de Datos Personales a todo el personal del hospital. </t>
  </si>
  <si>
    <t>El RAI debe preparar la capacitación e impartirla a todo el personal de la  hospitales.</t>
  </si>
  <si>
    <t>3.5.1.07</t>
  </si>
  <si>
    <t>Creación de la Matriz de Responsabilidad y socialización  con el personal del hospital</t>
  </si>
  <si>
    <t>Registro Digital</t>
  </si>
  <si>
    <t>El RAI es el responsable de crear, socializar y actualizar la Matriz de Responsabilidad Informacional. También debe agotar el proceso de registro ante la DIGEIG.
Cada vez que se produzca un cambio (desvinculación o renuncia) de una de las personas responsables de suministrar la información, se debe modificar la Matriz de Responsabilidad Informacional y agotar nuevamente todo el proceso. 
Este documento debe estar publicado en el Portal de Transparencia. 
Ver Resolución 03-2012 emitida por la DIGEIG en fecha 7 de diciembre de 2012.</t>
  </si>
  <si>
    <t>3.5.1.08</t>
  </si>
  <si>
    <t xml:space="preserve">Creación y/ o actualización de la Resolución de Información Clasificada, si aplica </t>
  </si>
  <si>
    <t>Resolución</t>
  </si>
  <si>
    <t>El RAI es el responsable de crear y actualizar la Resolución de Información Clasificada.</t>
  </si>
  <si>
    <t>3.6 Registradas y procesadas en el Sistema Electrónico de Compras Públicas las adquisiciones y contrataciones institucionales y de la Red Pública.</t>
  </si>
  <si>
    <t>3.6.1 Los establecimientos de la red y unidades usuarias del SNS disponen oportunamente de bienes y servicios esenciales mediante la eficientización de la gestión de compras y contrataciones, asegurando planificación, transparencia, competencia y ahorro.</t>
  </si>
  <si>
    <t>3.6.1.01</t>
  </si>
  <si>
    <t>Consolidación y validación de la plantilla para el Plan Anual de Compras y Contrataciones 2027</t>
  </si>
  <si>
    <t>Matriz PACC</t>
  </si>
  <si>
    <t>3.6.1.02</t>
  </si>
  <si>
    <t xml:space="preserve">Seguimiento a la formulación del presupuesto 2027 </t>
  </si>
  <si>
    <t xml:space="preserve">Matrix Presupuesto </t>
  </si>
  <si>
    <t>3.6.1.04</t>
  </si>
  <si>
    <t>Autoevaluación del desempeño hospitalario del SISCOMPRA y elaboración de un plan de mejora conforme hallazgos</t>
  </si>
  <si>
    <t>Solo aplica a hospitales que tienen SECP</t>
  </si>
  <si>
    <t>3.8 Implementados y operativos los controles internos definidos por las NOBACI, con revisiones de cumplimiento semestrales y planes de mejora continua.</t>
  </si>
  <si>
    <t>3.8.1 Los establecimientos de la red y las unidades gestoras del SNS reciben fortalecimiento de la gestión financiera mediante la fiscalización del gasto, la evaluación del control interno, el seguimiento de indicadores financieros y la regularización de anticipos según su naturaleza, asegurando uso eficiente, transparente y oportuno de los recursos.</t>
  </si>
  <si>
    <t>3.8.1.01</t>
  </si>
  <si>
    <t>Implementación del plan de mejora con  las recomendaciones resultados de las auditorías realizadas.</t>
  </si>
  <si>
    <t>Soportes de la ejecución</t>
  </si>
  <si>
    <t>22 Hospitales convencionales y  hospitales de autogestión.</t>
  </si>
  <si>
    <t>Fiscalización</t>
  </si>
  <si>
    <t>3.8.1.02</t>
  </si>
  <si>
    <t>Elaboración y remisión de nóminas de Incentivo Rendimiento Individual  y guardias presenciales en los plazos establecidos.</t>
  </si>
  <si>
    <t xml:space="preserve">No Objeción MAP
DFC-F0-015 
DFC-F0-016 
Formularios reporte diario y mensual guardias presenciales           </t>
  </si>
  <si>
    <t>Los incentivos aplican a todos los establecimientos, las guardias presenciales excluye los establecimientos de autogestión</t>
  </si>
  <si>
    <t>3.8.1.03</t>
  </si>
  <si>
    <t>Ejecución de planes de mejora resultados de la evaluación de control interno aplicada.</t>
  </si>
  <si>
    <t>Hospitales bajo seguimiento en el SISMAP Salud</t>
  </si>
  <si>
    <t>3.8.1.05</t>
  </si>
  <si>
    <t>Remisión reporte comportamiento de indicadores financieros en seguimiento (disminución de deuda, eficientización de la nómina e incremento de captación recursos directos)..</t>
  </si>
  <si>
    <t>3.8.1.06</t>
  </si>
  <si>
    <t xml:space="preserve">Ejecución de fondos del anticipo financiero  en los plazos establecidos. </t>
  </si>
  <si>
    <t>Formulario de recepción expediente de rendición de cuenta  de anticipo financiero</t>
  </si>
  <si>
    <t>3.8.1.07</t>
  </si>
  <si>
    <t>Tramitación oportuna ante la ORS de los registros de firmas en cuentas bancarias a nuevos directores y administradores.</t>
  </si>
  <si>
    <t>Oficio de solicitud</t>
  </si>
  <si>
    <t>3.9 Instalaciones físicas remodeladas y equipadas conforme a estándares de centros de salud incrementando su capacidad resolutiva.</t>
  </si>
  <si>
    <t>3.9.3 Establecimientos de salud logran y sostienen su habilitación conforme a la normativa vigente</t>
  </si>
  <si>
    <t>3.9.3.01</t>
  </si>
  <si>
    <t xml:space="preserve">Implementación de Autoinspecciones de Habilitación </t>
  </si>
  <si>
    <t>Formularios autorizados por DSHH</t>
  </si>
  <si>
    <t>3.9.3.02</t>
  </si>
  <si>
    <t xml:space="preserve">Elaboración de Plan de Mejora </t>
  </si>
  <si>
    <t>Plan de Mejora en el formato autorizado DGCSS-FO-005</t>
  </si>
  <si>
    <t>3.9.3.03</t>
  </si>
  <si>
    <t xml:space="preserve">Notificación de Estatus de Habilitación </t>
  </si>
  <si>
    <t>Certificado Vigente/
Recibo de renovación MSP</t>
  </si>
  <si>
    <t>3.9.3.04</t>
  </si>
  <si>
    <t xml:space="preserve">Implementación de Acciones de Plan de Mejora de Habilitación </t>
  </si>
  <si>
    <t xml:space="preserve">Plan actualizado y evidencias de ejecución </t>
  </si>
  <si>
    <t>3.10 Implementado un sistema integral de medición y gestión de la satisfacción de usuarios, con reportes trimestrales y planes de mejora continua para elevar la calidad percibida de los servicios públicos.</t>
  </si>
  <si>
    <t xml:space="preserve">3.10.1 Personas usuarias de los servicios públicos reciben acceso oportuno y eficiente a servicios públicos de calidad </t>
  </si>
  <si>
    <t>3.10.1.01</t>
  </si>
  <si>
    <t>Aplicación de encuestas de satisfacción de usuarios acorde a cuota establecida mensualmente y Generación de reporte de nivel de satisfacción de usuarios</t>
  </si>
  <si>
    <t>Reporte digital  (fuente tablero BI)</t>
  </si>
  <si>
    <t>Atención a Usuarios</t>
  </si>
  <si>
    <t>3.10.1.02</t>
  </si>
  <si>
    <t>Formulación y/o actualización del plan de mejora de la experiencia del paciente</t>
  </si>
  <si>
    <t>Plan de Mejora elaborado/actualizado</t>
  </si>
  <si>
    <t>3.10.1.03</t>
  </si>
  <si>
    <t>Seguimiento del cumplimiento de acciones  del plan de mejora de la experiencia del paciente (alineado con los resultados de las supervisones, encuestas de satisfacción, grupos focales, QDRS).</t>
  </si>
  <si>
    <t>3.10.1.04</t>
  </si>
  <si>
    <t>Gestión de los buzones de sugerencias (QDRS)</t>
  </si>
  <si>
    <t>3.10.1.05</t>
  </si>
  <si>
    <t>Registro de las referencias y contrareferencias de la Red.</t>
  </si>
  <si>
    <t xml:space="preserve">En caso no tener registros, Deben fechar y colocar el comentario de que no hubo </t>
  </si>
  <si>
    <t>3.10.1.06</t>
  </si>
  <si>
    <t>Cumplimiento indicadores de AU</t>
  </si>
  <si>
    <t>Reporte (enviado desde el  SRS)</t>
  </si>
  <si>
    <t>Fotos</t>
  </si>
  <si>
    <t>1.3 Reducido el embarazo en adolescentes atendidas en los establecimientos de la Red Pública en un 20% al año 2028, mediante el fortalecimiento del acceso a servicios integrales de salud sexual y reproductiva.</t>
  </si>
  <si>
    <t>1.4 Disminuida la proporción de partos por cesárea en hospitales del sector público pasando de 48.83 en el 2023 a 34 en el 2028.</t>
  </si>
  <si>
    <t>Protocolo</t>
  </si>
  <si>
    <t>1.6 Incrementado el acceso oportuno a servicios de salud de calidad, aumentando el acceso a servicios preventivos de 2.23% de la población prioritaria en 2023 al 5.24% en 2028 en todas las regiones del país.</t>
  </si>
  <si>
    <t>Manual</t>
  </si>
  <si>
    <t>Boletin</t>
  </si>
  <si>
    <t>1.9 Fortalecida la implementación del Modelo de Atención en Salud beneficiando a la población usuaria del primer nivel de atención, incrementando la adscripción del 7% en 2023 al 80% en 2028, en todas las regiones del país.</t>
  </si>
  <si>
    <t>1.10 Mejorada la distribución y presencia del Primer Nivel de Atención respecto a la sectorización, incrementando la presencia del Primer Nivel del 70% en 2023 al 71% en 2028  en todas las regiones del territorio nacional.</t>
  </si>
  <si>
    <t>1.11 Fortalecida la continuidad en la atención de las puérperas y recién nacidos, aumentando la captación oportuna del 30% en 2023 al 50% en 2028 en el Primer Nivel de Atención.</t>
  </si>
  <si>
    <t>Hoja de supervisión</t>
  </si>
  <si>
    <t>1.12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</si>
  <si>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1.13 Fortalecida la continuidad en la atención de las puérperas y recién nacidos, aumentando la captación oportuna del 30% en 2023 al 50% en 2028 en el Primer Nivel de Atención.</t>
  </si>
  <si>
    <t>Reglamento</t>
  </si>
  <si>
    <t>2.2 Incrementada la eficacia de los procesos de contratación y retención de recursos humanos de salud en establecimientos públicos, reduciendo vacantes y mejorando la dotación de personal.</t>
  </si>
  <si>
    <t>Encuesta</t>
  </si>
  <si>
    <t>Base de datos</t>
  </si>
  <si>
    <t>3.3 Cumplidos los indicadores de gestión pública institucional, garantizando disponibilidad oportuna de la información para la toma de decisiones.</t>
  </si>
  <si>
    <t>3.4 Alcanzado un cumplimiento mínimo del 90% de las metas de planificación y ejecución presupuestaria, optimizando la asignación y uso de recursos.</t>
  </si>
  <si>
    <t>3.7 Incrementando progresivamente el índice de uso de las TIC y Gobierno Digital en la Red Pública de Servicios de Salud.</t>
  </si>
  <si>
    <t>Venta de Servicios</t>
  </si>
  <si>
    <t>Programación de Insumos</t>
  </si>
  <si>
    <t>Donaciones</t>
  </si>
  <si>
    <t>CEAS</t>
  </si>
  <si>
    <t>ID_Dependendencia</t>
  </si>
  <si>
    <t>POA</t>
  </si>
  <si>
    <t>SRS</t>
  </si>
  <si>
    <t>AREA</t>
  </si>
  <si>
    <t>TIPO</t>
  </si>
  <si>
    <t>Código_Actividad</t>
  </si>
  <si>
    <t>Insumos</t>
  </si>
  <si>
    <t>Cantidad de Insumos</t>
  </si>
  <si>
    <t>Precio Unitario</t>
  </si>
  <si>
    <t>Valor Total</t>
  </si>
  <si>
    <t>Código Presupuestario</t>
  </si>
  <si>
    <t>Fuente de Financiamiento</t>
  </si>
  <si>
    <t/>
  </si>
  <si>
    <t>LAPICERO, PAPEL, REFRIGERIO</t>
  </si>
  <si>
    <t>2.3.9.2.01/2.2.9.2.03</t>
  </si>
  <si>
    <t>1.6.5.01</t>
  </si>
  <si>
    <t>Estimación de Ingresos</t>
  </si>
  <si>
    <t>CEAS:</t>
  </si>
  <si>
    <t>Hospital Ciudad Juan Bosch</t>
  </si>
  <si>
    <t>Grupo</t>
  </si>
  <si>
    <t>Subgrupo</t>
  </si>
  <si>
    <t>Cuenta</t>
  </si>
  <si>
    <t>Auxiliar</t>
  </si>
  <si>
    <t>Descripción Ingresos por Cuenta</t>
  </si>
  <si>
    <t>Valor RD$</t>
  </si>
  <si>
    <t>%</t>
  </si>
  <si>
    <t>Donaciones Corrientes</t>
  </si>
  <si>
    <t>Donaciones corrientes de organismos internacionales</t>
  </si>
  <si>
    <t xml:space="preserve">Transferencias </t>
  </si>
  <si>
    <t>Transferencias Corrientes</t>
  </si>
  <si>
    <t>Transferencias Corrientes Recibidas de Instituciones Públicas Descentralizas y Autonomas No Financieras</t>
  </si>
  <si>
    <t>´01</t>
  </si>
  <si>
    <t>Aportes SNS Nomina</t>
  </si>
  <si>
    <t>´02</t>
  </si>
  <si>
    <t>Anticipos Financieros</t>
  </si>
  <si>
    <t>´03</t>
  </si>
  <si>
    <t>Aportes SNS Medicamentos</t>
  </si>
  <si>
    <t>Transferencias Corrientes Recibidas de Instituciones Públicas de la Seguridad Social</t>
  </si>
  <si>
    <t xml:space="preserve">Transferencia de Capital </t>
  </si>
  <si>
    <t>Tranferencia de Capital Recibidas de Instituciones Públicas Descentralizas y Autonomas No Financieras</t>
  </si>
  <si>
    <t>Aportes SNS Equipamiento</t>
  </si>
  <si>
    <t>Aportes para otros gastos de inversión del SNS</t>
  </si>
  <si>
    <t>Ingresos por Contraprestación</t>
  </si>
  <si>
    <t>Venta de Bienes y Servicios</t>
  </si>
  <si>
    <t>Venta de Servicios del Estado</t>
  </si>
  <si>
    <t>´99</t>
  </si>
  <si>
    <t xml:space="preserve">Otras ventas de servicios  </t>
  </si>
  <si>
    <t>Venta de Servicios a SENASA por afiliados regimen subsidiado</t>
  </si>
  <si>
    <t>Venta de Servicios a SENASA por afiliados regimen contributivo</t>
  </si>
  <si>
    <t>Venta de Servicios a otras ARS por atencion a Regimen contributivo</t>
  </si>
  <si>
    <t xml:space="preserve">Venta de Servicios a ARL </t>
  </si>
  <si>
    <t>Total Ingresos</t>
  </si>
  <si>
    <t>Consolidado Presupuesto Estimado de Ingresos y Gastos Nivel Especializado por Actividad Especifica</t>
  </si>
  <si>
    <t>Establecimiento:</t>
  </si>
  <si>
    <t xml:space="preserve">        Anticipos Financieros</t>
  </si>
  <si>
    <t xml:space="preserve">        Venta de Servicios y Otros Ingresos</t>
  </si>
  <si>
    <t xml:space="preserve">        Aportes SNS Nómina</t>
  </si>
  <si>
    <t xml:space="preserve">        Otros Aportes</t>
  </si>
  <si>
    <t xml:space="preserve">Transferencias Corrientes </t>
  </si>
  <si>
    <t xml:space="preserve">      Total Ingresos RD$</t>
  </si>
  <si>
    <t>Estimación de Gastos</t>
  </si>
  <si>
    <t>Tipo</t>
  </si>
  <si>
    <t>Objeto</t>
  </si>
  <si>
    <t>Sub-Cuenta</t>
  </si>
  <si>
    <t>Descripción Gasto por Cuenta</t>
  </si>
  <si>
    <t>Consultas Externa</t>
  </si>
  <si>
    <t>Hospitalización</t>
  </si>
  <si>
    <t>Apoyo Diagnóstico</t>
  </si>
  <si>
    <t>Servicios de Apoyo</t>
  </si>
  <si>
    <t>Total RD$</t>
  </si>
  <si>
    <t>Servicios de Laboratorios y Banco de Sangre</t>
  </si>
  <si>
    <t>Servicios de Imágenes RX</t>
  </si>
  <si>
    <t>Gestión de Usuario y Educación para la Salud</t>
  </si>
  <si>
    <t>Gestión Técnica y Administrativa</t>
  </si>
  <si>
    <t>Servicios Personales</t>
  </si>
  <si>
    <t>Remuneraciones</t>
  </si>
  <si>
    <t>Remuneraciones al personal fijo</t>
  </si>
  <si>
    <t>`01</t>
  </si>
  <si>
    <t>Sueldos fijos</t>
  </si>
  <si>
    <t>`02</t>
  </si>
  <si>
    <t>Sueldos a medicos</t>
  </si>
  <si>
    <t>`05</t>
  </si>
  <si>
    <t>Incentivos y escalafón</t>
  </si>
  <si>
    <t>`06</t>
  </si>
  <si>
    <t>Nuevas plazas a medicos</t>
  </si>
  <si>
    <t>Remuneraciones al personal con carácter transitorio</t>
  </si>
  <si>
    <t>`03</t>
  </si>
  <si>
    <t>Suplencias</t>
  </si>
  <si>
    <t>Sueldo al personal nominal en período probatorio</t>
  </si>
  <si>
    <t xml:space="preserve"> Jornales</t>
  </si>
  <si>
    <t>º</t>
  </si>
  <si>
    <t>`08</t>
  </si>
  <si>
    <t>Empleados temporales</t>
  </si>
  <si>
    <t>`09</t>
  </si>
  <si>
    <t>Personal de carácter eventual</t>
  </si>
  <si>
    <t>`11</t>
  </si>
  <si>
    <t>Interinato</t>
  </si>
  <si>
    <t>Sueldos al personal fijo en trámite de pensiones</t>
  </si>
  <si>
    <t>Sueldo anual No. 13</t>
  </si>
  <si>
    <t>Prestacianes economicas</t>
  </si>
  <si>
    <t>Pago de porcentaje por desvinculación de cargo</t>
  </si>
  <si>
    <t>Prestacion laboral por desvinculación</t>
  </si>
  <si>
    <t>`04</t>
  </si>
  <si>
    <t>Proporción de vacaciones no disfrutadas</t>
  </si>
  <si>
    <t>Sobresueldos</t>
  </si>
  <si>
    <t>Primas por antigüedad</t>
  </si>
  <si>
    <t>Compensación</t>
  </si>
  <si>
    <t>Pago de horas extraordinarias, Horas extraordinarias fin de año (Reglamento 523-09)</t>
  </si>
  <si>
    <t>Prima de transporte</t>
  </si>
  <si>
    <t>Compensación servicios de Seguridad</t>
  </si>
  <si>
    <t>Incentivo por rendimiento individual</t>
  </si>
  <si>
    <t>`07</t>
  </si>
  <si>
    <t>Compensación por distancia</t>
  </si>
  <si>
    <t>Compensaciones especiales</t>
  </si>
  <si>
    <t>Bono por desempeño</t>
  </si>
  <si>
    <t>`10</t>
  </si>
  <si>
    <t>Compensación por cumplimiento de indicadores</t>
  </si>
  <si>
    <t>Dietas y Gastos de Representación</t>
  </si>
  <si>
    <t>Gastos de representación</t>
  </si>
  <si>
    <t>Gastos de representación en el país</t>
  </si>
  <si>
    <t>Gastos de representación en el exterior</t>
  </si>
  <si>
    <t>Contribuciones a la Seguridad Social y Riesgo Laboral</t>
  </si>
  <si>
    <t>Contribuciones al seguro de salud</t>
  </si>
  <si>
    <t>Contribuciones al seguro de pensiones</t>
  </si>
  <si>
    <t>Contribuciones al seguro de riesgo laboral</t>
  </si>
  <si>
    <t>Contribuciones al plan de retiro complementario</t>
  </si>
  <si>
    <t>Contratacion de servicios</t>
  </si>
  <si>
    <t>Servicios Básicos</t>
  </si>
  <si>
    <t>Servicios telefónico de larga distancia</t>
  </si>
  <si>
    <t>Teléfono local</t>
  </si>
  <si>
    <t>Telefono loca</t>
  </si>
  <si>
    <t>Servicio de internet y televisión por cable</t>
  </si>
  <si>
    <t>Electricidad</t>
  </si>
  <si>
    <t>Energía eléctrica</t>
  </si>
  <si>
    <t>Electricidad no cortable</t>
  </si>
  <si>
    <t>Agua</t>
  </si>
  <si>
    <t>Recolección de residuos sólidos</t>
  </si>
  <si>
    <t>Publicidad Impresión y Encuadernación</t>
  </si>
  <si>
    <t>Publicidad y propaganda</t>
  </si>
  <si>
    <t>Impresión y encuadernación</t>
  </si>
  <si>
    <t>Viáticos</t>
  </si>
  <si>
    <t>Viáticos dentro del país</t>
  </si>
  <si>
    <t>Viáticos fuera del país</t>
  </si>
  <si>
    <t>Transporte y Alamcenaje</t>
  </si>
  <si>
    <t>Pasajes y gastos de transporte</t>
  </si>
  <si>
    <t>Fletes</t>
  </si>
  <si>
    <t>Peaje</t>
  </si>
  <si>
    <t>Alquileres y Rentas</t>
  </si>
  <si>
    <t>Alquilleres y rentas de edificios y locales</t>
  </si>
  <si>
    <t>Alquileres de máquinas y equipos de producción</t>
  </si>
  <si>
    <t>Alquileres de equipos</t>
  </si>
  <si>
    <t>Alquiler de equipo educacional</t>
  </si>
  <si>
    <t>Alquiler de equipo para computación</t>
  </si>
  <si>
    <t>Alquiler de equipo de comunicación</t>
  </si>
  <si>
    <t>Alquiler de equipo de oficina y muebles</t>
  </si>
  <si>
    <t>Alquiler de equipos sanitarios y de laboratorios</t>
  </si>
  <si>
    <t>Alquileres de equipos de transporte, tracción y elevación</t>
  </si>
  <si>
    <t>Otros alquileres</t>
  </si>
  <si>
    <t>Derechos de uso</t>
  </si>
  <si>
    <t>Licencias informaticas</t>
  </si>
  <si>
    <t>Seguros</t>
  </si>
  <si>
    <t>Seguro de bienes inmuebles e infraestructura</t>
  </si>
  <si>
    <t>Seguro de bienes muebles</t>
  </si>
  <si>
    <t>Seguros de personas</t>
  </si>
  <si>
    <t>Otros seguros</t>
  </si>
  <si>
    <t>Servicios de Conservación, Reparaciones Menores e Instalaciones Temporales</t>
  </si>
  <si>
    <t>Contratación de mantenimiento y reparaciones menores</t>
  </si>
  <si>
    <t>Mantenimiento y reparaciones menores en edificaciones</t>
  </si>
  <si>
    <t>Mantenimiento y reparación de Instalaciones eléctricas</t>
  </si>
  <si>
    <t>Mantenimiento y reparación, servicios de pintura y sus derivados</t>
  </si>
  <si>
    <t>`99</t>
  </si>
  <si>
    <t>Otros mantenimientos, reparaciones y sus derivados, no identificados precedentamente.</t>
  </si>
  <si>
    <t>Mantenimientos y reparacion de maquinarias y equipos</t>
  </si>
  <si>
    <t>Mantenimiento y reparación de mobiliarios y equipos de oficina</t>
  </si>
  <si>
    <t>Mantenimiento y reparación de equipo tecnologia e informacion</t>
  </si>
  <si>
    <t>Mantenimiento y reparación de equipo de educacionales, deportivos y recreativos</t>
  </si>
  <si>
    <t>Mantenimiento y reparación de equipos medicos, sanitarios y de laboratorio</t>
  </si>
  <si>
    <t>Mantenimiento y reparación de equipos de comunicación</t>
  </si>
  <si>
    <t>Mantenimiento y reparación de equipos de transporte, tracción y elevación</t>
  </si>
  <si>
    <t>Mantenimiento y reparación de equipos industriales y producción</t>
  </si>
  <si>
    <t>Servicio de mantenimiento, reparación, desmonte e instalación</t>
  </si>
  <si>
    <t>Otros servicios de mantenimiento, reparación, desmonte e instalación</t>
  </si>
  <si>
    <t>Instalaciones temporales</t>
  </si>
  <si>
    <t>Otros Servicios No Incluidos en conceptos anteriores</t>
  </si>
  <si>
    <t>Gastos y representación judiciales</t>
  </si>
  <si>
    <t xml:space="preserve">Comisiones y gastos </t>
  </si>
  <si>
    <t>Comisiones y gastos</t>
  </si>
  <si>
    <t>Servicios funerarios y gastos conexos</t>
  </si>
  <si>
    <t>Fumigación, lavandería, limpieza e higiene</t>
  </si>
  <si>
    <t>Lavandería</t>
  </si>
  <si>
    <t>Limpieza e higiene</t>
  </si>
  <si>
    <t>Servicio de organización de eventos, festividades y actividades de entretenimiento</t>
  </si>
  <si>
    <t>Eventos generals</t>
  </si>
  <si>
    <t>Festividades</t>
  </si>
  <si>
    <t>Servicios Técnicos y Profesionales</t>
  </si>
  <si>
    <t>Servicios técnicos y profesionales</t>
  </si>
  <si>
    <t>Servicios jurídicos</t>
  </si>
  <si>
    <t>Servicios de contabilidad y auditoría</t>
  </si>
  <si>
    <t>Servicios de capacitación</t>
  </si>
  <si>
    <t>Servicios de informática y sistemas computarizados</t>
  </si>
  <si>
    <t>Otros servicios técnicos profesionales</t>
  </si>
  <si>
    <t>Impuestos, derechos y tasas</t>
  </si>
  <si>
    <t>Impuestos</t>
  </si>
  <si>
    <t>Derechos</t>
  </si>
  <si>
    <t>Tasas</t>
  </si>
  <si>
    <t>Servicios de alimentación</t>
  </si>
  <si>
    <t>Servicio de alimentación</t>
  </si>
  <si>
    <t>Servicios de catering</t>
  </si>
  <si>
    <t>Materiales y Suministros</t>
  </si>
  <si>
    <t>Alimentos y Productos Agroforestales</t>
  </si>
  <si>
    <t>Alimentos y bebidas para personas</t>
  </si>
  <si>
    <t>Productos agroforestales y pecuarios</t>
  </si>
  <si>
    <t>Productos agrícolas</t>
  </si>
  <si>
    <t>Productos forestales</t>
  </si>
  <si>
    <t>Madera, corcho y sus manufacturas</t>
  </si>
  <si>
    <t>Textiles y Vestuarios</t>
  </si>
  <si>
    <t>Hilados, fibras y telas</t>
  </si>
  <si>
    <t>Acabados textiles</t>
  </si>
  <si>
    <t>Prendas de vestir</t>
  </si>
  <si>
    <t>Calzados</t>
  </si>
  <si>
    <t>Productos de Papel, Cartón e Impresos</t>
  </si>
  <si>
    <t>Papel de escritorio</t>
  </si>
  <si>
    <t>Productos de papel y cartón</t>
  </si>
  <si>
    <t>Productos de artes gráficas</t>
  </si>
  <si>
    <t>Libros, revistas y periódicos</t>
  </si>
  <si>
    <t>Productos Farmacéuticos</t>
  </si>
  <si>
    <t>Productos medicinales para uso humano</t>
  </si>
  <si>
    <t>Productos de Cuero, Caucho y Plasticos</t>
  </si>
  <si>
    <t>Producto de cuero</t>
  </si>
  <si>
    <t>Llantas y neumáticos</t>
  </si>
  <si>
    <t>Productos de caucho</t>
  </si>
  <si>
    <t xml:space="preserve">Artículos de plástico </t>
  </si>
  <si>
    <t>Artículos de plástico</t>
  </si>
  <si>
    <t>Productos de Minerales, Metalicos y No Metalicos</t>
  </si>
  <si>
    <t>Productos de cemento, cal, asbesto, yeso y arcilla</t>
  </si>
  <si>
    <t>Productos de cemento</t>
  </si>
  <si>
    <t>Productos de cal</t>
  </si>
  <si>
    <t>Productos de yeso</t>
  </si>
  <si>
    <t>Productos de vidrio, loza y porcelana</t>
  </si>
  <si>
    <t>Productos de vidrio</t>
  </si>
  <si>
    <t>Productos de loza</t>
  </si>
  <si>
    <t>Productos de porcelana</t>
  </si>
  <si>
    <t>Productos metálicos y sus derivados</t>
  </si>
  <si>
    <t>Herramientas menores</t>
  </si>
  <si>
    <t>Productos de hojalata</t>
  </si>
  <si>
    <t xml:space="preserve">Productos de metálicos </t>
  </si>
  <si>
    <t>Minerales</t>
  </si>
  <si>
    <t>Piedra, arcilla y arena</t>
  </si>
  <si>
    <t>Combustibles, Lubricantes, Productos Químicos y Conexos</t>
  </si>
  <si>
    <t>Combustibles y lubricantes</t>
  </si>
  <si>
    <t>Gasolina</t>
  </si>
  <si>
    <t>Gasoil</t>
  </si>
  <si>
    <t>Kerosén</t>
  </si>
  <si>
    <t>Gas GLP</t>
  </si>
  <si>
    <t>Aceites y Grasas</t>
  </si>
  <si>
    <t>Lubricantes</t>
  </si>
  <si>
    <t>Productos químicos y conexos</t>
  </si>
  <si>
    <t>Productos Fotoquímicos</t>
  </si>
  <si>
    <t>Productos Químicos de uso Personal</t>
  </si>
  <si>
    <t>Insecticidas, Fumigantes y Otros</t>
  </si>
  <si>
    <t>Pinturas, Lacas, Barnices, Diluyentes y Absorbentes para Pinturas</t>
  </si>
  <si>
    <t>Productos y Utiles Varios</t>
  </si>
  <si>
    <t>Material para limpieza e higiene</t>
  </si>
  <si>
    <t>Material para limpieza</t>
  </si>
  <si>
    <t>Utiles, materiales de limpieza e higiene personal</t>
  </si>
  <si>
    <t>Utiles y materiales de escritorio, oficina, informática y de enseñanza</t>
  </si>
  <si>
    <t>Utiles y materiales de escritorio, oficina e informática</t>
  </si>
  <si>
    <t>Utiles y materiales escolares y de enseñanza</t>
  </si>
  <si>
    <t>Utiles menores médico- quirúrgicos y de laboratorio</t>
  </si>
  <si>
    <t>Utiles de cocina y comedor</t>
  </si>
  <si>
    <t>Productos eléctricos y afines</t>
  </si>
  <si>
    <t>Repuestos y accesorios menores</t>
  </si>
  <si>
    <t>Productos y útiles varios no identificados precedentemente (n.i.p.)</t>
  </si>
  <si>
    <t xml:space="preserve"> Transferencias Corrientes Al Sector Privado</t>
  </si>
  <si>
    <t>Ayudas Y Donaciones A Personas</t>
  </si>
  <si>
    <t>Ayudas Y Donaciones Programadas A Hogares Y Personas</t>
  </si>
  <si>
    <t>Ayudas Y Donaciones Ocasionales A Hogares Y Personas</t>
  </si>
  <si>
    <t xml:space="preserve">Transferencias corrientes a empresas del sector privado </t>
  </si>
  <si>
    <t>Transferencias corrientes a Asociaciones sin fines de lucro y partidos políticos</t>
  </si>
  <si>
    <t>Transferencias corrientes a Asociaciones sin fines de lucro</t>
  </si>
  <si>
    <t xml:space="preserve">Transferencias corrientes a empresas públicas no financieras </t>
  </si>
  <si>
    <t>Transferencias corrientes a empresas públicas no financieras nacionales</t>
  </si>
  <si>
    <t>Transferencias corrientes a empresas públicas no financieras nacionales   para pago de electricidad no cortable.</t>
  </si>
  <si>
    <t>Transferencias de Corrientes a otras Instituciones Públicas</t>
  </si>
  <si>
    <t>Electricidad no cortable en las transferencias a otras instituciones públicas</t>
  </si>
  <si>
    <t>Bienes Muebles, Inmuebles e Intangibles</t>
  </si>
  <si>
    <t>Mobiliario Y Equipo</t>
  </si>
  <si>
    <t>Muebles, equipos de oficina y estantería</t>
  </si>
  <si>
    <t>Muebles de alojamiento</t>
  </si>
  <si>
    <t>Equipos de tecnología de la información y comunicación</t>
  </si>
  <si>
    <t>Electrodomesticos</t>
  </si>
  <si>
    <t>Otros mobiliarios y equipos no identificados precedentemente</t>
  </si>
  <si>
    <t xml:space="preserve">Mobiliario y Equipo Audiovisual, Recreativo y Educacional </t>
  </si>
  <si>
    <t>Equipos y aparatos audiovisuales</t>
  </si>
  <si>
    <t>Cámaras fotográficas y de video</t>
  </si>
  <si>
    <t>Mobiliario y equipos educacional y  recreativos</t>
  </si>
  <si>
    <t>Equipo e Instrumental, Científico Y Laboratorio</t>
  </si>
  <si>
    <t>Equipo médico y de laboratorio</t>
  </si>
  <si>
    <t>Instrumental médico y de laboratorio</t>
  </si>
  <si>
    <t>Vehículos y Equipo de Transporte, Tracción y Elevación</t>
  </si>
  <si>
    <t>Automóviles y camiones</t>
  </si>
  <si>
    <t>Carrocerías y remolques</t>
  </si>
  <si>
    <t>Otros equipos de transporte</t>
  </si>
  <si>
    <t>Maquinaria, Otros Equipos y Herramientas</t>
  </si>
  <si>
    <t>Maquinaria y equipo industrial</t>
  </si>
  <si>
    <t>Sistemas y equipos de climatización</t>
  </si>
  <si>
    <t>Equipo de comunicación, telecomunicaciones y señalamiento</t>
  </si>
  <si>
    <t>Equipo de generación eléctrica, aparatos y accesorios eléctricos</t>
  </si>
  <si>
    <t>Equipos de defensa y seguridad</t>
  </si>
  <si>
    <t>Equipos de defensa de defensa</t>
  </si>
  <si>
    <t>Bienes Intangibles</t>
  </si>
  <si>
    <t>Programas de informática y base de datos</t>
  </si>
  <si>
    <t>Programas de informática</t>
  </si>
  <si>
    <t>Estudios de preinversión</t>
  </si>
  <si>
    <t>Licencias informáticas e intelectuales, industriales y comerciales</t>
  </si>
  <si>
    <t>Licencias Informáticas</t>
  </si>
  <si>
    <t>Otros activos intangibles</t>
  </si>
  <si>
    <t>Obras</t>
  </si>
  <si>
    <t>Obras En Edificaciones</t>
  </si>
  <si>
    <t>Obras para edificación no residencial</t>
  </si>
  <si>
    <t>Consolidado Presupuesto Estimado de Ingresos y Gastos Nivel Especializado por Fuente de Financiamiento</t>
  </si>
  <si>
    <t>Anticipos Financieros / Transferencias</t>
  </si>
  <si>
    <t>Derecho de uso</t>
  </si>
  <si>
    <t>Servicios de mantenimiento, reparación, desmonte e instalación</t>
  </si>
  <si>
    <t xml:space="preserve">Otros servicios de mantenimiento, reparacion de maquinaria y equipos no identicados en los conceptos anteriores </t>
  </si>
  <si>
    <t>Fumigación</t>
  </si>
  <si>
    <t>Eventos generales</t>
  </si>
  <si>
    <t>Equipos de seguridad</t>
  </si>
  <si>
    <t>Insumo</t>
  </si>
  <si>
    <t>InsumoAbrev</t>
  </si>
  <si>
    <t>Descripción</t>
  </si>
  <si>
    <t>CODIGO PRESUPUESTARIO</t>
  </si>
  <si>
    <t>lsAcabadosTextiles</t>
  </si>
  <si>
    <t>Manteles en encajes para bandejas grandes (rectangulares)</t>
  </si>
  <si>
    <t>unidad</t>
  </si>
  <si>
    <t>2.3.2.2.01</t>
  </si>
  <si>
    <t>Manteles en encajes para bandejas pequeñas (rectangulares)</t>
  </si>
  <si>
    <t>lsAlimentosyBebidas</t>
  </si>
  <si>
    <t>Almuerzo tipo Buffet para 10 personas (Cristaleria, Cuberteria, Servilletas, Jugo)</t>
  </si>
  <si>
    <t>2.3.1.1.01</t>
  </si>
  <si>
    <t>Almuerzo tipo Buffet para 20 personas (Cristalería, Cubertería, Servilletas, Jugo, Café)</t>
  </si>
  <si>
    <t xml:space="preserve">Almuerzo tipo Buffet para 30 personas (Cristaleria, Cuberteria, Servilletas, Jugo) </t>
  </si>
  <si>
    <t>Almuerzo tipo Buffet para 40 personas (Cristalería, Cuberteria, Mesas, Sillas, Manteles, Servilletas)</t>
  </si>
  <si>
    <t>Refrigerio Dulce tipo Buffet p/65 Personas (Arreglo Flores, Alquiler Cristalería, Sillas, Servilletas, Mesa, Bambalina, Tope)</t>
  </si>
  <si>
    <t>Refrigerio tipo Buffet p/12 personas (4 Variedades, Desechables Transparentes, Jugo Natural, Servilletas, Hielo)</t>
  </si>
  <si>
    <t xml:space="preserve">Refrigerio tipo Buffet p/15 personas (3 Variedades, Desechables Transparentes, Jugo Natural, Servilletas, Hielo) </t>
  </si>
  <si>
    <t>Refrigerio tipo Buffet p/150 personas (Diferentes Variedades, Bambalinas, Manteles, Desechables, Hielo, Servilletas)</t>
  </si>
  <si>
    <t xml:space="preserve">Refrigerio tipo Buffet p/40 personas (5 Variedades, Cristaleria, Mantel, Tope, Bambalina, Servilletas, Hielo) </t>
  </si>
  <si>
    <t xml:space="preserve">Refrigerio tipo Buffet p/45 personas (5 Variedades, Desechable Transparentes, Servilletas, Hielo) </t>
  </si>
  <si>
    <t xml:space="preserve">Refrigerio tipo preempacado p/100 personas (4 Variedades, Jugo, Desechables Transparentes, Hielo, Servilleta) </t>
  </si>
  <si>
    <t xml:space="preserve">Refrigerio tipo preempacado p/110 personas (4 Variedades, Jugo, Desechables Transparentes,sillas plasticas, Servilletas) </t>
  </si>
  <si>
    <t xml:space="preserve">Refrigerio tipo preempacado p/125 personas (4 Variedades, Jugo, Desechables Transparentes,sillas plasticas, Servilletas) </t>
  </si>
  <si>
    <t>Refrigerio tipo preempacado p/20 personas (Variedades fuertes, Jugo, Desechables Transparentes, Servilletas, Hielo)</t>
  </si>
  <si>
    <t>Refrigerio tipo preempacado p/25 personas (4 Variedades, Jugo, Desechables Transparentes, Jugo Natural)</t>
  </si>
  <si>
    <t xml:space="preserve">Refrigerio tipo preempacado p/250 personas (4 Variedades, Jugo, Desechables Transparentes, Mesas, Manteles) </t>
  </si>
  <si>
    <t xml:space="preserve">Refrigerio tipo preempacado p/50 personas (3 Variedades, Jugo, Desechables Transparentes, Hielo, Servilleta) </t>
  </si>
  <si>
    <t>Refrigerio y Almuerzo tipo Buffet p/25 personas (Cristaleria, Mesas, Manteles, Bambalina, Hielo, Servilletas</t>
  </si>
  <si>
    <t>Servicio de Almuerzo tipo buffet para 30 Personas</t>
  </si>
  <si>
    <t>Servicio de Refrigerio tipo buffet 30 Personas</t>
  </si>
  <si>
    <t>lsArticulosdePlastico</t>
  </si>
  <si>
    <t>Cajas de Cucharas Plásticas</t>
  </si>
  <si>
    <t>Caja</t>
  </si>
  <si>
    <t>2.3.5.5.01</t>
  </si>
  <si>
    <t>Cajas de Tenedores Plásticos</t>
  </si>
  <si>
    <t>Cajas de Vasos No. 3</t>
  </si>
  <si>
    <t>Cajas de Vasos No. 7</t>
  </si>
  <si>
    <t>Fardos de Fundas Plásticas 17x22</t>
  </si>
  <si>
    <t>Fardos de Fundas Plásticas 24x30</t>
  </si>
  <si>
    <t>Fardos de Fundas Plásticas no. 55</t>
  </si>
  <si>
    <t>Electrodomésticos</t>
  </si>
  <si>
    <t>lsElectrodomesticos</t>
  </si>
  <si>
    <t>Aspiradora</t>
  </si>
  <si>
    <t>2.6.1.4.01</t>
  </si>
  <si>
    <t>Estufas de 20 pulgadas</t>
  </si>
  <si>
    <t>Microondas de 7 pies</t>
  </si>
  <si>
    <t>Refrigeradores de 8 pies</t>
  </si>
  <si>
    <t>Televisores de 32 pulgadas</t>
  </si>
  <si>
    <t>lsTelecomunicaciones</t>
  </si>
  <si>
    <t>Mapas de Evacuación</t>
  </si>
  <si>
    <t>2.6.5.5.01</t>
  </si>
  <si>
    <t>Otros Señales</t>
  </si>
  <si>
    <t>Punto de Reunion 2x2 pies, Metla colocado en pared</t>
  </si>
  <si>
    <t>Señal de Ruta de Evacuacion Area, Doble Cara 6x12, para techo con cables de acero  Fotoluminiscente</t>
  </si>
  <si>
    <t>Señales de Ruta de Evacuacion Flecha Derecha 5x8 en vinil fotoluminiscente sobre PVC de 4mm</t>
  </si>
  <si>
    <t>Señales de Ruta de Evacuacion Flecha Izquierda 5x8 en vinil fotoluminiscente sobre PVC de 4mm</t>
  </si>
  <si>
    <t>Señales de Salida 12x25¨ en vinil fotoluminiscente sobre PVC de 4mm</t>
  </si>
  <si>
    <t>Señalizaciones de Extintores y Modo de uso</t>
  </si>
  <si>
    <t xml:space="preserve">Equipo médico y de laboratorio </t>
  </si>
  <si>
    <t>lsEquiposMedicos</t>
  </si>
  <si>
    <t xml:space="preserve"> Agitador rotador VDRL.</t>
  </si>
  <si>
    <t>2.6.3.1.01</t>
  </si>
  <si>
    <t xml:space="preserve"> Aspirador de secreciones eléctrico rodable</t>
  </si>
  <si>
    <t xml:space="preserve"> Bandeja de Urología</t>
  </si>
  <si>
    <t xml:space="preserve"> Contador de células hematológicas.</t>
  </si>
  <si>
    <t xml:space="preserve"> Incubadora neonatal para UCI</t>
  </si>
  <si>
    <t xml:space="preserve"> Vitrina de acero inoxidable para material estéril 0.68x0.45x1.70m.</t>
  </si>
  <si>
    <t>Aza Diatermica</t>
  </si>
  <si>
    <t>Balanza  con tallímetro de 160 kg - 320 lbs.</t>
  </si>
  <si>
    <t>Balanza analítica de precisión</t>
  </si>
  <si>
    <t>Bandeja cirugía general</t>
  </si>
  <si>
    <t>Bandeja de acero inoxidable 30x20cms.</t>
  </si>
  <si>
    <t>Bandeja de cesárea.</t>
  </si>
  <si>
    <t>Bandeja de cirugía ortopédica</t>
  </si>
  <si>
    <t>Bandeja de legrado</t>
  </si>
  <si>
    <t>Bandeja de parto</t>
  </si>
  <si>
    <t>Bandeja ginecológica</t>
  </si>
  <si>
    <t>Baño maría 10 - 15 lts.</t>
  </si>
  <si>
    <t>Cama  tipo hospitalaria, de posición, con barandas,  colchón</t>
  </si>
  <si>
    <t>Cama cuna metálica rodable con barandas para niños 147 x 82.5 x 50 cms.</t>
  </si>
  <si>
    <t>Cama eléctrica de cuidados intensivos con barandas y funciones de posicionamientos especiales</t>
  </si>
  <si>
    <t>Cama unipersonal</t>
  </si>
  <si>
    <t>Camilla de emergencia  con barandas, ruedas  y  porta suero incluido</t>
  </si>
  <si>
    <t>Camilla de transporte intrahospitalaria con barandas, ruedas y porta suero</t>
  </si>
  <si>
    <t>Camilla de trauma shock</t>
  </si>
  <si>
    <t>Camilla para examen ginecológico.</t>
  </si>
  <si>
    <t>Carro de cura</t>
  </si>
  <si>
    <t>Centrífuga de Mesa de 24 tubos</t>
  </si>
  <si>
    <t>Chaleco plomado</t>
  </si>
  <si>
    <t>Cipap Fisher</t>
  </si>
  <si>
    <t>Colchones Hospitalarios 36' x 76' (Azul, Marron o Crema)</t>
  </si>
  <si>
    <t>Cuna de calor radiante</t>
  </si>
  <si>
    <t>Desfibrilador con monitor ECG, paleta externas y batería interna.</t>
  </si>
  <si>
    <t>Doppler fetal fijo</t>
  </si>
  <si>
    <t>Doppler fetal portátil</t>
  </si>
  <si>
    <t>Electrocardiógrafo de 3 canales portátil con carro</t>
  </si>
  <si>
    <t>Electrocauterio</t>
  </si>
  <si>
    <t>Escalinata de 2 peldaño</t>
  </si>
  <si>
    <t>Esfigmomanómetro De Pared Con Brazalete Adulto</t>
  </si>
  <si>
    <t>Esfigmomanómetro de pared con set de brazaletes pediátrico.</t>
  </si>
  <si>
    <t>Esfigmomanómetro de pedestal rodable adulto</t>
  </si>
  <si>
    <t>Esfigmomanómetro de pedestal rodable adulto/pediátrico</t>
  </si>
  <si>
    <t>Esfigmomanómetro portátil con brazalete para adulto</t>
  </si>
  <si>
    <t>Esfigmomanómetro portátil con set de Brazaletes pediátricos</t>
  </si>
  <si>
    <t>Estantería metalica de 4 niveles regulares</t>
  </si>
  <si>
    <t>Estetoscopio doble campana</t>
  </si>
  <si>
    <t>Estetoscopio pediátrico</t>
  </si>
  <si>
    <t>Frasco Esteril para muestras</t>
  </si>
  <si>
    <t>Horno eléctrico al seco cap. 28 litros.</t>
  </si>
  <si>
    <t>Incubadora de transporte</t>
  </si>
  <si>
    <t>Incubadora neonatal estándar</t>
  </si>
  <si>
    <t>Instalación de Rayos X en el Hospital Municipal de Haina</t>
  </si>
  <si>
    <t>Lámpara de fototerapia</t>
  </si>
  <si>
    <t>Lámpara quirúrgica cialítica de potencia alta.</t>
  </si>
  <si>
    <t>Lámpara quirúrgica de pie rodable .</t>
  </si>
  <si>
    <t>Laringoscopio adulto</t>
  </si>
  <si>
    <t>Máquina de anestesia 3 gases con monitoreo avanzado.</t>
  </si>
  <si>
    <t>Mesa de parto</t>
  </si>
  <si>
    <t>Mesa metálica angular rodable para instrumentos de acero inoxidable</t>
  </si>
  <si>
    <t>Mesa metálica tipo mayo acero inoxidable</t>
  </si>
  <si>
    <t>Mesa para operaciones mayores</t>
  </si>
  <si>
    <t>Microscopio binocular Tipo Estándar</t>
  </si>
  <si>
    <t>Monitor de actividad intrauterina y cardiofetal</t>
  </si>
  <si>
    <t>Monitor de funciones vitales de transporte 5 pararametros</t>
  </si>
  <si>
    <t>Monitores de signos vitales de pared de 5 parámetros .</t>
  </si>
  <si>
    <t>Nebulizador</t>
  </si>
  <si>
    <t>Negatoscopio metálico de 1 campo</t>
  </si>
  <si>
    <t>Negatoscopio metálico de 2 campos.</t>
  </si>
  <si>
    <t>Nevera para banco de sangre</t>
  </si>
  <si>
    <t>Nevera para Reactivos</t>
  </si>
  <si>
    <t>Orinal metálico</t>
  </si>
  <si>
    <t>Pulsoxímetro adulto pediátrico portátil.</t>
  </si>
  <si>
    <t>Pulsoxímetro con sensor neonatal.</t>
  </si>
  <si>
    <t>Resucitador manual adulto</t>
  </si>
  <si>
    <t>Resucitador manual neonatal</t>
  </si>
  <si>
    <t>Resucitador manual pediátrico</t>
  </si>
  <si>
    <t>Set de cirugía menor</t>
  </si>
  <si>
    <t>Set de diagnóstico de pared</t>
  </si>
  <si>
    <t>Set de diagnóstico portátil</t>
  </si>
  <si>
    <t>Set instrumental de curaciones.</t>
  </si>
  <si>
    <t>Silla de rueda aro No. 18</t>
  </si>
  <si>
    <t>Silla de rueda aro No. 24</t>
  </si>
  <si>
    <t>Sillón dental (de fabricación de local)</t>
  </si>
  <si>
    <t xml:space="preserve">Unidad de Monitoreo de Cuidados Intensivos </t>
  </si>
  <si>
    <t>Unidad de Rayos X portátil y con batería.</t>
  </si>
  <si>
    <t>Unidad dental digital completa</t>
  </si>
  <si>
    <t>Unidades dentales (de fabricación local)</t>
  </si>
  <si>
    <t>Ventilador mecánico adulto/pediátrico</t>
  </si>
  <si>
    <t>Ventilador mecánico neonatal</t>
  </si>
  <si>
    <t>Equipos de cómputo</t>
  </si>
  <si>
    <t>lsEquiposComputos</t>
  </si>
  <si>
    <t>Computadoras de escritorio</t>
  </si>
  <si>
    <t>2.6.1.3.01</t>
  </si>
  <si>
    <t xml:space="preserve">Headsets </t>
  </si>
  <si>
    <t>Impresora Multifunción</t>
  </si>
  <si>
    <t>Impresoras Blanco y Negro</t>
  </si>
  <si>
    <t>Laptop de 14 pulgadas</t>
  </si>
  <si>
    <t>lsEquiposSeguridad</t>
  </si>
  <si>
    <t>Arco Detector de Metales de 87' de alto x 35' de anho</t>
  </si>
  <si>
    <t>2.6.6.2.01</t>
  </si>
  <si>
    <t>Detectores de Metal Portatil de 16,5' de longitud</t>
  </si>
  <si>
    <t>lsEventosGenerales</t>
  </si>
  <si>
    <t>Alojamiento por una Noche por persona</t>
  </si>
  <si>
    <t>2.2.8.6.01</t>
  </si>
  <si>
    <t>Audivisuales, Decoración, Montaje y Desmontaje de Evento por 50 personas</t>
  </si>
  <si>
    <t>Audivisuales, Decoración, Montaje y Desmontaje de Evento por 80 personas</t>
  </si>
  <si>
    <t>lsGasoil</t>
  </si>
  <si>
    <t>Tickets de Combustible de RD$1,000.00</t>
  </si>
  <si>
    <t xml:space="preserve">2.3.7.1.02 </t>
  </si>
  <si>
    <t>Tickets de Combustible de RD$200.00</t>
  </si>
  <si>
    <t>Tickets de Combustible de RD$500.00</t>
  </si>
  <si>
    <t>Galones de Gasoil Optimo</t>
  </si>
  <si>
    <t>galon</t>
  </si>
  <si>
    <t>2.3.7.1.02</t>
  </si>
  <si>
    <t>Galones de Gasoil Regular</t>
  </si>
  <si>
    <t>Galones de Gasolina Premium</t>
  </si>
  <si>
    <t>Galones de Gasolina Regular</t>
  </si>
  <si>
    <t>Galones de GPL</t>
  </si>
  <si>
    <t>lsHerramientasMenores</t>
  </si>
  <si>
    <t>60 pie de Alambre Vinyl #14/2</t>
  </si>
  <si>
    <t>pie</t>
  </si>
  <si>
    <t>2.3.6.3.04</t>
  </si>
  <si>
    <t>Bandeja metálica colectora de agua de 1.50 x 0.70 x 0.70mts</t>
  </si>
  <si>
    <t>Cajas aéreas plásticas</t>
  </si>
  <si>
    <t>Canaleta de 1 pulgada</t>
  </si>
  <si>
    <t>Codos de 1' PVC</t>
  </si>
  <si>
    <t>Destornillador de Estria</t>
  </si>
  <si>
    <t>Destornillador Plano</t>
  </si>
  <si>
    <t>Faceplate 1 salida</t>
  </si>
  <si>
    <t>Grapas Plasticas para Alambre Vinyl #13</t>
  </si>
  <si>
    <t>Llave de Rueda tipo T</t>
  </si>
  <si>
    <t>Llaves de paso de bola (1 pulgada)</t>
  </si>
  <si>
    <t>Martillo</t>
  </si>
  <si>
    <t>Mini Jack RJ45</t>
  </si>
  <si>
    <t>Niples 1' x 2' hg</t>
  </si>
  <si>
    <t>Niples de 1' x 3' hg</t>
  </si>
  <si>
    <t>Organizador horizontal plástico</t>
  </si>
  <si>
    <t>Patch Cord UTP Cat.6 de 2 pies</t>
  </si>
  <si>
    <t>Patch Cord UTP Cat.6 de 7 pies</t>
  </si>
  <si>
    <t>Patch Panel 24 puertos Cat.6</t>
  </si>
  <si>
    <t>Pinzas para corte de tola</t>
  </si>
  <si>
    <t>Punta de Tria para Taladro</t>
  </si>
  <si>
    <t>PVC CR80/30 (kit de 500)</t>
  </si>
  <si>
    <t>Rack (Palometas) de Pared para Monitor NK PVM-2701</t>
  </si>
  <si>
    <t>Rack de pared 7U con Bisagras</t>
  </si>
  <si>
    <t>Tarugos Azules</t>
  </si>
  <si>
    <t>tee de 1 pulgada hg</t>
  </si>
  <si>
    <t>Tira de Lija 100/1</t>
  </si>
  <si>
    <t>Tira de Lija de Metal 12/1</t>
  </si>
  <si>
    <t>Tornillo para Tarugo Azul</t>
  </si>
  <si>
    <t>Tubo de Silicón Transparente</t>
  </si>
  <si>
    <t>lsImpresionyEncuadernacion</t>
  </si>
  <si>
    <t>Impresión Formularios (dos caras)</t>
  </si>
  <si>
    <t xml:space="preserve">2.2.2.2.01 </t>
  </si>
  <si>
    <t>lsLlantasyNeumaticos</t>
  </si>
  <si>
    <t xml:space="preserve">Goma (No.265/70/16 para camioneta Toyota Hilux) </t>
  </si>
  <si>
    <t>2.3.5.3.01</t>
  </si>
  <si>
    <t xml:space="preserve">Gomas (No. 265/70/15 para jeep Chevrolet Brazer) </t>
  </si>
  <si>
    <t>Neumáticos para Ford Ranger, Pirelli 265-70R-16</t>
  </si>
  <si>
    <t>Neumáticos para Motocicleta 110/80-18-58, trasera, Michelin</t>
  </si>
  <si>
    <t>Neumáticos para Motocicletas 80/90-21mc48p, delanteras Michelin</t>
  </si>
  <si>
    <t>Neumáticos para Toyota Hilux, Firestone 265/70 R 16</t>
  </si>
  <si>
    <t>Tubo de Neumáticos para Motocicleta, delantero, Michelin</t>
  </si>
  <si>
    <t>Tubo de Neumáticos para Motocicleta, trasero, Michelin</t>
  </si>
  <si>
    <t>lsMantenimiento</t>
  </si>
  <si>
    <t>Instalación, Correcion de Pintura, Cristal Delantero y Bumper de vehiculo</t>
  </si>
  <si>
    <t>2.7.2.6.01</t>
  </si>
  <si>
    <t>Mantenimiento de Vehículos</t>
  </si>
  <si>
    <t>Mantenimiento y reparación de equipos para computación</t>
  </si>
  <si>
    <t xml:space="preserve">Mantenimiento y/o Reparación Impresora  Multifuncional </t>
  </si>
  <si>
    <t>2.7.2.2.01</t>
  </si>
  <si>
    <t>Mantenimiento y/o Reparación Impresora Laser</t>
  </si>
  <si>
    <t>Servicio de Reparación y Mantenimiento de Fotocopiadora (anual)</t>
  </si>
  <si>
    <t>Mantenimiento y reparación de equipos sanitarios y de laboratorio</t>
  </si>
  <si>
    <t>Reparación de Tomógrafo General Electric Brights Speed, serial 277468nm5</t>
  </si>
  <si>
    <t>2.7.2.4.01</t>
  </si>
  <si>
    <t>Mantenimiento y reparación de maquinarias y equipos</t>
  </si>
  <si>
    <t>Mantenimiento de Planta Electrica Cummins 20KVA</t>
  </si>
  <si>
    <t>Mantenimiento y Reparación de Aire Acondicionado de 3 Toneladas</t>
  </si>
  <si>
    <t>Reparacion y Mantenimiento Planta Eléctrica</t>
  </si>
  <si>
    <t>Servicio de Mantenimiento de Aire Acondicionado</t>
  </si>
  <si>
    <t>2.2.7.2.01</t>
  </si>
  <si>
    <t>Servicio de mantenimiento,lavado y brillado de piso</t>
  </si>
  <si>
    <t>2.7.1.7.01</t>
  </si>
  <si>
    <t>Servicios de Desinstalacion,  Instalación y Mantenimiento</t>
  </si>
  <si>
    <t>Mantenimiento y reparación de muebles y equipos de oficina</t>
  </si>
  <si>
    <t>Mantenimiento Planta Eléctrica</t>
  </si>
  <si>
    <t>2.7.1.6.01</t>
  </si>
  <si>
    <t>Suministro, Instalación y drenaje</t>
  </si>
  <si>
    <t>2.7.1.4.01</t>
  </si>
  <si>
    <t>lsMaterialesdeLimpieza</t>
  </si>
  <si>
    <t>Ambientador en Spray, diferentes Frangancias</t>
  </si>
  <si>
    <t>2.3.9.1.01</t>
  </si>
  <si>
    <t>Carro de limpieza de 2 baldes</t>
  </si>
  <si>
    <t>Cleaner, 1 Litro para Maquina ABX Micros 60</t>
  </si>
  <si>
    <t>Cubo plastico , con brazalete en metal, Mediano</t>
  </si>
  <si>
    <t>Docenas de Brillo de Metal (Fregar)</t>
  </si>
  <si>
    <t>Escoba plastica</t>
  </si>
  <si>
    <t>Galón de Cloro</t>
  </si>
  <si>
    <t>Galones de Limpia Cristales</t>
  </si>
  <si>
    <t>Jabón Liquido Lavaplatos</t>
  </si>
  <si>
    <t>Jabón Liquido para Manos</t>
  </si>
  <si>
    <t>Neutralizador de Olor</t>
  </si>
  <si>
    <t xml:space="preserve">Pinespuma </t>
  </si>
  <si>
    <t>Rastrillo plastico palo en  en madera</t>
  </si>
  <si>
    <t>Saco de Detergente en Polvo</t>
  </si>
  <si>
    <t>Suaper</t>
  </si>
  <si>
    <t>lsMueblesdeAlojamiento</t>
  </si>
  <si>
    <t>Bancada de 3 asientos</t>
  </si>
  <si>
    <t>2.6.1.2.02</t>
  </si>
  <si>
    <t>Bancada de 4 asientos</t>
  </si>
  <si>
    <t>Muebles de oficina y estantería</t>
  </si>
  <si>
    <t>lsMueblesdeOficina</t>
  </si>
  <si>
    <t>Anaquel metalico de 5 niveles</t>
  </si>
  <si>
    <t>2.6.1.1.02</t>
  </si>
  <si>
    <t>Anaqueles de Metal de 1.20m+0.60 cm</t>
  </si>
  <si>
    <t>2.6.1.1.01</t>
  </si>
  <si>
    <t>Anaqueles de Metal de 1.m+0.60 cm</t>
  </si>
  <si>
    <t>Archivador metálico de 4 gavetas.</t>
  </si>
  <si>
    <t>Archivos Laterales 2.3 de 4 gavetas</t>
  </si>
  <si>
    <t>Armario metálico dobles o lockers con ojete para candado.</t>
  </si>
  <si>
    <t>Bandeja metálica rodable de sobre cama para alimentos</t>
  </si>
  <si>
    <t>Cubiculos (1.05mt x 1.00mt x 0.60mt)</t>
  </si>
  <si>
    <t>Cubo metalico para desperdicios con tapa accionada a pedal</t>
  </si>
  <si>
    <t>Dispositivo de Paso Rápido de Peajes para Vehículos</t>
  </si>
  <si>
    <t>Escritorio metálico de 2 cajones de 100 x 60 cms.</t>
  </si>
  <si>
    <t>Gabinetes Aereos 1.00mt con puerta tipo tambor</t>
  </si>
  <si>
    <t>Mesa comedor con 4 sillas</t>
  </si>
  <si>
    <t>Silla metálica giratoria rodable con asiento alto</t>
  </si>
  <si>
    <t>Silla secretarial</t>
  </si>
  <si>
    <t>Sillas de Oficina sin brazo, con soporte lumbar</t>
  </si>
  <si>
    <t>Sillas de visitas</t>
  </si>
  <si>
    <t>Sillas secretariales sin brazo con soporte lumbar</t>
  </si>
  <si>
    <t>Sillón ejecutivo color negro, con brazo, soporte lumbar, en leader</t>
  </si>
  <si>
    <t>Sillon Ergonomico o Postural color negro</t>
  </si>
  <si>
    <t>Sillón para sala de reuniones</t>
  </si>
  <si>
    <t>Sillón semiejecutivo sin porta brazos unipersonal</t>
  </si>
  <si>
    <t>Taburete metálico asiento giratorio rodable con espaldar.</t>
  </si>
  <si>
    <t>Taburete metalico giratorio con espaldar para anestesiologo</t>
  </si>
  <si>
    <t>Obras menores en edificaciones</t>
  </si>
  <si>
    <t>lsObrasMenoresEdificaciones</t>
  </si>
  <si>
    <t xml:space="preserve"> Adecuación Local </t>
  </si>
  <si>
    <t>2.7.1.1.01</t>
  </si>
  <si>
    <t>Otros equipos</t>
  </si>
  <si>
    <t>lsOtrosEquipos</t>
  </si>
  <si>
    <t>Bomba de agua de 1.5 hp, doble impele</t>
  </si>
  <si>
    <t>2.6.5.8.01</t>
  </si>
  <si>
    <t>Bomba de Agua de 3HP - 110-220V</t>
  </si>
  <si>
    <t>Gato Hidráulico 2 TOM. TW</t>
  </si>
  <si>
    <t>Tanque de hidroneumatico de 120 galones - alta presion</t>
  </si>
  <si>
    <t>lsPeaje</t>
  </si>
  <si>
    <t>Peaje (por vehiculo)</t>
  </si>
  <si>
    <t>2.2.4.4.01</t>
  </si>
  <si>
    <t>Pinturas, barnices, lacas, diluyentes y absorbentes para pintura</t>
  </si>
  <si>
    <t>lsPinturas</t>
  </si>
  <si>
    <t>Cemento de pvc de 16oz</t>
  </si>
  <si>
    <t>2.3.7.2.06</t>
  </si>
  <si>
    <t>Pastas de cloro de cisternas 200GRS</t>
  </si>
  <si>
    <t>lsProductosArtesGraficas</t>
  </si>
  <si>
    <t>Calcomanias</t>
  </si>
  <si>
    <t>2.3.3.3.01</t>
  </si>
  <si>
    <t>Letrero en Acrílico rotulado en Vinil adhesivo, Tornillos Decorativo (0.71mt x 1.06mt) con instalación</t>
  </si>
  <si>
    <t>lsProductosdeCemento</t>
  </si>
  <si>
    <t>Cemento blanco</t>
  </si>
  <si>
    <t>libra</t>
  </si>
  <si>
    <t>2.3.6.1.01</t>
  </si>
  <si>
    <t>lsProductosdeLoza</t>
  </si>
  <si>
    <t>Inodoros color blanco</t>
  </si>
  <si>
    <t>2.3.6.2.02</t>
  </si>
  <si>
    <t>Lavamanos con pedestal color blanco</t>
  </si>
  <si>
    <t>Pedestal de Lavamanos color blanco</t>
  </si>
  <si>
    <t>lsProductosdePapel</t>
  </si>
  <si>
    <t>Carpetas Azules de 5 Pulgadas con 3 aros.</t>
  </si>
  <si>
    <t>Carpetas institucionales con bolsillo full color, Cartón 9x12</t>
  </si>
  <si>
    <t>Carpetas No.1, Blanca c/Cover</t>
  </si>
  <si>
    <t>2.3.3.2.01</t>
  </si>
  <si>
    <t>Carpetas No.2</t>
  </si>
  <si>
    <t>Carpetas No.3</t>
  </si>
  <si>
    <t>Carpetas No.4</t>
  </si>
  <si>
    <t xml:space="preserve">Carpetas No.5, Blanca c/Cover </t>
  </si>
  <si>
    <t>Fardos de Papel Higiénico Jumbo</t>
  </si>
  <si>
    <t>Fardos de Papel Toalla</t>
  </si>
  <si>
    <t>Fardos de Servilletas</t>
  </si>
  <si>
    <t>Fólder de bolsillo color azul</t>
  </si>
  <si>
    <t>Folders 8 1/2x 11 (100/1) Impropapel</t>
  </si>
  <si>
    <t>Folders 8 1/2x 11 (100/1), de Colores</t>
  </si>
  <si>
    <t>Folders 8 1/2x 13 (100/1), Ofi Folder</t>
  </si>
  <si>
    <t>Folders 8 1/2x 13 (100/1), Ofinota</t>
  </si>
  <si>
    <t>Formulario de Requisicion de Materiales de 50 juegos con 3 autocopias</t>
  </si>
  <si>
    <t>Libretas Rayadas 5x8 (docena)</t>
  </si>
  <si>
    <t>Libretas Rayadas 8 1/2 x 11 (docena)</t>
  </si>
  <si>
    <t>Máquinas sumadoras Electrónicas</t>
  </si>
  <si>
    <t>Resma de Hojas timbradas con Logo de la Institución 8 1/2 x 11 (Bond 24)</t>
  </si>
  <si>
    <t>Resma de Papel 8 1/2x11</t>
  </si>
  <si>
    <t>resma</t>
  </si>
  <si>
    <t>2.3.3.1.01</t>
  </si>
  <si>
    <t>Resma de Papel 8 1/2x14</t>
  </si>
  <si>
    <t>Rollo de Papel para Sumadora, 21/4¨x120 Import</t>
  </si>
  <si>
    <t>Sobres para Carta (cajas) 500/1</t>
  </si>
  <si>
    <t>Sumadoras Electricas</t>
  </si>
  <si>
    <t>lsProductosdeVidrio</t>
  </si>
  <si>
    <t xml:space="preserve">Cristal Delantero para Isuzu D-Max </t>
  </si>
  <si>
    <t>2.3.6.2.01</t>
  </si>
  <si>
    <t xml:space="preserve">Cristal Delantero para Mitsubishi L200 </t>
  </si>
  <si>
    <t xml:space="preserve">Cristal Delantero para Nissan Frontier </t>
  </si>
  <si>
    <t>Cristal Delantero para Toyota Fortunner</t>
  </si>
  <si>
    <t xml:space="preserve">Cristal Delantero para Toyota Hilux </t>
  </si>
  <si>
    <t>lsProductosElectricos</t>
  </si>
  <si>
    <t>Alambre STD No. 12 (2.5 mm) Rollo</t>
  </si>
  <si>
    <t>2.3.9.6.01</t>
  </si>
  <si>
    <t>Alicate Eléctrico 9'' TRUPER (12351)</t>
  </si>
  <si>
    <t>Bateria AA (docenas) Maxell</t>
  </si>
  <si>
    <t>Bateria AAA  (docenas), Insterstate</t>
  </si>
  <si>
    <t>Bateria AAA  Maxell (docenas)</t>
  </si>
  <si>
    <t>Baterías de Vehículos para Isuzu D-Max</t>
  </si>
  <si>
    <t>Baterías de Vehículos para Nissan Frontier</t>
  </si>
  <si>
    <t>Baterías de Vehículos para Nissan Patrol</t>
  </si>
  <si>
    <t>Baterías de Vehículos para Toyota Corolla</t>
  </si>
  <si>
    <t>Baterías para UPS de Tomógrafo ( capacidad 80KVA/64KVA)</t>
  </si>
  <si>
    <t>Bombillo Pequeño 25W, Bajo Consumo</t>
  </si>
  <si>
    <t>Extensiones elécricas de 10 pies, color mamey (3M) 48006 Voltech</t>
  </si>
  <si>
    <t>Fotocelda con Base</t>
  </si>
  <si>
    <t>Main Breaker Trifasico de 240 voltios</t>
  </si>
  <si>
    <t>Reflectores LED 100W</t>
  </si>
  <si>
    <t>Regletas 6 Salidas Voltech</t>
  </si>
  <si>
    <t>Switch 24 puertos Gigabit (No POE)</t>
  </si>
  <si>
    <t>Tape 3M Scoth-23 de Goma</t>
  </si>
  <si>
    <t>Tape 3M Scoth-33 Vinil</t>
  </si>
  <si>
    <t>Tomacorrientes 110v, tipo Livingston</t>
  </si>
  <si>
    <t>Transformadores 2x32W Silvania de 110v/ 277v</t>
  </si>
  <si>
    <t>Tubos fluorescentes Blancos 32w Caja 25/1</t>
  </si>
  <si>
    <t>lsProductosMedicinalesH</t>
  </si>
  <si>
    <t>Anestesia al 2% 1 50.00</t>
  </si>
  <si>
    <t>2.3.4.1.01</t>
  </si>
  <si>
    <t>Anestesia al 3% 50/1</t>
  </si>
  <si>
    <t>Dycal brazil</t>
  </si>
  <si>
    <t>2.3.4.2.01</t>
  </si>
  <si>
    <t>Eugenol (frasco)</t>
  </si>
  <si>
    <t>Grabado Acido 37% Phosphoric 12g</t>
  </si>
  <si>
    <t>Grabado ácido 37% Phosphoric 12g</t>
  </si>
  <si>
    <t>Hidróxido de Calcio USA</t>
  </si>
  <si>
    <t>Hyaminol solución desinfectante 16 oz.</t>
  </si>
  <si>
    <t>Hyaminol solucion desinfectante 16oz.</t>
  </si>
  <si>
    <t>Kit de Resina</t>
  </si>
  <si>
    <t>Lysol Odontológico IC</t>
  </si>
  <si>
    <t>tonelada</t>
  </si>
  <si>
    <t>Minolyse LGM para Maquina ABX Micros 60</t>
  </si>
  <si>
    <t>Minoton/Minidil, 20 litros para Maquina ABX Micros 60</t>
  </si>
  <si>
    <t>Oxido de Zinc 2oz. (LC)</t>
  </si>
  <si>
    <t>Papel articular</t>
  </si>
  <si>
    <t>Pasta profiláctica Cherry 12oz</t>
  </si>
  <si>
    <t>Pasta Profiláctica Cherry 12oz.</t>
  </si>
  <si>
    <t>Resina flow</t>
  </si>
  <si>
    <t>lsProductosMetalicos</t>
  </si>
  <si>
    <t>Aro para Goma No. 265/70/16 para Camioneta Toyota Hilux</t>
  </si>
  <si>
    <t>2.3.6.3.01</t>
  </si>
  <si>
    <t>Productos químicos de uso personal</t>
  </si>
  <si>
    <t>lsProductosQuimicos</t>
  </si>
  <si>
    <t>Galón de Gel Anti-bacterial para manos</t>
  </si>
  <si>
    <t>2.3.7.2.03</t>
  </si>
  <si>
    <t>lsPublicidadyPropaganda</t>
  </si>
  <si>
    <t xml:space="preserve">Publicación en el Periódico, de Proceso de Licitación Publica Nacional durante 2 Días, </t>
  </si>
  <si>
    <t>dia</t>
  </si>
  <si>
    <t xml:space="preserve">2.2.2.1.01 </t>
  </si>
  <si>
    <t>lsServiciosTecnicosProfesionales</t>
  </si>
  <si>
    <t>Pagos facilitadores externos</t>
  </si>
  <si>
    <t xml:space="preserve">Cheque </t>
  </si>
  <si>
    <t>2.2.8.7.06</t>
  </si>
  <si>
    <t>Sistemas de aire acondicionado, calefacción y de refrigeración industrial y comercial</t>
  </si>
  <si>
    <t>lsAireAcondicionado</t>
  </si>
  <si>
    <t>Condensador de 24,000 BTU, Refrigerante 22</t>
  </si>
  <si>
    <t>2.6.5.4.01</t>
  </si>
  <si>
    <t>Motor para Aire Condicionado Centralizado</t>
  </si>
  <si>
    <t>Útiles de cocina y comedor</t>
  </si>
  <si>
    <t>lsUtilesdeCocina</t>
  </si>
  <si>
    <t>Azucareras en Acero Inoxidable</t>
  </si>
  <si>
    <t>2.3.9.5.01</t>
  </si>
  <si>
    <t>Bandeja de guano o Madera artesanal 18x10 (rectangular)</t>
  </si>
  <si>
    <t>Docena de Platos hondo para Sopa, Blancos</t>
  </si>
  <si>
    <t>docena</t>
  </si>
  <si>
    <t>Docena de Platos llanos color blanco</t>
  </si>
  <si>
    <t>Docenas de Copas de Cristal para agua 10.7 oz</t>
  </si>
  <si>
    <t>Docenas de Copas de Cristal para agua bajitas</t>
  </si>
  <si>
    <t>Docenas de cucharitas para cafe</t>
  </si>
  <si>
    <t>Grecas Industriales de 4 litros</t>
  </si>
  <si>
    <t>Set de docenas de Tazas color blanco para cafe</t>
  </si>
  <si>
    <t>sets de Cuchillos, Tenedores y Cucharas (acero inoxidable)</t>
  </si>
  <si>
    <t>Termos para Cafe de 1.5 litros color negro</t>
  </si>
  <si>
    <t>Tetera para Té</t>
  </si>
  <si>
    <t>Útiles de escritorio, oficina, informática y de enseñanza</t>
  </si>
  <si>
    <t>lsUtilesdeOficina</t>
  </si>
  <si>
    <t xml:space="preserve">	Cubeta de acero inoxidable rodable</t>
  </si>
  <si>
    <t xml:space="preserve">2.3.9.2.01 </t>
  </si>
  <si>
    <t xml:space="preserve">	Zafacón de acero inoxidable con tapa y pedal</t>
  </si>
  <si>
    <t>(662) COLOR para impresora HP 3515</t>
  </si>
  <si>
    <t>(662) NEGRO para impresora HP 3515</t>
  </si>
  <si>
    <t>122XL (CH563HC) para impresora HP 2050 (PERSONAL)</t>
  </si>
  <si>
    <t>670 (CZ113AL) NEGRO para impresora HP AVANTAGE 4625</t>
  </si>
  <si>
    <t>670 (CZ114AL) AZUL para impresora HP AVANTAGE 4625</t>
  </si>
  <si>
    <t>670 (CZ115AL) MAGENTA para impresora HP AVANTAGE 4625</t>
  </si>
  <si>
    <t>670 (CZ116AL) AMARILLO para impresora HP AVANTAGE 4625</t>
  </si>
  <si>
    <t>74 NEGRO para impresora HP C4280</t>
  </si>
  <si>
    <t>75 COLOR para impresora HP C4280</t>
  </si>
  <si>
    <t>AL-100 TD para impresora SHARP AL-2030</t>
  </si>
  <si>
    <t>Archivo Acordeon</t>
  </si>
  <si>
    <t>Bandas de Gomas No. 18 (cajas)</t>
  </si>
  <si>
    <t>Bandejas para Escritorio</t>
  </si>
  <si>
    <t>Cajas de Clips (19MM) pequeño</t>
  </si>
  <si>
    <t>Cajas de Clips (32MM) Mediano</t>
  </si>
  <si>
    <t>Cajas de Clips (51MM) Grande</t>
  </si>
  <si>
    <t>Cajas de Felpas Azules</t>
  </si>
  <si>
    <t>Cajas de Lapiceros Azules</t>
  </si>
  <si>
    <t>Cajas Marcadores de Pizarra</t>
  </si>
  <si>
    <t>Carpetas para archivos</t>
  </si>
  <si>
    <t>Cartucho 122 Color para impresora HP2050 (Personal)</t>
  </si>
  <si>
    <t>Cartucho 122 Negro para impresora HP 2050 (Personal)</t>
  </si>
  <si>
    <t>Cartucho 662 color para impresora HP 3515</t>
  </si>
  <si>
    <t>Cartucho 662 Negro para impresora HP 3515</t>
  </si>
  <si>
    <t>Cartucho 670 (CZ113AL) Negro  para impresora HP AVANTAGE 4625</t>
  </si>
  <si>
    <t>Cartucho 670 (CZ114AL) Magenta para impresora HP AVANTAGE 4625</t>
  </si>
  <si>
    <t>Cartucho 670 (CZ115AL) Amarillo para impresora HP AVANTAGE 4625</t>
  </si>
  <si>
    <t>Cartucho 670 (CZ116AL) Cian para impresora HP AVANTAGE 4625</t>
  </si>
  <si>
    <t>Cartucho 74 Negro para impresora HP C4280</t>
  </si>
  <si>
    <t>Cartucho 75 Color para impresora HP C4280</t>
  </si>
  <si>
    <t>Cartucho 954 Amarillo para impresora OFFICEJET PRO8710</t>
  </si>
  <si>
    <t>Cartucho 954 Cian para impresora OFFICEJET PRO8710</t>
  </si>
  <si>
    <t>Cartucho 954 Magenta para impresora HP OFFICEJET PRO8710</t>
  </si>
  <si>
    <t>Cartucho 954 Negro para impresora HP OFFICEJET PRO8710</t>
  </si>
  <si>
    <t>Cartucho CN050A (951) CIAN para impresora HP OFFICEJET PRO8610</t>
  </si>
  <si>
    <t>Cartucho CN051 (951) Magenta para impresora HP OFFICEJET PRO8610</t>
  </si>
  <si>
    <t>Cartucho CN052A Amarillo para impresora HP OFFICEJET PRO8610</t>
  </si>
  <si>
    <t>Cartucho HP 60 Negro para impresora HP DESKJET D1660</t>
  </si>
  <si>
    <t>Cartuchos color Negro para Impresora HP Photosmart C4280</t>
  </si>
  <si>
    <t>CB435A (35A) para impresora Laserjet P1006</t>
  </si>
  <si>
    <t>CE285A (85A) para impresora HP P1102W</t>
  </si>
  <si>
    <t>CE310A para impresora HP CP1025NW</t>
  </si>
  <si>
    <t>CE505A (05A) para impresora HP P2055DM</t>
  </si>
  <si>
    <t>Cera para contar Red Star 1.1 oz</t>
  </si>
  <si>
    <t>CF226A (26A) para impresora HP MFP M426 FDW</t>
  </si>
  <si>
    <t>CF283A (83A) para impresora HP MFP M127 FN</t>
  </si>
  <si>
    <t>Cinta adhesiva 3/4</t>
  </si>
  <si>
    <t>Cinta para Calculadora electronica CIO Negra-Roja</t>
  </si>
  <si>
    <t>CL-511 COLOR para impresora CANON PIXMA MP230</t>
  </si>
  <si>
    <t>CL-513 XL COLOR para impresora CANON PIXMA MP230</t>
  </si>
  <si>
    <t>Clip porta Carnet</t>
  </si>
  <si>
    <t>Clips Mediano 33MM</t>
  </si>
  <si>
    <t>Clips Sujeta Papel Grande</t>
  </si>
  <si>
    <t xml:space="preserve">Clips Sujeta Papel Pequeño </t>
  </si>
  <si>
    <t>CN050A (951) CIAN AZUL para impresora HP OFFICEJET PRO8610</t>
  </si>
  <si>
    <t>CN051A (951) MAGENTA para impresora HP OFFICEJET PRO8610</t>
  </si>
  <si>
    <t>CN052A (952) AMARILLO para impresora HP OFFICEJET PRO8610</t>
  </si>
  <si>
    <t>Corrector Liquido  20ml</t>
  </si>
  <si>
    <t>Disco Duro externo de 2 Tera Bytes</t>
  </si>
  <si>
    <t>E260A11L para impresora LEXMARK E260DN</t>
  </si>
  <si>
    <t>Grapa Industrial Grande (cajas)</t>
  </si>
  <si>
    <t>Grapadoras de Metal</t>
  </si>
  <si>
    <t>Guillotina 15¨</t>
  </si>
  <si>
    <t>Lapiceros Azules</t>
  </si>
  <si>
    <t>Lapiceros color Azul (cajas)</t>
  </si>
  <si>
    <t>Lapiceros color negro (cajas)</t>
  </si>
  <si>
    <t>Lapiceros color rojo (cajas)</t>
  </si>
  <si>
    <t>Lápiz de carbon (docena)</t>
  </si>
  <si>
    <t>Memoria Micro SD de 64GB</t>
  </si>
  <si>
    <t>Memorias USB 8 GB</t>
  </si>
  <si>
    <t>Mural de Corcho, Marco Madera 24x35</t>
  </si>
  <si>
    <t>Notas de papel autoadhesivo, Post it 3x3</t>
  </si>
  <si>
    <t>Paquetes Post-it Banderitas, 5 Colores Hopax (Sing Here)</t>
  </si>
  <si>
    <t>PG-510 NEGRO para impresora CANON PIXMA MP230</t>
  </si>
  <si>
    <t>PG-512 XL NEGRO para impresora CANON PIXMA MP230</t>
  </si>
  <si>
    <t>Pizarras Blancas Laminadas 90x60 cm con Trípode</t>
  </si>
  <si>
    <t>Plásticos Protectores de Carnet</t>
  </si>
  <si>
    <t>Porta Clips</t>
  </si>
  <si>
    <t>Porta Lápiz de Metal</t>
  </si>
  <si>
    <t>Porta Revista de Metal</t>
  </si>
  <si>
    <t>Post it 3x3,  Varios Colores</t>
  </si>
  <si>
    <t>Post it Banderita</t>
  </si>
  <si>
    <t>Post it Grandes</t>
  </si>
  <si>
    <t>Post it Pequeño</t>
  </si>
  <si>
    <t>Q1338A (38A) para impresora LASERJET 4200 DTN</t>
  </si>
  <si>
    <t>Q2612AD (12A) para impresora HP LASERJET 1022</t>
  </si>
  <si>
    <t>Q5942A (42A) para impresora LASERJET 4250</t>
  </si>
  <si>
    <t>Reglas Plásticas 12¨</t>
  </si>
  <si>
    <t>Resaltador Amarillo Fluorescente</t>
  </si>
  <si>
    <t>Resaltador Fluorescente</t>
  </si>
  <si>
    <t>Router wifi</t>
  </si>
  <si>
    <t>Sacapuntas</t>
  </si>
  <si>
    <t>Sacapuntas Eléctrico</t>
  </si>
  <si>
    <t>Sello de Despachado (CUADRADO)</t>
  </si>
  <si>
    <t>Sello de Recibido (CUADRADO)</t>
  </si>
  <si>
    <t>Sellos Gomigrafos</t>
  </si>
  <si>
    <t>Separadores carpeta 8 1/2 x11</t>
  </si>
  <si>
    <t>Stick de Colle 35g (Pegamento)</t>
  </si>
  <si>
    <t>Tabla de Apoyo de Madera</t>
  </si>
  <si>
    <t>Tabla de apoyo/ Madera</t>
  </si>
  <si>
    <t>Tape 33-3M (un rollo)</t>
  </si>
  <si>
    <t>Tijeras de oficina</t>
  </si>
  <si>
    <t>Tinta para Sello color azul (docenas)</t>
  </si>
  <si>
    <t>Tinta para Sello color rojo</t>
  </si>
  <si>
    <t>Toner AR-310NT para impresora SHARP AR-M237</t>
  </si>
  <si>
    <t>Toner CB435A (35A) para impresora LASERJET P1006</t>
  </si>
  <si>
    <t>Toner CE285A (85A) para impresora HP P1102W</t>
  </si>
  <si>
    <t>Toner CE310A 126A para impresora HP CP1025NW</t>
  </si>
  <si>
    <t>Toner CE505A (05A) para impresora HP P2055DM</t>
  </si>
  <si>
    <t>Toner CF217A (17A) para impresora HP M102W</t>
  </si>
  <si>
    <t>Toner CF226A (26A) para impresora HP MFP M426 FDW</t>
  </si>
  <si>
    <t>Toner CF280A (80A) para impresora HP 400 M401 DNE</t>
  </si>
  <si>
    <t>Toner CF283A (83A) para impresora HP MFP M127 FN</t>
  </si>
  <si>
    <t>Toner E260A11L para impresora LEXMARK E260DN</t>
  </si>
  <si>
    <t>Toner HP CF217A 17A</t>
  </si>
  <si>
    <t>Toner para Impresora Xeroz 3220</t>
  </si>
  <si>
    <t>Toner Q1338A (38A) para impresora LASERJET 4200 DTN</t>
  </si>
  <si>
    <t>Toner Q2612AD (12A) para impresora HP LASERJET 1020</t>
  </si>
  <si>
    <t>Toner Q5942A (42A) para impresora LASERJET 4250</t>
  </si>
  <si>
    <t>Toner Q5945A (45A) para impresora HP 4345 MFP</t>
  </si>
  <si>
    <t>Toner T3520 para impresora TOSHIBA T3520</t>
  </si>
  <si>
    <t>Toner T4710U para impresora TOSHIBA SUPER G3</t>
  </si>
  <si>
    <t xml:space="preserve">Unidades de Sacagrapas </t>
  </si>
  <si>
    <t>Zafacón de Metal para escritorio</t>
  </si>
  <si>
    <t>Útiles menores médico-quirúrgicos</t>
  </si>
  <si>
    <t>lsUtilesMenoresMQ</t>
  </si>
  <si>
    <t>Aguja con hilo de seda 3/0</t>
  </si>
  <si>
    <t>2.3.9.3.01</t>
  </si>
  <si>
    <t>Aguja con Hilo de Seda 3/0</t>
  </si>
  <si>
    <t xml:space="preserve">2.3.9.3.01 </t>
  </si>
  <si>
    <t>Aguja corta 27G  1x100</t>
  </si>
  <si>
    <t>Aguja Corta 27G 1x100 (cajas)</t>
  </si>
  <si>
    <t>Aguja larga 27G  1x100</t>
  </si>
  <si>
    <t>Aguja Larga 27G 1x100 (cajas)</t>
  </si>
  <si>
    <t>Algodon en rollo (libra)</t>
  </si>
  <si>
    <t>Algodón en rollo (libra)</t>
  </si>
  <si>
    <t>Babero desechable</t>
  </si>
  <si>
    <t>Babero desechable 500/1</t>
  </si>
  <si>
    <t>Baja Lengua (1 caja)</t>
  </si>
  <si>
    <t>Baja lengua 100/1</t>
  </si>
  <si>
    <t>Banda de Celuloide 1x100</t>
  </si>
  <si>
    <t>Espejo con mango</t>
  </si>
  <si>
    <t>Fresa de pulido de Resina dorada (larga)</t>
  </si>
  <si>
    <t>Fresa económica 2200F</t>
  </si>
  <si>
    <t>Fresa Económica 2200F</t>
  </si>
  <si>
    <t>Fresa redonda 1012</t>
  </si>
  <si>
    <t>Fresa Redonda 1012</t>
  </si>
  <si>
    <t>Fresa redonda 1014</t>
  </si>
  <si>
    <t>Fresa Redonda 1014</t>
  </si>
  <si>
    <t>Fresa tipo Schufu</t>
  </si>
  <si>
    <t>Gasa 2'x 2'/4 No esterelizada 200/1 (paquetes)</t>
  </si>
  <si>
    <t>Gasa 2'x 2'/4 no esterilizada 200/1 (paquetes)</t>
  </si>
  <si>
    <t>Gorro Azul de Cirugia 100/1</t>
  </si>
  <si>
    <t>Guantes L</t>
  </si>
  <si>
    <t>Guantes L (cajas)</t>
  </si>
  <si>
    <t>Guantes M</t>
  </si>
  <si>
    <t>Guantes M (cajas)</t>
  </si>
  <si>
    <t>Guantes S</t>
  </si>
  <si>
    <t>Guantes S (cajas)</t>
  </si>
  <si>
    <t>Instrumento de obturación plástica</t>
  </si>
  <si>
    <t>Jeringa porta Carpule</t>
  </si>
  <si>
    <t>Kits de Resina</t>
  </si>
  <si>
    <t>Mascarilla lisa rectangular azul 1x50</t>
  </si>
  <si>
    <t>Mascarilla Lisa Rectangular Azul 1x50</t>
  </si>
  <si>
    <t>Papel Articular</t>
  </si>
  <si>
    <t>Turbina</t>
  </si>
  <si>
    <t>lsViaticosDP</t>
  </si>
  <si>
    <t xml:space="preserve">Viáticos Chofer </t>
  </si>
  <si>
    <t>2.2.3.1.01</t>
  </si>
  <si>
    <t>Viáticos Director/a</t>
  </si>
  <si>
    <t>Viáticos Tecnicos/Profesionales</t>
  </si>
  <si>
    <t>Viáticos Encargados/Coordinadores</t>
  </si>
  <si>
    <t>lsEquiposTransporte</t>
  </si>
  <si>
    <t>Unidad</t>
  </si>
  <si>
    <t>2.6.4.1.01</t>
  </si>
  <si>
    <t>2.6.4.2.01</t>
  </si>
  <si>
    <t>2.6.4.8.01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</si>
</sst>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0;[Red]#,##0.00"/>
  </numFmts>
  <fonts count="43">
    <font>
      <sz val="10"/>
      <color rgb="FF000000"/>
      <name val="Arial"/>
      <scheme val="minor"/>
    </font>
    <font>
      <sz val="10"/>
      <color theme="1"/>
      <name val="Calibri"/>
      <family val="2"/>
    </font>
    <font>
      <b/>
      <sz val="12"/>
      <color theme="1"/>
      <name val="Calibri"/>
      <family val="2"/>
    </font>
    <font>
      <b/>
      <sz val="8"/>
      <color theme="1"/>
      <name val="Calibri"/>
      <family val="2"/>
    </font>
    <font>
      <sz val="10"/>
      <color theme="0"/>
      <name val="Arial"/>
      <family val="2"/>
    </font>
    <font>
      <sz val="10"/>
      <color rgb="FFFF0000"/>
      <name val="Arial"/>
      <family val="2"/>
    </font>
    <font>
      <b/>
      <sz val="11"/>
      <color theme="1"/>
      <name val="Calibri"/>
      <family val="2"/>
    </font>
    <font>
      <b/>
      <sz val="10"/>
      <color theme="1"/>
      <name val="Calibri"/>
      <family val="2"/>
    </font>
    <font>
      <sz val="10"/>
      <name val="Arial"/>
      <family val="2"/>
    </font>
    <font>
      <sz val="10"/>
      <color theme="0"/>
      <name val="Calibri"/>
      <family val="2"/>
    </font>
    <font>
      <sz val="11"/>
      <color theme="1"/>
      <name val="Times New Roman"/>
      <family val="1"/>
    </font>
    <font>
      <sz val="11"/>
      <color theme="1"/>
      <name val="Calibri"/>
      <family val="2"/>
    </font>
    <font>
      <sz val="11"/>
      <color rgb="FFFF0000"/>
      <name val="Calibri"/>
      <family val="2"/>
    </font>
    <font>
      <sz val="11"/>
      <color theme="0"/>
      <name val="Calibri"/>
      <family val="2"/>
    </font>
    <font>
      <sz val="11"/>
      <color theme="0"/>
      <name val="Times New Roman"/>
      <family val="1"/>
    </font>
    <font>
      <sz val="10"/>
      <color rgb="FFFF0000"/>
      <name val="Calibri"/>
      <family val="2"/>
    </font>
    <font>
      <sz val="10"/>
      <color rgb="FF000000"/>
      <name val="Calibri"/>
      <family val="2"/>
    </font>
    <font>
      <b/>
      <sz val="11"/>
      <color theme="1"/>
      <name val="Times New Roman"/>
      <family val="1"/>
    </font>
    <font>
      <sz val="10"/>
      <color theme="1"/>
      <name val="Arial"/>
      <family val="2"/>
      <scheme val="minor"/>
    </font>
    <font>
      <sz val="10"/>
      <color theme="1"/>
      <name val="Arial"/>
      <family val="2"/>
    </font>
    <font>
      <sz val="9"/>
      <color theme="1"/>
      <name val="Calibri"/>
      <family val="2"/>
    </font>
    <font>
      <b/>
      <sz val="9"/>
      <color theme="1"/>
      <name val="Calibri"/>
      <family val="2"/>
    </font>
    <font>
      <b/>
      <sz val="10"/>
      <color theme="1"/>
      <name val="Cambria"/>
      <family val="1"/>
    </font>
    <font>
      <sz val="10"/>
      <color theme="1"/>
      <name val="Cambria"/>
      <family val="1"/>
    </font>
    <font>
      <sz val="10"/>
      <color theme="1"/>
      <name val="Sorts Mill Goudy"/>
    </font>
    <font>
      <b/>
      <sz val="9"/>
      <color theme="1"/>
      <name val="Cambria"/>
      <family val="1"/>
    </font>
    <font>
      <b/>
      <sz val="8"/>
      <color theme="1"/>
      <name val="Cambria"/>
      <family val="1"/>
    </font>
    <font>
      <sz val="8"/>
      <color theme="1"/>
      <name val="Calibri"/>
      <family val="2"/>
    </font>
    <font>
      <sz val="11"/>
      <color theme="1"/>
      <name val="Sorts Mill Goudy"/>
    </font>
    <font>
      <b/>
      <sz val="9"/>
      <color theme="1"/>
      <name val="Arial"/>
      <family val="2"/>
    </font>
    <font>
      <sz val="9"/>
      <color theme="1"/>
      <name val="Arial"/>
      <family val="2"/>
    </font>
    <font>
      <sz val="9"/>
      <color rgb="FF000000"/>
      <name val="Arial"/>
      <family val="2"/>
    </font>
    <font>
      <b/>
      <sz val="10"/>
      <color rgb="FF000000"/>
      <name val="Calibri"/>
      <family val="2"/>
    </font>
    <font>
      <u/>
      <sz val="10"/>
      <color rgb="FF000000"/>
      <name val="Calibri"/>
      <family val="2"/>
    </font>
    <font>
      <b/>
      <u/>
      <sz val="10"/>
      <color rgb="FF000000"/>
      <name val="Calibri"/>
      <family val="2"/>
    </font>
    <font>
      <sz val="10"/>
      <color theme="1" tint="4.9989318521683403E-2"/>
      <name val="Calibri"/>
      <family val="2"/>
    </font>
    <font>
      <b/>
      <sz val="10"/>
      <color theme="1" tint="4.9989318521683403E-2"/>
      <name val="Calibri"/>
      <family val="2"/>
    </font>
    <font>
      <sz val="10"/>
      <color theme="1" tint="4.9989318521683403E-2"/>
      <name val="Arial"/>
      <family val="2"/>
      <scheme val="minor"/>
    </font>
    <font>
      <b/>
      <sz val="10"/>
      <color theme="1" tint="4.9989318521683403E-2"/>
      <name val="Arial"/>
      <family val="2"/>
      <scheme val="minor"/>
    </font>
    <font>
      <sz val="10"/>
      <color rgb="FF000000"/>
      <name val="Arial"/>
      <family val="2"/>
      <scheme val="minor"/>
    </font>
    <font>
      <sz val="10"/>
      <color theme="1"/>
      <name val="Tw Cen MT"/>
      <family val="2"/>
    </font>
    <font>
      <sz val="10"/>
      <color rgb="FF000000"/>
      <name val="Calibri"/>
      <family val="2"/>
      <charset val="1"/>
    </font>
    <font>
      <b/>
      <sz val="11"/>
      <color rgb="FF000000"/>
      <name val="Calibri"/>
      <family val="2"/>
    </font>
  </fonts>
  <fills count="42">
    <fill>
      <patternFill patternType="none"/>
    </fill>
    <fill>
      <patternFill patternType="gray125"/>
    </fill>
    <fill>
      <patternFill patternType="solid">
        <fgColor theme="0"/>
        <bgColor theme="0"/>
      </patternFill>
    </fill>
    <fill>
      <patternFill patternType="solid">
        <fgColor rgb="FFC2D69B"/>
        <bgColor rgb="FFC2D69B"/>
      </patternFill>
    </fill>
    <fill>
      <patternFill patternType="solid">
        <fgColor rgb="FFEAF1DD"/>
        <bgColor rgb="FFEAF1DD"/>
      </patternFill>
    </fill>
    <fill>
      <patternFill patternType="solid">
        <fgColor rgb="FF00B0F0"/>
        <bgColor rgb="FF00B0F0"/>
      </patternFill>
    </fill>
    <fill>
      <patternFill patternType="solid">
        <fgColor rgb="FF8DB3E2"/>
        <bgColor rgb="FF8DB3E2"/>
      </patternFill>
    </fill>
    <fill>
      <patternFill patternType="solid">
        <fgColor rgb="FFC6D9F0"/>
        <bgColor rgb="FFC6D9F0"/>
      </patternFill>
    </fill>
    <fill>
      <patternFill patternType="solid">
        <fgColor rgb="FFFFFFFF"/>
        <bgColor rgb="FFFFFFFF"/>
      </patternFill>
    </fill>
    <fill>
      <patternFill patternType="solid">
        <fgColor rgb="FFF2F2F2"/>
        <bgColor rgb="FFF2F2F2"/>
      </patternFill>
    </fill>
    <fill>
      <patternFill patternType="solid">
        <fgColor rgb="FFFFC000"/>
        <bgColor rgb="FFFFC000"/>
      </patternFill>
    </fill>
    <fill>
      <patternFill patternType="solid">
        <fgColor rgb="FFD6E3BC"/>
        <bgColor rgb="FFD6E3BC"/>
      </patternFill>
    </fill>
    <fill>
      <patternFill patternType="solid">
        <fgColor rgb="FF92D050"/>
        <bgColor rgb="FF92D050"/>
      </patternFill>
    </fill>
    <fill>
      <patternFill patternType="solid">
        <fgColor rgb="FF548DD4"/>
        <bgColor rgb="FF548DD4"/>
      </patternFill>
    </fill>
    <fill>
      <patternFill patternType="solid">
        <fgColor rgb="FFB8CCE4"/>
        <bgColor rgb="FFB8CCE4"/>
      </patternFill>
    </fill>
    <fill>
      <patternFill patternType="solid">
        <fgColor rgb="FFDBE5F1"/>
        <bgColor rgb="FFDBE5F1"/>
      </patternFill>
    </fill>
    <fill>
      <patternFill patternType="solid">
        <fgColor rgb="FFC0C0C0"/>
        <bgColor rgb="FFC0C0C0"/>
      </patternFill>
    </fill>
    <fill>
      <patternFill patternType="solid">
        <fgColor rgb="FFE5DFEC"/>
        <bgColor rgb="FFE5DFEC"/>
      </patternFill>
    </fill>
    <fill>
      <patternFill patternType="solid">
        <fgColor rgb="FF6666FF"/>
        <bgColor rgb="FF6666FF"/>
      </patternFill>
    </fill>
    <fill>
      <patternFill patternType="solid">
        <fgColor rgb="FFCCFFFF"/>
        <bgColor rgb="FFCCFFFF"/>
      </patternFill>
    </fill>
    <fill>
      <patternFill patternType="solid">
        <fgColor rgb="FFC4BD97"/>
        <bgColor rgb="FFC4BD97"/>
      </patternFill>
    </fill>
    <fill>
      <patternFill patternType="solid">
        <fgColor rgb="FFFF33CC"/>
        <bgColor rgb="FFFF33CC"/>
      </patternFill>
    </fill>
    <fill>
      <patternFill patternType="solid">
        <fgColor rgb="FFCCFF33"/>
        <bgColor rgb="FFCCFF33"/>
      </patternFill>
    </fill>
    <fill>
      <patternFill patternType="solid">
        <fgColor rgb="FFCCC0D9"/>
        <bgColor rgb="FFCCC0D9"/>
      </patternFill>
    </fill>
    <fill>
      <patternFill patternType="solid">
        <fgColor rgb="FFD99594"/>
        <bgColor rgb="FFD99594"/>
      </patternFill>
    </fill>
    <fill>
      <patternFill patternType="solid">
        <fgColor rgb="FFA5A5A5"/>
        <bgColor rgb="FFA5A5A5"/>
      </patternFill>
    </fill>
    <fill>
      <patternFill patternType="solid">
        <fgColor rgb="FF366092"/>
        <bgColor rgb="FF366092"/>
      </patternFill>
    </fill>
    <fill>
      <patternFill patternType="solid">
        <fgColor rgb="FFBFBFBF"/>
        <bgColor rgb="FFBFBFBF"/>
      </patternFill>
    </fill>
    <fill>
      <patternFill patternType="solid">
        <fgColor rgb="FF993300"/>
        <bgColor rgb="FF993300"/>
      </patternFill>
    </fill>
    <fill>
      <patternFill patternType="solid">
        <fgColor rgb="FFFFFF99"/>
        <bgColor rgb="FFFFFF99"/>
      </patternFill>
    </fill>
    <fill>
      <patternFill patternType="solid">
        <fgColor rgb="FFFFFF00"/>
        <bgColor rgb="FFFFFF00"/>
      </patternFill>
    </fill>
    <fill>
      <patternFill patternType="solid">
        <fgColor rgb="FFFF0000"/>
        <bgColor rgb="FFFF0000"/>
      </patternFill>
    </fill>
    <fill>
      <patternFill patternType="solid">
        <fgColor rgb="FF9999FF"/>
        <bgColor rgb="FF9999FF"/>
      </patternFill>
    </fill>
    <fill>
      <patternFill patternType="solid">
        <fgColor rgb="FFFF99FF"/>
        <bgColor rgb="FFFF99FF"/>
      </patternFill>
    </fill>
    <fill>
      <patternFill patternType="solid">
        <fgColor rgb="FFFF9900"/>
        <bgColor rgb="FFFF9900"/>
      </patternFill>
    </fill>
    <fill>
      <patternFill patternType="solid">
        <fgColor rgb="FFFABF8F"/>
        <bgColor rgb="FFFABF8F"/>
      </patternFill>
    </fill>
    <fill>
      <patternFill patternType="solid">
        <fgColor rgb="FF99FF66"/>
        <bgColor rgb="FF99FF66"/>
      </patternFill>
    </fill>
    <fill>
      <patternFill patternType="solid">
        <fgColor rgb="FFFF0066"/>
        <bgColor rgb="FFFF0066"/>
      </patternFill>
    </fill>
    <fill>
      <patternFill patternType="solid">
        <fgColor rgb="FF6699FF"/>
        <bgColor rgb="FF6699FF"/>
      </patternFill>
    </fill>
    <fill>
      <patternFill patternType="solid">
        <fgColor rgb="FF49B17B"/>
        <bgColor rgb="FF49B17B"/>
      </patternFill>
    </fill>
    <fill>
      <patternFill patternType="solid">
        <fgColor rgb="FF00FFFF"/>
        <bgColor rgb="FF00FFFF"/>
      </patternFill>
    </fill>
    <fill>
      <patternFill patternType="solid">
        <fgColor theme="0"/>
        <bgColor theme="4" tint="0.79998168889431442"/>
      </patternFill>
    </fill>
  </fills>
  <borders count="28">
    <border>
      <left/>
      <right/>
      <top/>
      <bottom/>
      <diagonal/>
    </border>
    <border>
      <left/>
      <right style="thin">
        <color rgb="FF548DD4"/>
      </right>
      <top/>
      <bottom style="thin">
        <color rgb="FF548DD4"/>
      </bottom>
      <diagonal/>
    </border>
    <border>
      <left style="thin">
        <color rgb="FF548DD4"/>
      </left>
      <right style="thin">
        <color rgb="FF548DD4"/>
      </right>
      <top style="thin">
        <color rgb="FF548DD4"/>
      </top>
      <bottom style="thin">
        <color rgb="FF548DD4"/>
      </bottom>
      <diagonal/>
    </border>
    <border>
      <left style="thin">
        <color rgb="FF548DD4"/>
      </left>
      <right style="thin">
        <color rgb="FF548DD4"/>
      </right>
      <top/>
      <bottom style="thin">
        <color theme="4"/>
      </bottom>
      <diagonal/>
    </border>
    <border>
      <left style="thin">
        <color theme="4"/>
      </left>
      <right style="thin">
        <color theme="4"/>
      </right>
      <top style="thin">
        <color theme="4"/>
      </top>
      <bottom style="thin">
        <color theme="4"/>
      </bottom>
      <diagonal/>
    </border>
    <border>
      <left style="thin">
        <color rgb="FF548DD4"/>
      </left>
      <right/>
      <top/>
      <bottom style="thin">
        <color rgb="FF548DD4"/>
      </bottom>
      <diagonal/>
    </border>
    <border>
      <left style="thin">
        <color rgb="FF000000"/>
      </left>
      <right style="thin">
        <color rgb="FF000000"/>
      </right>
      <top style="thin">
        <color rgb="FF000000"/>
      </top>
      <bottom style="thin">
        <color rgb="FF000000"/>
      </bottom>
      <diagonal/>
    </border>
    <border>
      <left style="thin">
        <color rgb="FF000000"/>
      </left>
      <right style="thin">
        <color theme="4"/>
      </right>
      <top/>
      <bottom/>
      <diagonal/>
    </border>
    <border>
      <left style="thin">
        <color theme="4"/>
      </left>
      <right style="thin">
        <color theme="4"/>
      </right>
      <top/>
      <bottom/>
      <diagonal/>
    </border>
    <border>
      <left style="thin">
        <color theme="4"/>
      </left>
      <right/>
      <top/>
      <bottom/>
      <diagonal/>
    </border>
    <border>
      <left style="thin">
        <color rgb="FF548DD4"/>
      </left>
      <right/>
      <top/>
      <bottom/>
      <diagonal/>
    </border>
    <border>
      <left/>
      <right/>
      <top/>
      <bottom style="thin">
        <color rgb="FF548DD4"/>
      </bottom>
      <diagonal/>
    </border>
    <border>
      <left style="thin">
        <color rgb="FF548DD4"/>
      </left>
      <right/>
      <top style="thin">
        <color rgb="FF548DD4"/>
      </top>
      <bottom/>
      <diagonal/>
    </border>
    <border>
      <left/>
      <right/>
      <top style="thin">
        <color rgb="FF548DD4"/>
      </top>
      <bottom/>
      <diagonal/>
    </border>
    <border>
      <left/>
      <right style="thin">
        <color rgb="FF548DD4"/>
      </right>
      <top style="thin">
        <color rgb="FF548DD4"/>
      </top>
      <bottom/>
      <diagonal/>
    </border>
    <border>
      <left/>
      <right style="thin">
        <color rgb="FF548DD4"/>
      </right>
      <top/>
      <bottom/>
      <diagonal/>
    </border>
    <border>
      <left/>
      <right/>
      <top/>
      <bottom style="thin">
        <color rgb="FF000000"/>
      </bottom>
      <diagonal/>
    </border>
    <border>
      <left/>
      <right/>
      <top style="thin">
        <color rgb="FF000000"/>
      </top>
      <bottom style="double">
        <color rgb="FF000000"/>
      </bottom>
      <diagonal/>
    </border>
    <border>
      <left style="thin">
        <color rgb="FF548DD4"/>
      </left>
      <right style="thin">
        <color rgb="FF548DD4"/>
      </right>
      <top style="thin">
        <color rgb="FF548DD4"/>
      </top>
      <bottom/>
      <diagonal/>
    </border>
    <border>
      <left style="thin">
        <color rgb="FF548DD4"/>
      </left>
      <right/>
      <top style="thin">
        <color rgb="FF548DD4"/>
      </top>
      <bottom style="thin">
        <color rgb="FF548DD4"/>
      </bottom>
      <diagonal/>
    </border>
    <border>
      <left/>
      <right style="thin">
        <color rgb="FF548DD4"/>
      </right>
      <top style="thin">
        <color rgb="FF548DD4"/>
      </top>
      <bottom style="thin">
        <color rgb="FF548DD4"/>
      </bottom>
      <diagonal/>
    </border>
    <border>
      <left style="thin">
        <color rgb="FF548DD4"/>
      </left>
      <right style="thin">
        <color rgb="FF548DD4"/>
      </right>
      <top/>
      <bottom style="thin">
        <color rgb="FF548DD4"/>
      </bottom>
      <diagonal/>
    </border>
    <border>
      <left style="thin">
        <color rgb="FF548DD4"/>
      </left>
      <right style="thin">
        <color rgb="FF548DD4"/>
      </right>
      <top/>
      <bottom/>
      <diagonal/>
    </border>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8" fillId="0" borderId="23"/>
  </cellStyleXfs>
  <cellXfs count="428">
    <xf numFmtId="0" fontId="0" fillId="0" borderId="0" xfId="0"/>
    <xf numFmtId="0" fontId="1" fillId="0" borderId="0" xfId="0" applyFont="1"/>
    <xf numFmtId="0" fontId="2" fillId="0" borderId="0" xfId="0" applyFont="1"/>
    <xf numFmtId="0" fontId="3" fillId="0" borderId="0" xfId="0" applyFont="1"/>
    <xf numFmtId="0" fontId="6" fillId="0" borderId="0" xfId="0" applyFont="1"/>
    <xf numFmtId="0" fontId="7" fillId="0" borderId="0" xfId="0" applyFont="1"/>
    <xf numFmtId="0" fontId="7" fillId="0" borderId="0" xfId="0" applyFont="1" applyAlignment="1">
      <alignment horizontal="left"/>
    </xf>
    <xf numFmtId="0" fontId="7" fillId="6" borderId="2" xfId="0" applyFont="1" applyFill="1" applyBorder="1" applyAlignment="1">
      <alignment horizontal="center" vertical="center" wrapText="1"/>
    </xf>
    <xf numFmtId="3" fontId="1" fillId="8" borderId="3" xfId="0" applyNumberFormat="1" applyFont="1" applyFill="1" applyBorder="1" applyAlignment="1">
      <alignment horizontal="center"/>
    </xf>
    <xf numFmtId="0" fontId="7" fillId="11" borderId="3" xfId="0" applyFont="1" applyFill="1" applyBorder="1" applyAlignment="1">
      <alignment horizontal="center" vertical="center" wrapText="1"/>
    </xf>
    <xf numFmtId="0" fontId="7" fillId="2" borderId="4" xfId="0" applyFont="1" applyFill="1" applyBorder="1" applyAlignment="1">
      <alignment horizontal="center"/>
    </xf>
    <xf numFmtId="0" fontId="1" fillId="2" borderId="4" xfId="0" applyFont="1" applyFill="1" applyBorder="1" applyAlignment="1">
      <alignment horizontal="center"/>
    </xf>
    <xf numFmtId="10" fontId="7" fillId="2" borderId="4" xfId="0" applyNumberFormat="1" applyFont="1" applyFill="1" applyBorder="1" applyAlignment="1">
      <alignment horizontal="center"/>
    </xf>
    <xf numFmtId="0" fontId="1" fillId="2" borderId="5" xfId="0" applyFont="1" applyFill="1" applyBorder="1" applyAlignment="1">
      <alignment horizontal="right"/>
    </xf>
    <xf numFmtId="0" fontId="7" fillId="5" borderId="6" xfId="0" applyFont="1" applyFill="1" applyBorder="1" applyAlignment="1">
      <alignment horizontal="center" vertical="center" wrapText="1"/>
    </xf>
    <xf numFmtId="0" fontId="1" fillId="2" borderId="6" xfId="0" applyFont="1" applyFill="1" applyBorder="1" applyAlignment="1">
      <alignment horizontal="left" vertical="top" wrapText="1"/>
    </xf>
    <xf numFmtId="0" fontId="1" fillId="2" borderId="6" xfId="0" applyFont="1" applyFill="1" applyBorder="1" applyAlignment="1">
      <alignment horizontal="center" vertical="top"/>
    </xf>
    <xf numFmtId="0" fontId="7" fillId="2" borderId="6" xfId="0" applyFont="1" applyFill="1" applyBorder="1" applyAlignment="1">
      <alignment horizontal="center" vertical="top"/>
    </xf>
    <xf numFmtId="0" fontId="16" fillId="0" borderId="6" xfId="0" applyFont="1" applyBorder="1" applyAlignment="1">
      <alignment horizontal="left" vertical="top" wrapText="1"/>
    </xf>
    <xf numFmtId="0" fontId="1" fillId="2" borderId="6" xfId="0" applyFont="1" applyFill="1" applyBorder="1" applyAlignment="1">
      <alignment vertical="top" wrapText="1"/>
    </xf>
    <xf numFmtId="0" fontId="16" fillId="8" borderId="6" xfId="0" applyFont="1" applyFill="1" applyBorder="1" applyAlignment="1">
      <alignment horizontal="left" vertical="top" wrapText="1"/>
    </xf>
    <xf numFmtId="0" fontId="1" fillId="0" borderId="6" xfId="0" applyFont="1" applyBorder="1" applyAlignment="1">
      <alignment horizontal="left" vertical="top" wrapText="1"/>
    </xf>
    <xf numFmtId="0" fontId="16" fillId="0" borderId="6" xfId="0" applyFont="1" applyBorder="1" applyAlignment="1">
      <alignment horizontal="left" vertical="top"/>
    </xf>
    <xf numFmtId="0" fontId="16" fillId="0" borderId="6" xfId="0" applyFont="1" applyBorder="1" applyAlignment="1">
      <alignment horizontal="center" vertical="top" wrapText="1"/>
    </xf>
    <xf numFmtId="0" fontId="16" fillId="0" borderId="6" xfId="0" applyFont="1" applyBorder="1" applyAlignment="1">
      <alignment vertical="top" wrapText="1"/>
    </xf>
    <xf numFmtId="0" fontId="1" fillId="2" borderId="6" xfId="0" applyFont="1" applyFill="1" applyBorder="1" applyAlignment="1">
      <alignment horizontal="left" vertical="center" wrapText="1"/>
    </xf>
    <xf numFmtId="0" fontId="6" fillId="0" borderId="6" xfId="0" applyFont="1" applyBorder="1"/>
    <xf numFmtId="0" fontId="17" fillId="0" borderId="6" xfId="0" applyFont="1" applyBorder="1"/>
    <xf numFmtId="0" fontId="17" fillId="0" borderId="6" xfId="0" applyFont="1" applyBorder="1" applyAlignment="1">
      <alignment horizontal="center" vertical="center"/>
    </xf>
    <xf numFmtId="0" fontId="17" fillId="0" borderId="6" xfId="0" applyFont="1" applyBorder="1" applyAlignment="1">
      <alignment horizontal="left" vertical="center" wrapText="1"/>
    </xf>
    <xf numFmtId="0" fontId="6" fillId="0" borderId="6" xfId="0" applyFont="1" applyBorder="1" applyAlignment="1">
      <alignment vertical="center" wrapText="1"/>
    </xf>
    <xf numFmtId="0" fontId="11" fillId="0" borderId="0" xfId="0" applyFont="1"/>
    <xf numFmtId="0" fontId="18" fillId="0" borderId="0" xfId="0" applyFont="1"/>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7" fillId="5" borderId="6" xfId="0" applyFont="1" applyFill="1" applyBorder="1" applyAlignment="1">
      <alignment vertical="center" wrapText="1"/>
    </xf>
    <xf numFmtId="4" fontId="7" fillId="5" borderId="6" xfId="0" applyNumberFormat="1" applyFont="1" applyFill="1" applyBorder="1" applyAlignment="1">
      <alignment vertical="center" wrapText="1"/>
    </xf>
    <xf numFmtId="0" fontId="20" fillId="0" borderId="6" xfId="0" applyFont="1" applyBorder="1" applyAlignment="1">
      <alignment vertical="top"/>
    </xf>
    <xf numFmtId="3" fontId="20" fillId="0" borderId="6" xfId="0" applyNumberFormat="1" applyFont="1" applyBorder="1" applyAlignment="1">
      <alignment horizontal="right" vertical="top"/>
    </xf>
    <xf numFmtId="4" fontId="1" fillId="0" borderId="6" xfId="0" applyNumberFormat="1" applyFont="1" applyBorder="1" applyAlignment="1">
      <alignment vertical="top"/>
    </xf>
    <xf numFmtId="4" fontId="1" fillId="0" borderId="6" xfId="0" applyNumberFormat="1" applyFont="1" applyBorder="1" applyAlignment="1">
      <alignment horizontal="right" vertical="top"/>
    </xf>
    <xf numFmtId="4" fontId="1" fillId="0" borderId="6" xfId="0" applyNumberFormat="1" applyFont="1" applyBorder="1" applyAlignment="1">
      <alignment horizontal="center" vertical="top"/>
    </xf>
    <xf numFmtId="0" fontId="1" fillId="0" borderId="6" xfId="0" applyFont="1" applyBorder="1" applyAlignment="1">
      <alignment vertical="top"/>
    </xf>
    <xf numFmtId="3" fontId="1" fillId="0" borderId="6" xfId="0" applyNumberFormat="1" applyFont="1" applyBorder="1" applyAlignment="1">
      <alignment horizontal="right" vertical="top"/>
    </xf>
    <xf numFmtId="0" fontId="10" fillId="0" borderId="0" xfId="0" applyFont="1"/>
    <xf numFmtId="4" fontId="10" fillId="0" borderId="0" xfId="0" applyNumberFormat="1" applyFont="1"/>
    <xf numFmtId="0" fontId="7" fillId="5" borderId="2" xfId="0" applyFont="1" applyFill="1" applyBorder="1" applyAlignment="1">
      <alignment horizontal="center" textRotation="90"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center" vertical="center"/>
    </xf>
    <xf numFmtId="0" fontId="19" fillId="0" borderId="0" xfId="0" applyFont="1"/>
    <xf numFmtId="0" fontId="1" fillId="5" borderId="2" xfId="0" applyFont="1" applyFill="1" applyBorder="1" applyAlignment="1">
      <alignment vertical="top" wrapText="1"/>
    </xf>
    <xf numFmtId="0" fontId="7" fillId="5" borderId="2" xfId="0" applyFont="1" applyFill="1" applyBorder="1" applyAlignment="1">
      <alignment vertical="top" wrapText="1"/>
    </xf>
    <xf numFmtId="4" fontId="7" fillId="5" borderId="2" xfId="0" applyNumberFormat="1" applyFont="1" applyFill="1" applyBorder="1" applyAlignment="1">
      <alignment vertical="top" wrapText="1"/>
    </xf>
    <xf numFmtId="4" fontId="23" fillId="9" borderId="16" xfId="0" applyNumberFormat="1" applyFont="1" applyFill="1" applyBorder="1"/>
    <xf numFmtId="4" fontId="22" fillId="5" borderId="17" xfId="0" applyNumberFormat="1" applyFont="1" applyFill="1" applyBorder="1"/>
    <xf numFmtId="0" fontId="26" fillId="6" borderId="2" xfId="0" applyFont="1" applyFill="1" applyBorder="1" applyAlignment="1">
      <alignment horizontal="center" vertical="center" wrapText="1"/>
    </xf>
    <xf numFmtId="0" fontId="27" fillId="2" borderId="21" xfId="0" applyFont="1" applyFill="1" applyBorder="1" applyAlignment="1">
      <alignment vertical="top"/>
    </xf>
    <xf numFmtId="0" fontId="27" fillId="2" borderId="21" xfId="0" applyFont="1" applyFill="1" applyBorder="1" applyAlignment="1">
      <alignment horizontal="center" vertical="top"/>
    </xf>
    <xf numFmtId="0" fontId="27" fillId="2" borderId="21" xfId="0" applyFont="1" applyFill="1" applyBorder="1" applyAlignment="1">
      <alignment vertical="top" wrapText="1"/>
    </xf>
    <xf numFmtId="164" fontId="27" fillId="2" borderId="21" xfId="0" applyNumberFormat="1" applyFont="1" applyFill="1" applyBorder="1"/>
    <xf numFmtId="165" fontId="27" fillId="2" borderId="21" xfId="0" applyNumberFormat="1" applyFont="1" applyFill="1" applyBorder="1" applyAlignment="1">
      <alignment vertical="center"/>
    </xf>
    <xf numFmtId="165" fontId="27" fillId="9" borderId="21" xfId="0" applyNumberFormat="1" applyFont="1" applyFill="1" applyBorder="1" applyAlignment="1">
      <alignment horizontal="right" vertical="center"/>
    </xf>
    <xf numFmtId="0" fontId="28" fillId="0" borderId="0" xfId="0" applyFont="1"/>
    <xf numFmtId="0" fontId="27" fillId="0" borderId="22" xfId="0" applyFont="1" applyBorder="1" applyAlignment="1">
      <alignment vertical="center"/>
    </xf>
    <xf numFmtId="0" fontId="27" fillId="0" borderId="22" xfId="0" applyFont="1" applyBorder="1" applyAlignment="1">
      <alignment horizontal="center" vertical="center"/>
    </xf>
    <xf numFmtId="0" fontId="27" fillId="0" borderId="22" xfId="0" applyFont="1" applyBorder="1" applyAlignment="1">
      <alignment vertical="center" wrapText="1"/>
    </xf>
    <xf numFmtId="0" fontId="27" fillId="2" borderId="21" xfId="0" applyFont="1" applyFill="1" applyBorder="1"/>
    <xf numFmtId="0" fontId="28" fillId="2" borderId="23" xfId="0" applyFont="1" applyFill="1" applyBorder="1"/>
    <xf numFmtId="49" fontId="29" fillId="16" borderId="6" xfId="0" applyNumberFormat="1" applyFont="1" applyFill="1" applyBorder="1" applyAlignment="1">
      <alignment horizontal="left" vertical="center" wrapText="1"/>
    </xf>
    <xf numFmtId="49" fontId="29" fillId="16" borderId="6" xfId="0" applyNumberFormat="1" applyFont="1" applyFill="1" applyBorder="1" applyAlignment="1">
      <alignment horizontal="center" vertical="center" wrapText="1"/>
    </xf>
    <xf numFmtId="0" fontId="30" fillId="0" borderId="6" xfId="0" applyFont="1" applyBorder="1" applyAlignment="1">
      <alignment horizontal="center" vertical="center" wrapText="1"/>
    </xf>
    <xf numFmtId="0" fontId="19" fillId="0" borderId="0" xfId="0" applyFont="1" applyAlignment="1">
      <alignment horizontal="center" vertical="center" wrapText="1"/>
    </xf>
    <xf numFmtId="15" fontId="31" fillId="0" borderId="6" xfId="0" applyNumberFormat="1" applyFont="1" applyBorder="1" applyAlignment="1">
      <alignment horizontal="left" vertical="center" wrapText="1"/>
    </xf>
    <xf numFmtId="49" fontId="31" fillId="0" borderId="6" xfId="0" applyNumberFormat="1" applyFont="1" applyBorder="1" applyAlignment="1">
      <alignment horizontal="left" vertical="center" wrapText="1"/>
    </xf>
    <xf numFmtId="49" fontId="31" fillId="0" borderId="6" xfId="0" applyNumberFormat="1" applyFont="1" applyBorder="1" applyAlignment="1">
      <alignment horizontal="center" vertical="center" wrapText="1"/>
    </xf>
    <xf numFmtId="164" fontId="31" fillId="0" borderId="24" xfId="0" applyNumberFormat="1" applyFont="1" applyBorder="1" applyAlignment="1">
      <alignment horizontal="right" vertical="center" wrapText="1"/>
    </xf>
    <xf numFmtId="0" fontId="30" fillId="0" borderId="6" xfId="0" applyFont="1" applyBorder="1" applyAlignment="1">
      <alignment horizontal="left" vertical="center" wrapText="1"/>
    </xf>
    <xf numFmtId="0" fontId="19" fillId="0" borderId="0" xfId="0" applyFont="1" applyAlignment="1">
      <alignment vertical="center" wrapText="1"/>
    </xf>
    <xf numFmtId="49" fontId="31" fillId="17" borderId="6" xfId="0" applyNumberFormat="1" applyFont="1" applyFill="1" applyBorder="1" applyAlignment="1">
      <alignment horizontal="left" vertical="center" wrapText="1"/>
    </xf>
    <xf numFmtId="49" fontId="31" fillId="17" borderId="6" xfId="0" applyNumberFormat="1" applyFont="1" applyFill="1" applyBorder="1" applyAlignment="1">
      <alignment horizontal="center" vertical="center" wrapText="1"/>
    </xf>
    <xf numFmtId="0" fontId="30" fillId="17" borderId="6" xfId="0" applyFont="1" applyFill="1" applyBorder="1" applyAlignment="1">
      <alignment vertical="center" wrapText="1"/>
    </xf>
    <xf numFmtId="15" fontId="31" fillId="18" borderId="6" xfId="0" applyNumberFormat="1" applyFont="1" applyFill="1" applyBorder="1" applyAlignment="1">
      <alignment horizontal="left" vertical="center" wrapText="1"/>
    </xf>
    <xf numFmtId="49" fontId="31" fillId="18" borderId="6" xfId="0" applyNumberFormat="1" applyFont="1" applyFill="1" applyBorder="1" applyAlignment="1">
      <alignment horizontal="left" vertical="center" wrapText="1"/>
    </xf>
    <xf numFmtId="49" fontId="31" fillId="18" borderId="6" xfId="0" applyNumberFormat="1" applyFont="1" applyFill="1" applyBorder="1" applyAlignment="1">
      <alignment horizontal="center" vertical="center" wrapText="1"/>
    </xf>
    <xf numFmtId="0" fontId="30" fillId="18" borderId="6" xfId="0" applyFont="1" applyFill="1" applyBorder="1" applyAlignment="1">
      <alignment vertical="center" wrapText="1"/>
    </xf>
    <xf numFmtId="15" fontId="31" fillId="13" borderId="6" xfId="0" applyNumberFormat="1" applyFont="1" applyFill="1" applyBorder="1" applyAlignment="1">
      <alignment horizontal="left" vertical="center" wrapText="1"/>
    </xf>
    <xf numFmtId="49" fontId="31" fillId="13" borderId="6" xfId="0" applyNumberFormat="1" applyFont="1" applyFill="1" applyBorder="1" applyAlignment="1">
      <alignment horizontal="left" vertical="center" wrapText="1"/>
    </xf>
    <xf numFmtId="49" fontId="31" fillId="13" borderId="6" xfId="0" applyNumberFormat="1" applyFont="1" applyFill="1" applyBorder="1" applyAlignment="1">
      <alignment horizontal="center" vertical="center" wrapText="1"/>
    </xf>
    <xf numFmtId="0" fontId="30" fillId="13" borderId="6" xfId="0" applyFont="1" applyFill="1" applyBorder="1" applyAlignment="1">
      <alignment horizontal="left" vertical="center" wrapText="1"/>
    </xf>
    <xf numFmtId="15" fontId="31" fillId="19" borderId="6" xfId="0" applyNumberFormat="1" applyFont="1" applyFill="1" applyBorder="1" applyAlignment="1">
      <alignment horizontal="left" vertical="center" wrapText="1"/>
    </xf>
    <xf numFmtId="49" fontId="31" fillId="19" borderId="6" xfId="0" applyNumberFormat="1" applyFont="1" applyFill="1" applyBorder="1" applyAlignment="1">
      <alignment horizontal="left" vertical="center" wrapText="1"/>
    </xf>
    <xf numFmtId="49" fontId="31" fillId="19" borderId="6" xfId="0" applyNumberFormat="1" applyFont="1" applyFill="1" applyBorder="1" applyAlignment="1">
      <alignment horizontal="center" vertical="center" wrapText="1"/>
    </xf>
    <xf numFmtId="0" fontId="30" fillId="19" borderId="6" xfId="0" applyFont="1" applyFill="1" applyBorder="1" applyAlignment="1">
      <alignment vertical="center" wrapText="1"/>
    </xf>
    <xf numFmtId="15" fontId="31" fillId="20" borderId="6" xfId="0" applyNumberFormat="1" applyFont="1" applyFill="1" applyBorder="1" applyAlignment="1">
      <alignment horizontal="left" vertical="center" wrapText="1"/>
    </xf>
    <xf numFmtId="49" fontId="31" fillId="20" borderId="6" xfId="0" applyNumberFormat="1" applyFont="1" applyFill="1" applyBorder="1" applyAlignment="1">
      <alignment horizontal="left" vertical="center" wrapText="1"/>
    </xf>
    <xf numFmtId="49" fontId="31" fillId="20" borderId="6" xfId="0" applyNumberFormat="1" applyFont="1" applyFill="1" applyBorder="1" applyAlignment="1">
      <alignment horizontal="center" vertical="center" wrapText="1"/>
    </xf>
    <xf numFmtId="0" fontId="30" fillId="20" borderId="6" xfId="0" applyFont="1" applyFill="1" applyBorder="1" applyAlignment="1">
      <alignment horizontal="left" vertical="center" wrapText="1"/>
    </xf>
    <xf numFmtId="15" fontId="31" fillId="21" borderId="6" xfId="0" applyNumberFormat="1" applyFont="1" applyFill="1" applyBorder="1" applyAlignment="1">
      <alignment horizontal="left" vertical="center" wrapText="1"/>
    </xf>
    <xf numFmtId="49" fontId="31" fillId="21" borderId="6" xfId="0" applyNumberFormat="1" applyFont="1" applyFill="1" applyBorder="1" applyAlignment="1">
      <alignment horizontal="left" vertical="center" wrapText="1"/>
    </xf>
    <xf numFmtId="49" fontId="31" fillId="21" borderId="6" xfId="0" applyNumberFormat="1" applyFont="1" applyFill="1" applyBorder="1" applyAlignment="1">
      <alignment horizontal="center" vertical="center" wrapText="1"/>
    </xf>
    <xf numFmtId="0" fontId="30" fillId="21" borderId="6" xfId="0" applyFont="1" applyFill="1" applyBorder="1" applyAlignment="1">
      <alignment horizontal="left" vertical="center" wrapText="1"/>
    </xf>
    <xf numFmtId="15" fontId="31" fillId="22" borderId="6" xfId="0" applyNumberFormat="1" applyFont="1" applyFill="1" applyBorder="1" applyAlignment="1">
      <alignment horizontal="left" vertical="center" wrapText="1"/>
    </xf>
    <xf numFmtId="49" fontId="31" fillId="22" borderId="6" xfId="0" applyNumberFormat="1" applyFont="1" applyFill="1" applyBorder="1" applyAlignment="1">
      <alignment horizontal="left" vertical="center" wrapText="1"/>
    </xf>
    <xf numFmtId="49" fontId="31" fillId="22" borderId="6" xfId="0" applyNumberFormat="1" applyFont="1" applyFill="1" applyBorder="1" applyAlignment="1">
      <alignment horizontal="center" vertical="center" wrapText="1"/>
    </xf>
    <xf numFmtId="0" fontId="30" fillId="22" borderId="6" xfId="0" applyFont="1" applyFill="1" applyBorder="1" applyAlignment="1">
      <alignment horizontal="left" vertical="center" wrapText="1"/>
    </xf>
    <xf numFmtId="0" fontId="30" fillId="0" borderId="6" xfId="0" applyFont="1" applyBorder="1" applyAlignment="1">
      <alignment vertical="center" wrapText="1"/>
    </xf>
    <xf numFmtId="15" fontId="31" fillId="23" borderId="6" xfId="0" applyNumberFormat="1" applyFont="1" applyFill="1" applyBorder="1" applyAlignment="1">
      <alignment horizontal="left" vertical="center" wrapText="1"/>
    </xf>
    <xf numFmtId="49" fontId="31" fillId="23" borderId="6" xfId="0" applyNumberFormat="1" applyFont="1" applyFill="1" applyBorder="1" applyAlignment="1">
      <alignment horizontal="left" vertical="center" wrapText="1"/>
    </xf>
    <xf numFmtId="49" fontId="31" fillId="23" borderId="6" xfId="0" applyNumberFormat="1" applyFont="1" applyFill="1" applyBorder="1" applyAlignment="1">
      <alignment horizontal="center" vertical="center" wrapText="1"/>
    </xf>
    <xf numFmtId="0" fontId="30" fillId="23" borderId="6" xfId="0" applyFont="1" applyFill="1" applyBorder="1" applyAlignment="1">
      <alignment vertical="center" wrapText="1"/>
    </xf>
    <xf numFmtId="0" fontId="30" fillId="23" borderId="6" xfId="0" applyFont="1" applyFill="1" applyBorder="1" applyAlignment="1">
      <alignment horizontal="left" vertical="center" wrapText="1"/>
    </xf>
    <xf numFmtId="0" fontId="30" fillId="0" borderId="6" xfId="0" applyFont="1" applyBorder="1"/>
    <xf numFmtId="15" fontId="31" fillId="24" borderId="6" xfId="0" applyNumberFormat="1" applyFont="1" applyFill="1" applyBorder="1" applyAlignment="1">
      <alignment horizontal="left" vertical="center" wrapText="1"/>
    </xf>
    <xf numFmtId="49" fontId="31" fillId="24" borderId="6" xfId="0" applyNumberFormat="1" applyFont="1" applyFill="1" applyBorder="1" applyAlignment="1">
      <alignment horizontal="left" vertical="center" wrapText="1"/>
    </xf>
    <xf numFmtId="49" fontId="31" fillId="24" borderId="6" xfId="0" applyNumberFormat="1" applyFont="1" applyFill="1" applyBorder="1" applyAlignment="1">
      <alignment horizontal="center" vertical="center" wrapText="1"/>
    </xf>
    <xf numFmtId="0" fontId="30" fillId="24" borderId="6" xfId="0" applyFont="1" applyFill="1" applyBorder="1" applyAlignment="1">
      <alignment vertical="center" wrapText="1"/>
    </xf>
    <xf numFmtId="49" fontId="31" fillId="25" borderId="6" xfId="0" applyNumberFormat="1" applyFont="1" applyFill="1" applyBorder="1" applyAlignment="1">
      <alignment horizontal="left" vertical="center" wrapText="1"/>
    </xf>
    <xf numFmtId="49" fontId="31" fillId="25" borderId="6" xfId="0" applyNumberFormat="1" applyFont="1" applyFill="1" applyBorder="1" applyAlignment="1">
      <alignment horizontal="center" vertical="center" wrapText="1"/>
    </xf>
    <xf numFmtId="0" fontId="30" fillId="25" borderId="6" xfId="0" applyFont="1" applyFill="1" applyBorder="1" applyAlignment="1">
      <alignment horizontal="left" vertical="center" wrapText="1"/>
    </xf>
    <xf numFmtId="15" fontId="31" fillId="26" borderId="6" xfId="0" applyNumberFormat="1" applyFont="1" applyFill="1" applyBorder="1" applyAlignment="1">
      <alignment horizontal="left" vertical="center" wrapText="1"/>
    </xf>
    <xf numFmtId="49" fontId="31" fillId="26" borderId="6" xfId="0" applyNumberFormat="1" applyFont="1" applyFill="1" applyBorder="1" applyAlignment="1">
      <alignment horizontal="left" vertical="center" wrapText="1"/>
    </xf>
    <xf numFmtId="49" fontId="31" fillId="26" borderId="6" xfId="0" applyNumberFormat="1" applyFont="1" applyFill="1" applyBorder="1" applyAlignment="1">
      <alignment horizontal="center" vertical="center" wrapText="1"/>
    </xf>
    <xf numFmtId="0" fontId="30" fillId="26" borderId="6" xfId="0" applyFont="1" applyFill="1" applyBorder="1" applyAlignment="1">
      <alignment horizontal="left" vertical="center" wrapText="1"/>
    </xf>
    <xf numFmtId="15" fontId="31" fillId="26" borderId="6" xfId="0" applyNumberFormat="1" applyFont="1" applyFill="1" applyBorder="1" applyAlignment="1">
      <alignment horizontal="center" vertical="center" wrapText="1"/>
    </xf>
    <xf numFmtId="49" fontId="31" fillId="27" borderId="6" xfId="0" applyNumberFormat="1" applyFont="1" applyFill="1" applyBorder="1" applyAlignment="1">
      <alignment horizontal="left" vertical="center" wrapText="1"/>
    </xf>
    <xf numFmtId="49" fontId="31" fillId="27" borderId="6" xfId="0" applyNumberFormat="1" applyFont="1" applyFill="1" applyBorder="1" applyAlignment="1">
      <alignment horizontal="center" vertical="center" wrapText="1"/>
    </xf>
    <xf numFmtId="0" fontId="30" fillId="27" borderId="6" xfId="0" applyFont="1" applyFill="1" applyBorder="1" applyAlignment="1">
      <alignment horizontal="left" vertical="center" wrapText="1"/>
    </xf>
    <xf numFmtId="15" fontId="31" fillId="28" borderId="6" xfId="0" applyNumberFormat="1" applyFont="1" applyFill="1" applyBorder="1" applyAlignment="1">
      <alignment horizontal="left" vertical="center" wrapText="1"/>
    </xf>
    <xf numFmtId="49" fontId="31" fillId="28" borderId="6" xfId="0" applyNumberFormat="1" applyFont="1" applyFill="1" applyBorder="1" applyAlignment="1">
      <alignment horizontal="left" vertical="center" wrapText="1"/>
    </xf>
    <xf numFmtId="49" fontId="31" fillId="28" borderId="6" xfId="0" applyNumberFormat="1" applyFont="1" applyFill="1" applyBorder="1" applyAlignment="1">
      <alignment horizontal="center" vertical="center" wrapText="1"/>
    </xf>
    <xf numFmtId="0" fontId="30" fillId="28" borderId="6" xfId="0" applyFont="1" applyFill="1" applyBorder="1" applyAlignment="1">
      <alignment horizontal="left" vertical="center" wrapText="1"/>
    </xf>
    <xf numFmtId="15" fontId="31" fillId="29" borderId="6" xfId="0" applyNumberFormat="1" applyFont="1" applyFill="1" applyBorder="1" applyAlignment="1">
      <alignment horizontal="left" vertical="center" wrapText="1"/>
    </xf>
    <xf numFmtId="49" fontId="31" fillId="29" borderId="6" xfId="0" applyNumberFormat="1" applyFont="1" applyFill="1" applyBorder="1" applyAlignment="1">
      <alignment horizontal="left" vertical="center" wrapText="1"/>
    </xf>
    <xf numFmtId="49" fontId="31" fillId="29" borderId="6" xfId="0" applyNumberFormat="1" applyFont="1" applyFill="1" applyBorder="1" applyAlignment="1">
      <alignment horizontal="center" vertical="center" wrapText="1"/>
    </xf>
    <xf numFmtId="0" fontId="30" fillId="29" borderId="6" xfId="0" applyFont="1" applyFill="1" applyBorder="1" applyAlignment="1">
      <alignment horizontal="left" vertical="center" wrapText="1"/>
    </xf>
    <xf numFmtId="49" fontId="30" fillId="29" borderId="6" xfId="0" applyNumberFormat="1" applyFont="1" applyFill="1" applyBorder="1" applyAlignment="1">
      <alignment horizontal="center" vertical="center" wrapText="1"/>
    </xf>
    <xf numFmtId="15" fontId="31" fillId="30" borderId="6" xfId="0" applyNumberFormat="1" applyFont="1" applyFill="1" applyBorder="1" applyAlignment="1">
      <alignment horizontal="left" vertical="center" wrapText="1"/>
    </xf>
    <xf numFmtId="49" fontId="31" fillId="30" borderId="6" xfId="0" applyNumberFormat="1" applyFont="1" applyFill="1" applyBorder="1" applyAlignment="1">
      <alignment horizontal="left" vertical="center" wrapText="1"/>
    </xf>
    <xf numFmtId="49" fontId="31" fillId="30" borderId="6" xfId="0" applyNumberFormat="1" applyFont="1" applyFill="1" applyBorder="1" applyAlignment="1">
      <alignment horizontal="center" vertical="center" wrapText="1"/>
    </xf>
    <xf numFmtId="0" fontId="30" fillId="30" borderId="6" xfId="0" applyFont="1" applyFill="1" applyBorder="1" applyAlignment="1">
      <alignment horizontal="left" vertical="center" wrapText="1"/>
    </xf>
    <xf numFmtId="15" fontId="31" fillId="31" borderId="6" xfId="0" applyNumberFormat="1" applyFont="1" applyFill="1" applyBorder="1" applyAlignment="1">
      <alignment horizontal="left" vertical="center" wrapText="1"/>
    </xf>
    <xf numFmtId="49" fontId="31" fillId="31" borderId="6" xfId="0" applyNumberFormat="1" applyFont="1" applyFill="1" applyBorder="1" applyAlignment="1">
      <alignment horizontal="left" vertical="center" wrapText="1"/>
    </xf>
    <xf numFmtId="49" fontId="31" fillId="31" borderId="6" xfId="0" applyNumberFormat="1" applyFont="1" applyFill="1" applyBorder="1" applyAlignment="1">
      <alignment horizontal="center" vertical="center" wrapText="1"/>
    </xf>
    <xf numFmtId="0" fontId="30" fillId="31" borderId="6" xfId="0" applyFont="1" applyFill="1" applyBorder="1" applyAlignment="1">
      <alignment vertical="center" wrapText="1"/>
    </xf>
    <xf numFmtId="0" fontId="30" fillId="31" borderId="6" xfId="0" applyFont="1" applyFill="1" applyBorder="1" applyAlignment="1">
      <alignment horizontal="left" vertical="center" wrapText="1"/>
    </xf>
    <xf numFmtId="49" fontId="30" fillId="30" borderId="6" xfId="0" applyNumberFormat="1" applyFont="1" applyFill="1" applyBorder="1" applyAlignment="1">
      <alignment horizontal="center" vertical="center" wrapText="1"/>
    </xf>
    <xf numFmtId="49" fontId="30" fillId="30" borderId="6" xfId="0" applyNumberFormat="1" applyFont="1" applyFill="1" applyBorder="1" applyAlignment="1">
      <alignment horizontal="left" vertical="center" wrapText="1"/>
    </xf>
    <xf numFmtId="15" fontId="31" fillId="32" borderId="6" xfId="0" applyNumberFormat="1" applyFont="1" applyFill="1" applyBorder="1" applyAlignment="1">
      <alignment horizontal="left" vertical="center" wrapText="1"/>
    </xf>
    <xf numFmtId="49" fontId="31" fillId="32" borderId="6" xfId="0" applyNumberFormat="1" applyFont="1" applyFill="1" applyBorder="1" applyAlignment="1">
      <alignment horizontal="left" vertical="center" wrapText="1"/>
    </xf>
    <xf numFmtId="49" fontId="31" fillId="32" borderId="6" xfId="0" applyNumberFormat="1" applyFont="1" applyFill="1" applyBorder="1" applyAlignment="1">
      <alignment horizontal="center" vertical="center" wrapText="1"/>
    </xf>
    <xf numFmtId="0" fontId="30" fillId="32" borderId="6" xfId="0" applyFont="1" applyFill="1" applyBorder="1" applyAlignment="1">
      <alignment vertical="center" wrapText="1"/>
    </xf>
    <xf numFmtId="15" fontId="31" fillId="33" borderId="6" xfId="0" applyNumberFormat="1" applyFont="1" applyFill="1" applyBorder="1" applyAlignment="1">
      <alignment horizontal="left" vertical="center" wrapText="1"/>
    </xf>
    <xf numFmtId="49" fontId="31" fillId="33" borderId="6" xfId="0" applyNumberFormat="1" applyFont="1" applyFill="1" applyBorder="1" applyAlignment="1">
      <alignment horizontal="left" vertical="center" wrapText="1"/>
    </xf>
    <xf numFmtId="49" fontId="31" fillId="33" borderId="6" xfId="0" applyNumberFormat="1" applyFont="1" applyFill="1" applyBorder="1" applyAlignment="1">
      <alignment horizontal="center" vertical="center" wrapText="1"/>
    </xf>
    <xf numFmtId="0" fontId="30" fillId="33" borderId="6" xfId="0" applyFont="1" applyFill="1" applyBorder="1" applyAlignment="1">
      <alignment vertical="center" wrapText="1"/>
    </xf>
    <xf numFmtId="15" fontId="31" fillId="34" borderId="6" xfId="0" applyNumberFormat="1" applyFont="1" applyFill="1" applyBorder="1" applyAlignment="1">
      <alignment horizontal="left" vertical="center" wrapText="1"/>
    </xf>
    <xf numFmtId="49" fontId="31" fillId="34" borderId="6" xfId="0" applyNumberFormat="1" applyFont="1" applyFill="1" applyBorder="1" applyAlignment="1">
      <alignment horizontal="left" vertical="center" wrapText="1"/>
    </xf>
    <xf numFmtId="49" fontId="31" fillId="34" borderId="6" xfId="0" applyNumberFormat="1" applyFont="1" applyFill="1" applyBorder="1" applyAlignment="1">
      <alignment horizontal="center" vertical="center" wrapText="1"/>
    </xf>
    <xf numFmtId="0" fontId="30" fillId="34" borderId="6" xfId="0" applyFont="1" applyFill="1" applyBorder="1" applyAlignment="1">
      <alignment horizontal="left" vertical="center" wrapText="1"/>
    </xf>
    <xf numFmtId="15" fontId="31" fillId="35" borderId="6" xfId="0" applyNumberFormat="1" applyFont="1" applyFill="1" applyBorder="1" applyAlignment="1">
      <alignment horizontal="left" vertical="center" wrapText="1"/>
    </xf>
    <xf numFmtId="49" fontId="31" fillId="35" borderId="6" xfId="0" applyNumberFormat="1" applyFont="1" applyFill="1" applyBorder="1" applyAlignment="1">
      <alignment horizontal="left" vertical="center" wrapText="1"/>
    </xf>
    <xf numFmtId="49" fontId="31" fillId="35" borderId="6" xfId="0" applyNumberFormat="1" applyFont="1" applyFill="1" applyBorder="1" applyAlignment="1">
      <alignment horizontal="center" vertical="center" wrapText="1"/>
    </xf>
    <xf numFmtId="0" fontId="30" fillId="35" borderId="6" xfId="0" applyFont="1" applyFill="1" applyBorder="1" applyAlignment="1">
      <alignment vertical="center" wrapText="1"/>
    </xf>
    <xf numFmtId="0" fontId="30" fillId="36" borderId="6" xfId="0" applyFont="1" applyFill="1" applyBorder="1" applyAlignment="1">
      <alignment horizontal="left"/>
    </xf>
    <xf numFmtId="49" fontId="31" fillId="36" borderId="6" xfId="0" applyNumberFormat="1" applyFont="1" applyFill="1" applyBorder="1" applyAlignment="1">
      <alignment horizontal="left" vertical="center" wrapText="1"/>
    </xf>
    <xf numFmtId="49" fontId="31" fillId="36" borderId="6" xfId="0" applyNumberFormat="1" applyFont="1" applyFill="1" applyBorder="1" applyAlignment="1">
      <alignment horizontal="center" vertical="center" wrapText="1"/>
    </xf>
    <xf numFmtId="0" fontId="30" fillId="36" borderId="6" xfId="0" applyFont="1" applyFill="1" applyBorder="1" applyAlignment="1">
      <alignment vertical="center" wrapText="1"/>
    </xf>
    <xf numFmtId="15" fontId="31" fillId="37" borderId="6" xfId="0" applyNumberFormat="1" applyFont="1" applyFill="1" applyBorder="1" applyAlignment="1">
      <alignment horizontal="left" vertical="center" wrapText="1"/>
    </xf>
    <xf numFmtId="49" fontId="31" fillId="37" borderId="6" xfId="0" applyNumberFormat="1" applyFont="1" applyFill="1" applyBorder="1" applyAlignment="1">
      <alignment horizontal="left" vertical="center" wrapText="1"/>
    </xf>
    <xf numFmtId="49" fontId="31" fillId="37" borderId="6" xfId="0" applyNumberFormat="1" applyFont="1" applyFill="1" applyBorder="1" applyAlignment="1">
      <alignment horizontal="center" vertical="center" wrapText="1"/>
    </xf>
    <xf numFmtId="0" fontId="30" fillId="37" borderId="6" xfId="0" applyFont="1" applyFill="1" applyBorder="1" applyAlignment="1">
      <alignment vertical="center" wrapText="1"/>
    </xf>
    <xf numFmtId="49" fontId="30" fillId="37" borderId="6" xfId="0" applyNumberFormat="1" applyFont="1" applyFill="1" applyBorder="1" applyAlignment="1">
      <alignment horizontal="left" vertical="center" wrapText="1"/>
    </xf>
    <xf numFmtId="49" fontId="30" fillId="37" borderId="6" xfId="0" applyNumberFormat="1" applyFont="1" applyFill="1" applyBorder="1" applyAlignment="1">
      <alignment horizontal="center" vertical="center" wrapText="1"/>
    </xf>
    <xf numFmtId="0" fontId="30" fillId="37" borderId="6" xfId="0" applyFont="1" applyFill="1" applyBorder="1" applyAlignment="1">
      <alignment horizontal="left" vertical="center" wrapText="1"/>
    </xf>
    <xf numFmtId="0" fontId="30" fillId="38" borderId="6" xfId="0" applyFont="1" applyFill="1" applyBorder="1" applyAlignment="1">
      <alignment wrapText="1"/>
    </xf>
    <xf numFmtId="49" fontId="31" fillId="38" borderId="6" xfId="0" applyNumberFormat="1" applyFont="1" applyFill="1" applyBorder="1" applyAlignment="1">
      <alignment horizontal="left" vertical="center" wrapText="1"/>
    </xf>
    <xf numFmtId="49" fontId="31" fillId="38" borderId="6" xfId="0" applyNumberFormat="1" applyFont="1" applyFill="1" applyBorder="1" applyAlignment="1">
      <alignment horizontal="center" vertical="center" wrapText="1"/>
    </xf>
    <xf numFmtId="0" fontId="30" fillId="38" borderId="6" xfId="0" applyFont="1" applyFill="1" applyBorder="1" applyAlignment="1">
      <alignment horizontal="left" vertical="center" wrapText="1"/>
    </xf>
    <xf numFmtId="0" fontId="30" fillId="39" borderId="6" xfId="0" applyFont="1" applyFill="1" applyBorder="1" applyAlignment="1">
      <alignment horizontal="left"/>
    </xf>
    <xf numFmtId="49" fontId="31" fillId="39" borderId="6" xfId="0" applyNumberFormat="1" applyFont="1" applyFill="1" applyBorder="1" applyAlignment="1">
      <alignment horizontal="left" vertical="center" wrapText="1"/>
    </xf>
    <xf numFmtId="49" fontId="31" fillId="39" borderId="6" xfId="0" applyNumberFormat="1" applyFont="1" applyFill="1" applyBorder="1" applyAlignment="1">
      <alignment horizontal="center" vertical="center" wrapText="1"/>
    </xf>
    <xf numFmtId="0" fontId="30" fillId="39" borderId="6" xfId="0" applyFont="1" applyFill="1" applyBorder="1" applyAlignment="1">
      <alignment vertical="center" wrapText="1"/>
    </xf>
    <xf numFmtId="15" fontId="31" fillId="40" borderId="6" xfId="0" applyNumberFormat="1" applyFont="1" applyFill="1" applyBorder="1" applyAlignment="1">
      <alignment horizontal="left" vertical="center" wrapText="1"/>
    </xf>
    <xf numFmtId="49" fontId="31" fillId="40" borderId="6" xfId="0" applyNumberFormat="1" applyFont="1" applyFill="1" applyBorder="1" applyAlignment="1">
      <alignment horizontal="left" vertical="center" wrapText="1"/>
    </xf>
    <xf numFmtId="49" fontId="31" fillId="40" borderId="6" xfId="0" applyNumberFormat="1" applyFont="1" applyFill="1" applyBorder="1" applyAlignment="1">
      <alignment horizontal="center" vertical="center" wrapText="1"/>
    </xf>
    <xf numFmtId="0" fontId="30" fillId="40" borderId="6" xfId="0" applyFont="1" applyFill="1" applyBorder="1" applyAlignment="1">
      <alignment vertical="center" wrapText="1"/>
    </xf>
    <xf numFmtId="164" fontId="31" fillId="40" borderId="6" xfId="0" applyNumberFormat="1" applyFont="1" applyFill="1" applyBorder="1" applyAlignment="1">
      <alignment horizontal="left" vertical="center" wrapText="1"/>
    </xf>
    <xf numFmtId="15" fontId="31" fillId="7" borderId="6" xfId="0" applyNumberFormat="1" applyFont="1" applyFill="1" applyBorder="1" applyAlignment="1">
      <alignment horizontal="left" vertical="center" wrapText="1"/>
    </xf>
    <xf numFmtId="49" fontId="31" fillId="7" borderId="6" xfId="0" applyNumberFormat="1" applyFont="1" applyFill="1" applyBorder="1" applyAlignment="1">
      <alignment horizontal="left" vertical="center" wrapText="1"/>
    </xf>
    <xf numFmtId="49" fontId="31" fillId="7" borderId="6" xfId="0" applyNumberFormat="1" applyFont="1" applyFill="1" applyBorder="1" applyAlignment="1">
      <alignment horizontal="center" vertical="center" wrapText="1"/>
    </xf>
    <xf numFmtId="0" fontId="30" fillId="7" borderId="6" xfId="0" applyFont="1" applyFill="1" applyBorder="1" applyAlignment="1">
      <alignment vertical="center" wrapText="1"/>
    </xf>
    <xf numFmtId="49" fontId="31" fillId="7" borderId="25" xfId="0" applyNumberFormat="1" applyFont="1" applyFill="1" applyBorder="1" applyAlignment="1">
      <alignment horizontal="left" vertical="center" wrapText="1"/>
    </xf>
    <xf numFmtId="49" fontId="31" fillId="7" borderId="25" xfId="0" applyNumberFormat="1" applyFont="1" applyFill="1" applyBorder="1" applyAlignment="1">
      <alignment horizontal="center" vertical="center" wrapText="1"/>
    </xf>
    <xf numFmtId="164" fontId="31" fillId="7" borderId="26" xfId="0" applyNumberFormat="1" applyFont="1" applyFill="1" applyBorder="1" applyAlignment="1">
      <alignment horizontal="right" vertical="center" wrapText="1"/>
    </xf>
    <xf numFmtId="0" fontId="30" fillId="0" borderId="0" xfId="0" applyFont="1" applyAlignment="1">
      <alignment horizontal="left" vertical="center" wrapText="1"/>
    </xf>
    <xf numFmtId="0" fontId="30" fillId="0" borderId="0" xfId="0" applyFont="1" applyAlignment="1">
      <alignment vertical="center" wrapText="1"/>
    </xf>
    <xf numFmtId="0" fontId="30" fillId="0" borderId="0" xfId="0" applyFont="1" applyAlignment="1">
      <alignment horizontal="center" vertical="center" wrapText="1"/>
    </xf>
    <xf numFmtId="0" fontId="11" fillId="0" borderId="0" xfId="0" applyFont="1" applyAlignment="1">
      <alignment horizontal="left"/>
    </xf>
    <xf numFmtId="0" fontId="4" fillId="2" borderId="23" xfId="0" applyFont="1" applyFill="1" applyBorder="1"/>
    <xf numFmtId="0" fontId="5" fillId="2" borderId="23" xfId="0" applyFont="1" applyFill="1" applyBorder="1"/>
    <xf numFmtId="0" fontId="7" fillId="3" borderId="10" xfId="0" applyFont="1" applyFill="1" applyBorder="1" applyAlignment="1">
      <alignment horizontal="left"/>
    </xf>
    <xf numFmtId="0" fontId="7" fillId="4" borderId="10" xfId="0" applyFont="1" applyFill="1" applyBorder="1"/>
    <xf numFmtId="0" fontId="7" fillId="7" borderId="22" xfId="0" applyFont="1" applyFill="1" applyBorder="1"/>
    <xf numFmtId="0" fontId="1" fillId="7" borderId="22" xfId="0" applyFont="1" applyFill="1" applyBorder="1"/>
    <xf numFmtId="0" fontId="7" fillId="7" borderId="22" xfId="0" applyFont="1" applyFill="1" applyBorder="1" applyAlignment="1">
      <alignment horizontal="center"/>
    </xf>
    <xf numFmtId="3" fontId="7" fillId="7" borderId="22" xfId="0" applyNumberFormat="1" applyFont="1" applyFill="1" applyBorder="1" applyAlignment="1">
      <alignment horizontal="center"/>
    </xf>
    <xf numFmtId="0" fontId="1" fillId="8" borderId="22" xfId="0" applyFont="1" applyFill="1" applyBorder="1"/>
    <xf numFmtId="0" fontId="1" fillId="8" borderId="22" xfId="0" applyFont="1" applyFill="1" applyBorder="1" applyAlignment="1">
      <alignment horizontal="center"/>
    </xf>
    <xf numFmtId="1" fontId="1" fillId="9" borderId="22" xfId="0" applyNumberFormat="1" applyFont="1" applyFill="1" applyBorder="1" applyAlignment="1">
      <alignment horizontal="center"/>
    </xf>
    <xf numFmtId="3" fontId="1" fillId="8" borderId="22" xfId="0" applyNumberFormat="1" applyFont="1" applyFill="1" applyBorder="1" applyAlignment="1">
      <alignment horizontal="center"/>
    </xf>
    <xf numFmtId="3" fontId="7" fillId="7" borderId="23" xfId="0" applyNumberFormat="1" applyFont="1" applyFill="1" applyBorder="1" applyAlignment="1">
      <alignment horizontal="center"/>
    </xf>
    <xf numFmtId="0" fontId="1" fillId="8" borderId="22" xfId="0" applyFont="1" applyFill="1" applyBorder="1" applyAlignment="1">
      <alignment horizontal="left"/>
    </xf>
    <xf numFmtId="0" fontId="7" fillId="10" borderId="22" xfId="0" applyFont="1" applyFill="1" applyBorder="1"/>
    <xf numFmtId="0" fontId="1" fillId="10" borderId="22" xfId="0" applyFont="1" applyFill="1" applyBorder="1"/>
    <xf numFmtId="0" fontId="7" fillId="11" borderId="22" xfId="0" applyFont="1" applyFill="1" applyBorder="1" applyAlignment="1">
      <alignment horizontal="right" vertical="center"/>
    </xf>
    <xf numFmtId="0" fontId="1" fillId="2" borderId="10" xfId="0" applyFont="1" applyFill="1" applyBorder="1" applyAlignment="1">
      <alignment horizontal="right"/>
    </xf>
    <xf numFmtId="0" fontId="9" fillId="2" borderId="23" xfId="0" applyFont="1" applyFill="1" applyBorder="1"/>
    <xf numFmtId="0" fontId="10" fillId="2" borderId="23" xfId="0" applyFont="1" applyFill="1" applyBorder="1"/>
    <xf numFmtId="0" fontId="11" fillId="2" borderId="23" xfId="0" applyFont="1" applyFill="1" applyBorder="1"/>
    <xf numFmtId="0" fontId="11" fillId="2" borderId="23" xfId="0" applyFont="1" applyFill="1" applyBorder="1" applyAlignment="1">
      <alignment vertical="center" wrapText="1"/>
    </xf>
    <xf numFmtId="0" fontId="12" fillId="2" borderId="23" xfId="0" applyFont="1" applyFill="1" applyBorder="1"/>
    <xf numFmtId="49" fontId="10" fillId="2" borderId="23" xfId="0" applyNumberFormat="1" applyFont="1" applyFill="1" applyBorder="1"/>
    <xf numFmtId="0" fontId="7" fillId="3" borderId="23" xfId="0" applyFont="1" applyFill="1" applyBorder="1" applyAlignment="1">
      <alignment horizontal="left"/>
    </xf>
    <xf numFmtId="0" fontId="13" fillId="2" borderId="23" xfId="0" applyFont="1" applyFill="1" applyBorder="1"/>
    <xf numFmtId="0" fontId="13" fillId="2" borderId="23" xfId="0" applyFont="1" applyFill="1" applyBorder="1" applyAlignment="1">
      <alignment vertical="center" wrapText="1"/>
    </xf>
    <xf numFmtId="0" fontId="7" fillId="11" borderId="23" xfId="0" applyFont="1" applyFill="1" applyBorder="1" applyAlignment="1">
      <alignment horizontal="left"/>
    </xf>
    <xf numFmtId="0" fontId="14" fillId="2" borderId="23" xfId="0" applyFont="1" applyFill="1" applyBorder="1"/>
    <xf numFmtId="0" fontId="1" fillId="2" borderId="23" xfId="0" applyFont="1" applyFill="1" applyBorder="1"/>
    <xf numFmtId="0" fontId="15" fillId="2" borderId="23" xfId="0" applyFont="1" applyFill="1" applyBorder="1" applyAlignment="1">
      <alignment vertical="top"/>
    </xf>
    <xf numFmtId="0" fontId="1" fillId="2" borderId="23" xfId="0" applyFont="1" applyFill="1" applyBorder="1" applyAlignment="1">
      <alignment vertical="top"/>
    </xf>
    <xf numFmtId="0" fontId="19" fillId="2" borderId="23" xfId="0" applyFont="1" applyFill="1" applyBorder="1"/>
    <xf numFmtId="0" fontId="7" fillId="2" borderId="23" xfId="0" applyFont="1" applyFill="1" applyBorder="1" applyAlignment="1">
      <alignment horizontal="left" vertical="top" wrapText="1"/>
    </xf>
    <xf numFmtId="0" fontId="2" fillId="2" borderId="23" xfId="0" applyFont="1" applyFill="1" applyBorder="1" applyAlignment="1">
      <alignment vertical="top" wrapText="1"/>
    </xf>
    <xf numFmtId="4" fontId="2" fillId="2" borderId="23" xfId="0" applyNumberFormat="1" applyFont="1" applyFill="1" applyBorder="1" applyAlignment="1">
      <alignment vertical="top" wrapText="1"/>
    </xf>
    <xf numFmtId="0" fontId="10" fillId="2" borderId="23" xfId="0" applyFont="1" applyFill="1" applyBorder="1" applyAlignment="1">
      <alignment horizontal="center" vertical="center"/>
    </xf>
    <xf numFmtId="0" fontId="10" fillId="2" borderId="23" xfId="0" applyFont="1" applyFill="1" applyBorder="1" applyAlignment="1">
      <alignment horizontal="left" vertical="center"/>
    </xf>
    <xf numFmtId="0" fontId="14" fillId="2" borderId="23" xfId="0" applyFont="1" applyFill="1" applyBorder="1" applyAlignment="1">
      <alignment horizontal="left" vertical="center"/>
    </xf>
    <xf numFmtId="0" fontId="10" fillId="2" borderId="23" xfId="0" applyFont="1" applyFill="1" applyBorder="1" applyAlignment="1">
      <alignment horizontal="left" vertical="center" wrapText="1"/>
    </xf>
    <xf numFmtId="0" fontId="7" fillId="3" borderId="23" xfId="0" applyFont="1" applyFill="1" applyBorder="1" applyAlignment="1">
      <alignment horizontal="left" vertical="top" wrapText="1"/>
    </xf>
    <xf numFmtId="4" fontId="10" fillId="2" borderId="23" xfId="0" applyNumberFormat="1" applyFont="1" applyFill="1" applyBorder="1"/>
    <xf numFmtId="0" fontId="7" fillId="3" borderId="23" xfId="0" applyFont="1" applyFill="1" applyBorder="1" applyAlignment="1">
      <alignment horizontal="center"/>
    </xf>
    <xf numFmtId="0" fontId="7" fillId="4" borderId="23" xfId="0" applyFont="1" applyFill="1" applyBorder="1"/>
    <xf numFmtId="0" fontId="1" fillId="4" borderId="23" xfId="0" applyFont="1" applyFill="1" applyBorder="1"/>
    <xf numFmtId="0" fontId="21" fillId="7" borderId="18" xfId="0" applyFont="1" applyFill="1" applyBorder="1" applyAlignment="1">
      <alignment horizontal="left" vertical="top" wrapText="1"/>
    </xf>
    <xf numFmtId="0" fontId="21" fillId="7" borderId="18" xfId="0" applyFont="1" applyFill="1" applyBorder="1" applyAlignment="1">
      <alignment horizontal="center" vertical="top" wrapText="1"/>
    </xf>
    <xf numFmtId="0" fontId="21" fillId="7" borderId="18" xfId="0" applyFont="1" applyFill="1" applyBorder="1" applyAlignment="1">
      <alignment vertical="top" wrapText="1"/>
    </xf>
    <xf numFmtId="4" fontId="21" fillId="7" borderId="18" xfId="0" applyNumberFormat="1" applyFont="1" applyFill="1" applyBorder="1" applyAlignment="1">
      <alignment vertical="top" wrapText="1"/>
    </xf>
    <xf numFmtId="4" fontId="21" fillId="7" borderId="18" xfId="0" applyNumberFormat="1" applyFont="1" applyFill="1" applyBorder="1" applyAlignment="1">
      <alignment horizontal="right" vertical="top" wrapText="1"/>
    </xf>
    <xf numFmtId="0" fontId="21" fillId="8" borderId="22" xfId="0" applyFont="1" applyFill="1" applyBorder="1" applyAlignment="1">
      <alignment horizontal="left" vertical="top" wrapText="1"/>
    </xf>
    <xf numFmtId="0" fontId="21" fillId="8" borderId="22" xfId="0" applyFont="1" applyFill="1" applyBorder="1" applyAlignment="1">
      <alignment horizontal="center" vertical="top" wrapText="1"/>
    </xf>
    <xf numFmtId="0" fontId="21" fillId="2" borderId="22" xfId="0" applyFont="1" applyFill="1" applyBorder="1" applyAlignment="1">
      <alignment vertical="top" wrapText="1"/>
    </xf>
    <xf numFmtId="4" fontId="21" fillId="8" borderId="22" xfId="0" applyNumberFormat="1" applyFont="1" applyFill="1" applyBorder="1" applyAlignment="1">
      <alignment vertical="top" wrapText="1"/>
    </xf>
    <xf numFmtId="4" fontId="21" fillId="9" borderId="22" xfId="0" applyNumberFormat="1" applyFont="1" applyFill="1" applyBorder="1" applyAlignment="1">
      <alignment horizontal="right" vertical="top" wrapText="1"/>
    </xf>
    <xf numFmtId="0" fontId="20" fillId="8" borderId="22" xfId="0" applyFont="1" applyFill="1" applyBorder="1" applyAlignment="1">
      <alignment horizontal="left" vertical="top" wrapText="1"/>
    </xf>
    <xf numFmtId="0" fontId="20" fillId="8" borderId="22" xfId="0" applyFont="1" applyFill="1" applyBorder="1" applyAlignment="1">
      <alignment horizontal="center" vertical="top" wrapText="1"/>
    </xf>
    <xf numFmtId="0" fontId="20" fillId="2" borderId="22" xfId="0" applyFont="1" applyFill="1" applyBorder="1" applyAlignment="1">
      <alignment vertical="top" wrapText="1"/>
    </xf>
    <xf numFmtId="4" fontId="20" fillId="8" borderId="22" xfId="0" applyNumberFormat="1" applyFont="1" applyFill="1" applyBorder="1" applyAlignment="1">
      <alignment vertical="top" wrapText="1"/>
    </xf>
    <xf numFmtId="4" fontId="20" fillId="9" borderId="22" xfId="0" applyNumberFormat="1" applyFont="1" applyFill="1" applyBorder="1" applyAlignment="1">
      <alignment horizontal="right" vertical="top" wrapText="1"/>
    </xf>
    <xf numFmtId="0" fontId="21" fillId="7" borderId="22" xfId="0" applyFont="1" applyFill="1" applyBorder="1" applyAlignment="1">
      <alignment horizontal="left" vertical="top" wrapText="1"/>
    </xf>
    <xf numFmtId="0" fontId="21" fillId="7" borderId="22" xfId="0" applyFont="1" applyFill="1" applyBorder="1" applyAlignment="1">
      <alignment horizontal="center" vertical="top" wrapText="1"/>
    </xf>
    <xf numFmtId="0" fontId="21" fillId="7" borderId="22" xfId="0" applyFont="1" applyFill="1" applyBorder="1" applyAlignment="1">
      <alignment vertical="top" wrapText="1"/>
    </xf>
    <xf numFmtId="4" fontId="21" fillId="7" borderId="22" xfId="0" applyNumberFormat="1" applyFont="1" applyFill="1" applyBorder="1" applyAlignment="1">
      <alignment vertical="top" wrapText="1"/>
    </xf>
    <xf numFmtId="0" fontId="21" fillId="8" borderId="22" xfId="0" applyFont="1" applyFill="1" applyBorder="1" applyAlignment="1">
      <alignment vertical="top" wrapText="1"/>
    </xf>
    <xf numFmtId="4" fontId="21" fillId="9" borderId="22" xfId="0" applyNumberFormat="1" applyFont="1" applyFill="1" applyBorder="1" applyAlignment="1">
      <alignment vertical="top" wrapText="1"/>
    </xf>
    <xf numFmtId="0" fontId="20" fillId="2" borderId="22" xfId="0" applyFont="1" applyFill="1" applyBorder="1" applyAlignment="1">
      <alignment wrapText="1"/>
    </xf>
    <xf numFmtId="0" fontId="20" fillId="8" borderId="10" xfId="0" applyFont="1" applyFill="1" applyBorder="1" applyAlignment="1">
      <alignment horizontal="center" vertical="top" wrapText="1"/>
    </xf>
    <xf numFmtId="0" fontId="20" fillId="8" borderId="22" xfId="0" applyFont="1" applyFill="1" applyBorder="1" applyAlignment="1">
      <alignment vertical="top" wrapText="1"/>
    </xf>
    <xf numFmtId="4" fontId="21" fillId="8" borderId="15" xfId="0" applyNumberFormat="1" applyFont="1" applyFill="1" applyBorder="1" applyAlignment="1">
      <alignment vertical="top" wrapText="1"/>
    </xf>
    <xf numFmtId="0" fontId="22" fillId="12" borderId="10" xfId="0" applyFont="1" applyFill="1" applyBorder="1" applyAlignment="1">
      <alignment horizontal="left"/>
    </xf>
    <xf numFmtId="0" fontId="23" fillId="12" borderId="23" xfId="0" applyFont="1" applyFill="1" applyBorder="1"/>
    <xf numFmtId="0" fontId="23" fillId="12" borderId="15" xfId="0" applyFont="1" applyFill="1" applyBorder="1"/>
    <xf numFmtId="0" fontId="23" fillId="9" borderId="10" xfId="0" applyFont="1" applyFill="1" applyBorder="1" applyAlignment="1">
      <alignment horizontal="left"/>
    </xf>
    <xf numFmtId="0" fontId="23" fillId="9" borderId="23" xfId="0" applyFont="1" applyFill="1" applyBorder="1"/>
    <xf numFmtId="0" fontId="24" fillId="9" borderId="23" xfId="0" applyFont="1" applyFill="1" applyBorder="1"/>
    <xf numFmtId="4" fontId="23" fillId="9" borderId="23" xfId="0" applyNumberFormat="1" applyFont="1" applyFill="1" applyBorder="1"/>
    <xf numFmtId="0" fontId="19" fillId="9" borderId="15" xfId="0" applyFont="1" applyFill="1" applyBorder="1"/>
    <xf numFmtId="0" fontId="22" fillId="5" borderId="10" xfId="0" applyFont="1" applyFill="1" applyBorder="1" applyAlignment="1">
      <alignment horizontal="left"/>
    </xf>
    <xf numFmtId="0" fontId="23" fillId="5" borderId="23" xfId="0" applyFont="1" applyFill="1" applyBorder="1"/>
    <xf numFmtId="0" fontId="24" fillId="5" borderId="23" xfId="0" applyFont="1" applyFill="1" applyBorder="1"/>
    <xf numFmtId="4" fontId="23" fillId="5" borderId="23" xfId="0" applyNumberFormat="1" applyFont="1" applyFill="1" applyBorder="1"/>
    <xf numFmtId="0" fontId="19" fillId="5" borderId="15" xfId="0" applyFont="1" applyFill="1" applyBorder="1"/>
    <xf numFmtId="0" fontId="22" fillId="12" borderId="10" xfId="0" applyFont="1" applyFill="1" applyBorder="1"/>
    <xf numFmtId="0" fontId="22" fillId="12" borderId="23" xfId="0" applyFont="1" applyFill="1" applyBorder="1"/>
    <xf numFmtId="0" fontId="22" fillId="12" borderId="15" xfId="0" applyFont="1" applyFill="1" applyBorder="1"/>
    <xf numFmtId="0" fontId="3" fillId="13" borderId="18" xfId="0" applyFont="1" applyFill="1" applyBorder="1" applyAlignment="1">
      <alignment vertical="top"/>
    </xf>
    <xf numFmtId="0" fontId="3" fillId="13" borderId="18" xfId="0" applyFont="1" applyFill="1" applyBorder="1" applyAlignment="1">
      <alignment horizontal="center" vertical="top"/>
    </xf>
    <xf numFmtId="165" fontId="3" fillId="13" borderId="18" xfId="0" applyNumberFormat="1" applyFont="1" applyFill="1" applyBorder="1" applyAlignment="1">
      <alignment vertical="top"/>
    </xf>
    <xf numFmtId="0" fontId="3" fillId="14" borderId="22" xfId="0" applyFont="1" applyFill="1" applyBorder="1"/>
    <xf numFmtId="0" fontId="3" fillId="14" borderId="22" xfId="0" applyFont="1" applyFill="1" applyBorder="1" applyAlignment="1">
      <alignment horizontal="center"/>
    </xf>
    <xf numFmtId="0" fontId="3" fillId="14" borderId="22" xfId="0" applyFont="1" applyFill="1" applyBorder="1" applyAlignment="1">
      <alignment horizontal="center" vertical="top"/>
    </xf>
    <xf numFmtId="165" fontId="3" fillId="14" borderId="22" xfId="0" applyNumberFormat="1" applyFont="1" applyFill="1" applyBorder="1" applyAlignment="1">
      <alignment vertical="top"/>
    </xf>
    <xf numFmtId="0" fontId="3" fillId="15" borderId="22" xfId="0" applyFont="1" applyFill="1" applyBorder="1" applyAlignment="1">
      <alignment vertical="top"/>
    </xf>
    <xf numFmtId="0" fontId="3" fillId="15" borderId="22" xfId="0" applyFont="1" applyFill="1" applyBorder="1" applyAlignment="1">
      <alignment horizontal="center" vertical="top"/>
    </xf>
    <xf numFmtId="165" fontId="3" fillId="15" borderId="22" xfId="0" applyNumberFormat="1" applyFont="1" applyFill="1" applyBorder="1" applyAlignment="1">
      <alignment vertical="top"/>
    </xf>
    <xf numFmtId="0" fontId="3" fillId="2" borderId="22" xfId="0" applyFont="1" applyFill="1" applyBorder="1" applyAlignment="1">
      <alignment vertical="top"/>
    </xf>
    <xf numFmtId="0" fontId="3" fillId="2" borderId="22" xfId="0" applyFont="1" applyFill="1" applyBorder="1" applyAlignment="1">
      <alignment horizontal="center" vertical="top"/>
    </xf>
    <xf numFmtId="165" fontId="3" fillId="2" borderId="22" xfId="0" applyNumberFormat="1" applyFont="1" applyFill="1" applyBorder="1" applyAlignment="1">
      <alignment vertical="top"/>
    </xf>
    <xf numFmtId="165" fontId="3" fillId="9" borderId="22" xfId="0" applyNumberFormat="1" applyFont="1" applyFill="1" applyBorder="1" applyAlignment="1">
      <alignment horizontal="right" vertical="top"/>
    </xf>
    <xf numFmtId="0" fontId="27" fillId="2" borderId="22" xfId="0" applyFont="1" applyFill="1" applyBorder="1" applyAlignment="1">
      <alignment vertical="top"/>
    </xf>
    <xf numFmtId="0" fontId="27" fillId="2" borderId="22" xfId="0" applyFont="1" applyFill="1" applyBorder="1" applyAlignment="1">
      <alignment horizontal="center" vertical="top"/>
    </xf>
    <xf numFmtId="165" fontId="27" fillId="2" borderId="22" xfId="0" applyNumberFormat="1" applyFont="1" applyFill="1" applyBorder="1" applyAlignment="1">
      <alignment vertical="top"/>
    </xf>
    <xf numFmtId="165" fontId="27" fillId="9" borderId="22" xfId="0" applyNumberFormat="1" applyFont="1" applyFill="1" applyBorder="1" applyAlignment="1">
      <alignment horizontal="right" vertical="top"/>
    </xf>
    <xf numFmtId="0" fontId="27" fillId="2" borderId="22" xfId="0" applyFont="1" applyFill="1" applyBorder="1" applyAlignment="1">
      <alignment vertical="top" wrapText="1"/>
    </xf>
    <xf numFmtId="0" fontId="27" fillId="2" borderId="22" xfId="0" applyFont="1" applyFill="1" applyBorder="1"/>
    <xf numFmtId="0" fontId="3" fillId="2" borderId="22" xfId="0" applyFont="1" applyFill="1" applyBorder="1"/>
    <xf numFmtId="165" fontId="3" fillId="15" borderId="22" xfId="0" applyNumberFormat="1" applyFont="1" applyFill="1" applyBorder="1" applyAlignment="1">
      <alignment horizontal="right" vertical="top"/>
    </xf>
    <xf numFmtId="0" fontId="27" fillId="2" borderId="22" xfId="0" applyFont="1" applyFill="1" applyBorder="1" applyAlignment="1">
      <alignment wrapText="1"/>
    </xf>
    <xf numFmtId="0" fontId="27" fillId="2" borderId="22" xfId="0" applyFont="1" applyFill="1" applyBorder="1" applyAlignment="1">
      <alignment horizontal="center" vertical="top" wrapText="1"/>
    </xf>
    <xf numFmtId="0" fontId="3" fillId="2" borderId="22" xfId="0" applyFont="1" applyFill="1" applyBorder="1" applyAlignment="1">
      <alignment vertical="top" wrapText="1"/>
    </xf>
    <xf numFmtId="165" fontId="3" fillId="14" borderId="22" xfId="0" applyNumberFormat="1" applyFont="1" applyFill="1" applyBorder="1" applyAlignment="1">
      <alignment horizontal="right" vertical="top"/>
    </xf>
    <xf numFmtId="0" fontId="3" fillId="13" borderId="18" xfId="0" applyFont="1" applyFill="1" applyBorder="1" applyAlignment="1">
      <alignment vertical="center"/>
    </xf>
    <xf numFmtId="0" fontId="3" fillId="13" borderId="18" xfId="0" applyFont="1" applyFill="1" applyBorder="1" applyAlignment="1">
      <alignment horizontal="center" vertical="center"/>
    </xf>
    <xf numFmtId="0" fontId="3" fillId="13" borderId="18" xfId="0" applyFont="1" applyFill="1" applyBorder="1" applyAlignment="1">
      <alignment vertical="center" wrapText="1"/>
    </xf>
    <xf numFmtId="165" fontId="3" fillId="13" borderId="18" xfId="0" applyNumberFormat="1" applyFont="1" applyFill="1" applyBorder="1" applyAlignment="1">
      <alignment vertical="center"/>
    </xf>
    <xf numFmtId="0" fontId="3" fillId="14" borderId="22" xfId="0" applyFont="1" applyFill="1" applyBorder="1" applyAlignment="1">
      <alignment vertical="center"/>
    </xf>
    <xf numFmtId="0" fontId="3" fillId="14" borderId="22" xfId="0" applyFont="1" applyFill="1" applyBorder="1" applyAlignment="1">
      <alignment horizontal="center" vertical="center"/>
    </xf>
    <xf numFmtId="0" fontId="3" fillId="14" borderId="22" xfId="0" applyFont="1" applyFill="1" applyBorder="1" applyAlignment="1">
      <alignment vertical="center" wrapText="1"/>
    </xf>
    <xf numFmtId="165" fontId="3" fillId="14" borderId="22" xfId="0" applyNumberFormat="1" applyFont="1" applyFill="1" applyBorder="1" applyAlignment="1">
      <alignment vertical="center"/>
    </xf>
    <xf numFmtId="0" fontId="3" fillId="15" borderId="22" xfId="0" applyFont="1" applyFill="1" applyBorder="1" applyAlignment="1">
      <alignment vertical="center"/>
    </xf>
    <xf numFmtId="0" fontId="3" fillId="15" borderId="22" xfId="0" applyFont="1" applyFill="1" applyBorder="1" applyAlignment="1">
      <alignment horizontal="center" vertical="center"/>
    </xf>
    <xf numFmtId="0" fontId="3" fillId="15" borderId="22" xfId="0" applyFont="1" applyFill="1" applyBorder="1" applyAlignment="1">
      <alignment vertical="center" wrapText="1"/>
    </xf>
    <xf numFmtId="165" fontId="3" fillId="15" borderId="22" xfId="0" applyNumberFormat="1" applyFont="1" applyFill="1" applyBorder="1" applyAlignment="1">
      <alignment vertical="center"/>
    </xf>
    <xf numFmtId="0" fontId="3" fillId="2" borderId="22" xfId="0" applyFont="1" applyFill="1" applyBorder="1" applyAlignment="1">
      <alignment vertical="center"/>
    </xf>
    <xf numFmtId="0" fontId="3" fillId="2" borderId="22" xfId="0" applyFont="1" applyFill="1" applyBorder="1" applyAlignment="1">
      <alignment horizontal="center" vertical="center"/>
    </xf>
    <xf numFmtId="0" fontId="3" fillId="2" borderId="22" xfId="0" applyFont="1" applyFill="1" applyBorder="1" applyAlignment="1">
      <alignment vertical="center" wrapText="1"/>
    </xf>
    <xf numFmtId="165" fontId="3" fillId="2" borderId="22" xfId="0" applyNumberFormat="1" applyFont="1" applyFill="1" applyBorder="1" applyAlignment="1">
      <alignment vertical="center"/>
    </xf>
    <xf numFmtId="0" fontId="27" fillId="2" borderId="22" xfId="0" applyFont="1" applyFill="1" applyBorder="1" applyAlignment="1">
      <alignment vertical="center"/>
    </xf>
    <xf numFmtId="0" fontId="27" fillId="2" borderId="22" xfId="0" applyFont="1" applyFill="1" applyBorder="1" applyAlignment="1">
      <alignment horizontal="center" vertical="center"/>
    </xf>
    <xf numFmtId="0" fontId="27" fillId="2" borderId="22" xfId="0" applyFont="1" applyFill="1" applyBorder="1" applyAlignment="1">
      <alignment vertical="center" wrapText="1"/>
    </xf>
    <xf numFmtId="165" fontId="27" fillId="2" borderId="22" xfId="0" applyNumberFormat="1" applyFont="1" applyFill="1" applyBorder="1" applyAlignment="1">
      <alignment vertical="center"/>
    </xf>
    <xf numFmtId="165" fontId="3" fillId="15" borderId="22" xfId="0" applyNumberFormat="1" applyFont="1" applyFill="1" applyBorder="1" applyAlignment="1">
      <alignment horizontal="right" vertical="center"/>
    </xf>
    <xf numFmtId="0" fontId="27" fillId="2" borderId="22" xfId="0" applyFont="1" applyFill="1" applyBorder="1" applyAlignment="1">
      <alignment horizontal="center" vertical="center" wrapText="1"/>
    </xf>
    <xf numFmtId="165" fontId="3" fillId="14" borderId="22" xfId="0" applyNumberFormat="1" applyFont="1" applyFill="1" applyBorder="1" applyAlignment="1">
      <alignment horizontal="right" vertical="center"/>
    </xf>
    <xf numFmtId="49" fontId="29" fillId="16" borderId="24" xfId="0" applyNumberFormat="1" applyFont="1" applyFill="1" applyBorder="1" applyAlignment="1">
      <alignment horizontal="center" vertical="center" wrapText="1"/>
    </xf>
    <xf numFmtId="164" fontId="31" fillId="17" borderId="24" xfId="0" applyNumberFormat="1" applyFont="1" applyFill="1" applyBorder="1" applyAlignment="1">
      <alignment horizontal="right" vertical="center" wrapText="1"/>
    </xf>
    <xf numFmtId="164" fontId="31" fillId="18" borderId="24" xfId="0" applyNumberFormat="1" applyFont="1" applyFill="1" applyBorder="1" applyAlignment="1">
      <alignment horizontal="right" vertical="center" wrapText="1"/>
    </xf>
    <xf numFmtId="164" fontId="31" fillId="13" borderId="24" xfId="0" applyNumberFormat="1" applyFont="1" applyFill="1" applyBorder="1" applyAlignment="1">
      <alignment horizontal="right" vertical="center" wrapText="1"/>
    </xf>
    <xf numFmtId="164" fontId="31" fillId="19" borderId="24" xfId="0" applyNumberFormat="1" applyFont="1" applyFill="1" applyBorder="1" applyAlignment="1">
      <alignment horizontal="right" vertical="center" wrapText="1"/>
    </xf>
    <xf numFmtId="164" fontId="31" fillId="20" borderId="24" xfId="0" applyNumberFormat="1" applyFont="1" applyFill="1" applyBorder="1" applyAlignment="1">
      <alignment horizontal="right" vertical="center" wrapText="1"/>
    </xf>
    <xf numFmtId="164" fontId="31" fillId="21" borderId="24" xfId="0" applyNumberFormat="1" applyFont="1" applyFill="1" applyBorder="1" applyAlignment="1">
      <alignment horizontal="right" vertical="center" wrapText="1"/>
    </xf>
    <xf numFmtId="164" fontId="31" fillId="22" borderId="24" xfId="0" applyNumberFormat="1" applyFont="1" applyFill="1" applyBorder="1" applyAlignment="1">
      <alignment horizontal="right" vertical="center" wrapText="1"/>
    </xf>
    <xf numFmtId="164" fontId="31" fillId="23" borderId="24" xfId="0" applyNumberFormat="1" applyFont="1" applyFill="1" applyBorder="1" applyAlignment="1">
      <alignment horizontal="right" vertical="center" wrapText="1"/>
    </xf>
    <xf numFmtId="164" fontId="31" fillId="24" borderId="24" xfId="0" applyNumberFormat="1" applyFont="1" applyFill="1" applyBorder="1" applyAlignment="1">
      <alignment horizontal="right" vertical="center" wrapText="1"/>
    </xf>
    <xf numFmtId="164" fontId="31" fillId="25" borderId="24" xfId="0" applyNumberFormat="1" applyFont="1" applyFill="1" applyBorder="1" applyAlignment="1">
      <alignment horizontal="right" vertical="center" wrapText="1"/>
    </xf>
    <xf numFmtId="164" fontId="31" fillId="26" borderId="24" xfId="0" applyNumberFormat="1" applyFont="1" applyFill="1" applyBorder="1" applyAlignment="1">
      <alignment horizontal="right" vertical="center" wrapText="1"/>
    </xf>
    <xf numFmtId="164" fontId="31" fillId="27" borderId="24" xfId="0" applyNumberFormat="1" applyFont="1" applyFill="1" applyBorder="1" applyAlignment="1">
      <alignment horizontal="right" vertical="center" wrapText="1"/>
    </xf>
    <xf numFmtId="164" fontId="31" fillId="28" borderId="24" xfId="0" applyNumberFormat="1" applyFont="1" applyFill="1" applyBorder="1" applyAlignment="1">
      <alignment horizontal="right" vertical="center" wrapText="1"/>
    </xf>
    <xf numFmtId="164" fontId="31" fillId="29" borderId="24" xfId="0" applyNumberFormat="1" applyFont="1" applyFill="1" applyBorder="1" applyAlignment="1">
      <alignment horizontal="right" vertical="center" wrapText="1"/>
    </xf>
    <xf numFmtId="164" fontId="30" fillId="29" borderId="24" xfId="0" applyNumberFormat="1" applyFont="1" applyFill="1" applyBorder="1" applyAlignment="1">
      <alignment horizontal="right" vertical="center" wrapText="1"/>
    </xf>
    <xf numFmtId="164" fontId="31" fillId="30" borderId="24" xfId="0" applyNumberFormat="1" applyFont="1" applyFill="1" applyBorder="1" applyAlignment="1">
      <alignment horizontal="right" vertical="center" wrapText="1"/>
    </xf>
    <xf numFmtId="164" fontId="31" fillId="31" borderId="24" xfId="0" applyNumberFormat="1" applyFont="1" applyFill="1" applyBorder="1" applyAlignment="1">
      <alignment horizontal="right" vertical="center" wrapText="1"/>
    </xf>
    <xf numFmtId="164" fontId="30" fillId="30" borderId="24" xfId="0" applyNumberFormat="1" applyFont="1" applyFill="1" applyBorder="1" applyAlignment="1">
      <alignment horizontal="right" vertical="center" wrapText="1"/>
    </xf>
    <xf numFmtId="164" fontId="31" fillId="32" borderId="24" xfId="0" applyNumberFormat="1" applyFont="1" applyFill="1" applyBorder="1" applyAlignment="1">
      <alignment horizontal="right" vertical="center" wrapText="1"/>
    </xf>
    <xf numFmtId="164" fontId="31" fillId="33" borderId="24" xfId="0" applyNumberFormat="1" applyFont="1" applyFill="1" applyBorder="1" applyAlignment="1">
      <alignment horizontal="right" vertical="center" wrapText="1"/>
    </xf>
    <xf numFmtId="164" fontId="31" fillId="34" borderId="24" xfId="0" applyNumberFormat="1" applyFont="1" applyFill="1" applyBorder="1" applyAlignment="1">
      <alignment horizontal="right" vertical="center" wrapText="1"/>
    </xf>
    <xf numFmtId="164" fontId="31" fillId="35" borderId="24" xfId="0" applyNumberFormat="1" applyFont="1" applyFill="1" applyBorder="1" applyAlignment="1">
      <alignment horizontal="right" vertical="center" wrapText="1"/>
    </xf>
    <xf numFmtId="164" fontId="31" fillId="36" borderId="24" xfId="0" applyNumberFormat="1" applyFont="1" applyFill="1" applyBorder="1" applyAlignment="1">
      <alignment horizontal="right" vertical="center" wrapText="1"/>
    </xf>
    <xf numFmtId="164" fontId="31" fillId="37" borderId="24" xfId="0" applyNumberFormat="1" applyFont="1" applyFill="1" applyBorder="1" applyAlignment="1">
      <alignment horizontal="right" vertical="center" wrapText="1"/>
    </xf>
    <xf numFmtId="164" fontId="30" fillId="37" borderId="24" xfId="0" applyNumberFormat="1" applyFont="1" applyFill="1" applyBorder="1" applyAlignment="1">
      <alignment horizontal="right" vertical="center" wrapText="1"/>
    </xf>
    <xf numFmtId="164" fontId="31" fillId="38" borderId="24" xfId="0" applyNumberFormat="1" applyFont="1" applyFill="1" applyBorder="1" applyAlignment="1">
      <alignment horizontal="right" vertical="center" wrapText="1"/>
    </xf>
    <xf numFmtId="164" fontId="31" fillId="39" borderId="24" xfId="0" applyNumberFormat="1" applyFont="1" applyFill="1" applyBorder="1" applyAlignment="1">
      <alignment horizontal="right" vertical="center" wrapText="1"/>
    </xf>
    <xf numFmtId="164" fontId="31" fillId="40" borderId="24" xfId="0" applyNumberFormat="1" applyFont="1" applyFill="1" applyBorder="1" applyAlignment="1">
      <alignment horizontal="right" vertical="center" wrapText="1"/>
    </xf>
    <xf numFmtId="49" fontId="31" fillId="40" borderId="24" xfId="0" applyNumberFormat="1" applyFont="1" applyFill="1" applyBorder="1" applyAlignment="1">
      <alignment horizontal="right" vertical="center" wrapText="1"/>
    </xf>
    <xf numFmtId="0" fontId="30" fillId="40" borderId="24" xfId="0" applyFont="1" applyFill="1" applyBorder="1" applyAlignment="1">
      <alignment vertical="center" wrapText="1"/>
    </xf>
    <xf numFmtId="164" fontId="31" fillId="7" borderId="24" xfId="0" applyNumberFormat="1" applyFont="1" applyFill="1" applyBorder="1" applyAlignment="1">
      <alignment horizontal="right" vertical="center" wrapText="1"/>
    </xf>
    <xf numFmtId="0" fontId="35" fillId="2" borderId="6" xfId="0" applyFont="1" applyFill="1" applyBorder="1" applyAlignment="1">
      <alignment vertical="top" wrapText="1"/>
    </xf>
    <xf numFmtId="0" fontId="36" fillId="2" borderId="6" xfId="0" applyFont="1" applyFill="1" applyBorder="1" applyAlignment="1">
      <alignment vertical="top" wrapText="1"/>
    </xf>
    <xf numFmtId="0" fontId="35" fillId="2" borderId="6" xfId="0" applyFont="1" applyFill="1" applyBorder="1" applyAlignment="1">
      <alignment horizontal="left" vertical="top" wrapText="1"/>
    </xf>
    <xf numFmtId="0" fontId="35" fillId="0" borderId="6" xfId="0" applyFont="1" applyBorder="1" applyAlignment="1">
      <alignment horizontal="left" vertical="top" wrapText="1"/>
    </xf>
    <xf numFmtId="0" fontId="35" fillId="0" borderId="6" xfId="0" applyFont="1" applyBorder="1" applyAlignment="1">
      <alignment horizontal="left" vertical="top"/>
    </xf>
    <xf numFmtId="0" fontId="36" fillId="2" borderId="6" xfId="0" applyFont="1" applyFill="1" applyBorder="1" applyAlignment="1">
      <alignment horizontal="center" vertical="top"/>
    </xf>
    <xf numFmtId="0" fontId="35" fillId="2" borderId="23" xfId="0" applyFont="1" applyFill="1" applyBorder="1" applyAlignment="1">
      <alignment vertical="top"/>
    </xf>
    <xf numFmtId="0" fontId="37" fillId="0" borderId="0" xfId="0" applyFont="1"/>
    <xf numFmtId="0" fontId="37" fillId="0" borderId="27" xfId="0" applyFont="1" applyBorder="1" applyAlignment="1">
      <alignment horizontal="center" vertical="center" wrapText="1"/>
    </xf>
    <xf numFmtId="0" fontId="36" fillId="0" borderId="6" xfId="0" applyFont="1" applyBorder="1" applyAlignment="1">
      <alignment horizontal="left" vertical="top" wrapText="1"/>
    </xf>
    <xf numFmtId="0" fontId="35" fillId="2" borderId="6" xfId="0" applyFont="1" applyFill="1" applyBorder="1" applyAlignment="1">
      <alignment horizontal="center" vertical="top"/>
    </xf>
    <xf numFmtId="0" fontId="1" fillId="0" borderId="6" xfId="0" applyFont="1" applyBorder="1" applyAlignment="1">
      <alignment horizontal="center" vertical="center" wrapText="1"/>
    </xf>
    <xf numFmtId="0" fontId="1" fillId="2" borderId="6" xfId="0" applyFont="1" applyFill="1" applyBorder="1" applyAlignment="1">
      <alignment horizontal="center" vertical="center"/>
    </xf>
    <xf numFmtId="0" fontId="35" fillId="2" borderId="6" xfId="0" applyFont="1" applyFill="1" applyBorder="1" applyAlignment="1">
      <alignment horizontal="center" vertical="center"/>
    </xf>
    <xf numFmtId="0" fontId="35" fillId="0" borderId="6" xfId="0" applyFont="1" applyBorder="1" applyAlignment="1">
      <alignment horizontal="center" vertical="center" wrapText="1"/>
    </xf>
    <xf numFmtId="0" fontId="35" fillId="0" borderId="6" xfId="0" applyFont="1" applyBorder="1" applyAlignment="1">
      <alignment horizontal="center" vertical="center"/>
    </xf>
    <xf numFmtId="0" fontId="40" fillId="0" borderId="27" xfId="0" applyFont="1" applyBorder="1" applyAlignment="1" applyProtection="1">
      <alignment horizontal="left" vertical="center" wrapText="1"/>
      <protection locked="0"/>
    </xf>
    <xf numFmtId="0" fontId="18" fillId="41" borderId="27" xfId="1" applyFont="1" applyFill="1" applyBorder="1" applyAlignment="1">
      <alignment horizontal="left" vertical="top" wrapText="1"/>
    </xf>
    <xf numFmtId="0" fontId="41" fillId="0" borderId="27" xfId="0" applyFont="1" applyBorder="1" applyAlignment="1">
      <alignment wrapText="1"/>
    </xf>
    <xf numFmtId="2" fontId="41" fillId="0" borderId="27" xfId="0" quotePrefix="1" applyNumberFormat="1" applyFont="1" applyBorder="1" applyAlignment="1">
      <alignment wrapText="1"/>
    </xf>
    <xf numFmtId="0" fontId="41" fillId="0" borderId="27" xfId="0" quotePrefix="1" applyFont="1" applyBorder="1"/>
    <xf numFmtId="0" fontId="18" fillId="0" borderId="27" xfId="0" applyFont="1" applyBorder="1" applyAlignment="1" applyProtection="1">
      <alignment horizontal="left" vertical="top" wrapText="1"/>
      <protection locked="0"/>
    </xf>
    <xf numFmtId="0" fontId="18" fillId="0" borderId="27" xfId="0" applyFont="1" applyBorder="1" applyAlignment="1">
      <alignment horizontal="center" vertical="center" wrapText="1"/>
    </xf>
    <xf numFmtId="0" fontId="7" fillId="3" borderId="23" xfId="0" applyFont="1" applyFill="1" applyBorder="1" applyAlignment="1">
      <alignment horizontal="left"/>
    </xf>
    <xf numFmtId="0" fontId="7" fillId="11" borderId="23" xfId="0" applyFont="1" applyFill="1" applyBorder="1" applyAlignment="1">
      <alignment horizontal="left"/>
    </xf>
    <xf numFmtId="0" fontId="2"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7" fillId="5" borderId="5" xfId="0" applyFont="1" applyFill="1" applyBorder="1" applyAlignment="1">
      <alignment horizontal="center"/>
    </xf>
    <xf numFmtId="0" fontId="7" fillId="5" borderId="22" xfId="0" applyFont="1" applyFill="1" applyBorder="1" applyAlignment="1">
      <alignment horizontal="center" vertical="center" wrapText="1"/>
    </xf>
    <xf numFmtId="0" fontId="7" fillId="3" borderId="23" xfId="0" applyFont="1" applyFill="1" applyBorder="1" applyAlignment="1">
      <alignment horizontal="center"/>
    </xf>
    <xf numFmtId="0" fontId="7" fillId="4" borderId="23" xfId="0" applyFont="1" applyFill="1" applyBorder="1" applyAlignment="1">
      <alignment horizontal="center"/>
    </xf>
    <xf numFmtId="0" fontId="7" fillId="5" borderId="22" xfId="0" applyFont="1" applyFill="1" applyBorder="1" applyAlignment="1">
      <alignment horizontal="center" vertical="center"/>
    </xf>
    <xf numFmtId="0" fontId="2" fillId="2" borderId="23" xfId="0" applyFont="1" applyFill="1" applyBorder="1" applyAlignment="1">
      <alignment horizontal="center"/>
    </xf>
    <xf numFmtId="0" fontId="6" fillId="2" borderId="23" xfId="0" applyFont="1" applyFill="1" applyBorder="1" applyAlignment="1">
      <alignment horizontal="center"/>
    </xf>
    <xf numFmtId="0" fontId="7" fillId="2" borderId="23" xfId="0" applyFont="1" applyFill="1" applyBorder="1" applyAlignment="1">
      <alignment horizontal="center"/>
    </xf>
    <xf numFmtId="0" fontId="1" fillId="2" borderId="23" xfId="0" applyFont="1" applyFill="1" applyBorder="1" applyAlignment="1">
      <alignment horizontal="center"/>
    </xf>
    <xf numFmtId="0" fontId="7" fillId="3" borderId="16" xfId="0" applyFont="1" applyFill="1" applyBorder="1" applyAlignment="1">
      <alignment horizontal="left" vertical="top" wrapText="1"/>
    </xf>
    <xf numFmtId="0" fontId="7" fillId="4" borderId="11" xfId="0" applyFont="1" applyFill="1" applyBorder="1" applyAlignment="1">
      <alignment horizontal="left"/>
    </xf>
    <xf numFmtId="0" fontId="3" fillId="0" borderId="10" xfId="0" applyFont="1" applyBorder="1" applyAlignment="1">
      <alignment horizontal="center"/>
    </xf>
    <xf numFmtId="0" fontId="2" fillId="0" borderId="10" xfId="0" applyFont="1" applyBorder="1" applyAlignment="1">
      <alignment horizontal="center"/>
    </xf>
    <xf numFmtId="0" fontId="6" fillId="0" borderId="10" xfId="0" applyFont="1" applyBorder="1" applyAlignment="1">
      <alignment horizontal="center"/>
    </xf>
    <xf numFmtId="0" fontId="7" fillId="0" borderId="10" xfId="0" applyFont="1" applyBorder="1" applyAlignment="1">
      <alignment horizontal="center"/>
    </xf>
    <xf numFmtId="0" fontId="3" fillId="0" borderId="12" xfId="0" applyFont="1" applyBorder="1" applyAlignment="1">
      <alignment horizontal="center"/>
    </xf>
    <xf numFmtId="0" fontId="7" fillId="4" borderId="23" xfId="0" applyFont="1" applyFill="1" applyBorder="1" applyAlignment="1">
      <alignment horizontal="left"/>
    </xf>
    <xf numFmtId="0" fontId="26" fillId="5" borderId="18" xfId="0" applyFont="1" applyFill="1" applyBorder="1" applyAlignment="1">
      <alignment horizontal="center" vertical="center" wrapText="1"/>
    </xf>
    <xf numFmtId="0" fontId="26" fillId="5" borderId="18" xfId="0" applyFont="1" applyFill="1" applyBorder="1" applyAlignment="1">
      <alignment horizontal="center" vertical="center"/>
    </xf>
    <xf numFmtId="0" fontId="25" fillId="5" borderId="19" xfId="0" applyFont="1" applyFill="1" applyBorder="1" applyAlignment="1">
      <alignment horizontal="center" vertical="center"/>
    </xf>
    <xf numFmtId="0" fontId="26" fillId="5" borderId="19" xfId="0"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5" fillId="5" borderId="18" xfId="0" applyFont="1" applyFill="1" applyBorder="1" applyAlignment="1">
      <alignment horizontal="center" vertical="center"/>
    </xf>
    <xf numFmtId="0" fontId="25" fillId="5" borderId="18" xfId="0" applyFont="1" applyFill="1" applyBorder="1" applyAlignment="1">
      <alignment horizontal="center" textRotation="90"/>
    </xf>
    <xf numFmtId="0" fontId="8" fillId="0" borderId="23" xfId="0" applyFont="1" applyBorder="1" applyAlignment="1"/>
    <xf numFmtId="0" fontId="8" fillId="0" borderId="15" xfId="0" applyFont="1" applyBorder="1" applyAlignment="1"/>
    <xf numFmtId="0" fontId="8" fillId="0" borderId="11" xfId="0" applyFont="1" applyBorder="1" applyAlignment="1"/>
    <xf numFmtId="0" fontId="8" fillId="0" borderId="1" xfId="0" applyFont="1" applyBorder="1" applyAlignment="1"/>
    <xf numFmtId="0" fontId="8" fillId="0" borderId="21" xfId="0" applyFont="1" applyBorder="1" applyAlignment="1"/>
    <xf numFmtId="0" fontId="0" fillId="0" borderId="0" xfId="0" applyAlignment="1"/>
    <xf numFmtId="0" fontId="8" fillId="0" borderId="16" xfId="0" applyFont="1" applyBorder="1" applyAlignment="1"/>
    <xf numFmtId="0" fontId="8" fillId="0" borderId="13" xfId="0" applyFont="1" applyBorder="1" applyAlignment="1"/>
    <xf numFmtId="0" fontId="8" fillId="0" borderId="14" xfId="0" applyFont="1" applyBorder="1" applyAlignment="1"/>
    <xf numFmtId="0" fontId="8" fillId="0" borderId="20" xfId="0" applyFont="1" applyBorder="1" applyAlignment="1"/>
  </cellXfs>
  <cellStyles count="2">
    <cellStyle name="Normal" xfId="0" builtinId="0"/>
    <cellStyle name="Normal 3" xfId="1" xr:uid="{6556EA9E-19A4-4FA0-A07A-E391592828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209550</xdr:colOff>
      <xdr:row>0</xdr:row>
      <xdr:rowOff>28575</xdr:rowOff>
    </xdr:from>
    <xdr:ext cx="1828800" cy="8572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47625</xdr:rowOff>
    </xdr:from>
    <xdr:ext cx="1885950" cy="8096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4" name="image2.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5" name="image2.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7" name="image2.pn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8" name="image2.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9" name="image2.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10" name="image2.png">
          <a:extLst>
            <a:ext uri="{FF2B5EF4-FFF2-40B4-BE49-F238E27FC236}">
              <a16:creationId xmlns:a16="http://schemas.microsoft.com/office/drawing/2014/main" id="{00000000-0008-0000-0100-00000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11" name="image2.png">
          <a:extLst>
            <a:ext uri="{FF2B5EF4-FFF2-40B4-BE49-F238E27FC236}">
              <a16:creationId xmlns:a16="http://schemas.microsoft.com/office/drawing/2014/main" id="{00000000-0008-0000-0100-00000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142</xdr:row>
      <xdr:rowOff>0</xdr:rowOff>
    </xdr:from>
    <xdr:ext cx="752475" cy="0"/>
    <xdr:pic>
      <xdr:nvPicPr>
        <xdr:cNvPr id="12" name="image2.png">
          <a:extLst>
            <a:ext uri="{FF2B5EF4-FFF2-40B4-BE49-F238E27FC236}">
              <a16:creationId xmlns:a16="http://schemas.microsoft.com/office/drawing/2014/main" id="{00000000-0008-0000-0100-00000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190500</xdr:colOff>
      <xdr:row>0</xdr:row>
      <xdr:rowOff>47625</xdr:rowOff>
    </xdr:from>
    <xdr:ext cx="2009775" cy="7905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533400</xdr:colOff>
      <xdr:row>7</xdr:row>
      <xdr:rowOff>0</xdr:rowOff>
    </xdr:from>
    <xdr:ext cx="466725" cy="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2019300" cy="904875"/>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5</xdr:col>
      <xdr:colOff>0</xdr:colOff>
      <xdr:row>140</xdr:row>
      <xdr:rowOff>-19050</xdr:rowOff>
    </xdr:from>
    <xdr:ext cx="142875" cy="38100"/>
    <xdr:sp macro="" textlink="">
      <xdr:nvSpPr>
        <xdr:cNvPr id="3" name="Shape 3">
          <a:extLst>
            <a:ext uri="{FF2B5EF4-FFF2-40B4-BE49-F238E27FC236}">
              <a16:creationId xmlns:a16="http://schemas.microsoft.com/office/drawing/2014/main" id="{00000000-0008-0000-0500-00000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5" name="Shape 5">
          <a:extLst>
            <a:ext uri="{FF2B5EF4-FFF2-40B4-BE49-F238E27FC236}">
              <a16:creationId xmlns:a16="http://schemas.microsoft.com/office/drawing/2014/main" id="{00000000-0008-0000-0500-00000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6" name="Shape 6">
          <a:extLst>
            <a:ext uri="{FF2B5EF4-FFF2-40B4-BE49-F238E27FC236}">
              <a16:creationId xmlns:a16="http://schemas.microsoft.com/office/drawing/2014/main" id="{00000000-0008-0000-0500-00000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7" name="Shape 7">
          <a:extLst>
            <a:ext uri="{FF2B5EF4-FFF2-40B4-BE49-F238E27FC236}">
              <a16:creationId xmlns:a16="http://schemas.microsoft.com/office/drawing/2014/main" id="{00000000-0008-0000-0500-00000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8" name="Shape 8">
          <a:extLst>
            <a:ext uri="{FF2B5EF4-FFF2-40B4-BE49-F238E27FC236}">
              <a16:creationId xmlns:a16="http://schemas.microsoft.com/office/drawing/2014/main" id="{00000000-0008-0000-0500-00000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9" name="Shape 9">
          <a:extLst>
            <a:ext uri="{FF2B5EF4-FFF2-40B4-BE49-F238E27FC236}">
              <a16:creationId xmlns:a16="http://schemas.microsoft.com/office/drawing/2014/main" id="{00000000-0008-0000-0500-00000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10" name="Shape 10">
          <a:extLst>
            <a:ext uri="{FF2B5EF4-FFF2-40B4-BE49-F238E27FC236}">
              <a16:creationId xmlns:a16="http://schemas.microsoft.com/office/drawing/2014/main" id="{00000000-0008-0000-0500-00000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1" name="Shape 11">
          <a:extLst>
            <a:ext uri="{FF2B5EF4-FFF2-40B4-BE49-F238E27FC236}">
              <a16:creationId xmlns:a16="http://schemas.microsoft.com/office/drawing/2014/main" id="{00000000-0008-0000-0500-00000B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2" name="Shape 12">
          <a:extLst>
            <a:ext uri="{FF2B5EF4-FFF2-40B4-BE49-F238E27FC236}">
              <a16:creationId xmlns:a16="http://schemas.microsoft.com/office/drawing/2014/main" id="{00000000-0008-0000-0500-00000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3" name="Shape 13">
          <a:extLst>
            <a:ext uri="{FF2B5EF4-FFF2-40B4-BE49-F238E27FC236}">
              <a16:creationId xmlns:a16="http://schemas.microsoft.com/office/drawing/2014/main" id="{00000000-0008-0000-0500-00000D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4" name="Shape 14">
          <a:extLst>
            <a:ext uri="{FF2B5EF4-FFF2-40B4-BE49-F238E27FC236}">
              <a16:creationId xmlns:a16="http://schemas.microsoft.com/office/drawing/2014/main" id="{00000000-0008-0000-0500-00000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5" name="Shape 15">
          <a:extLst>
            <a:ext uri="{FF2B5EF4-FFF2-40B4-BE49-F238E27FC236}">
              <a16:creationId xmlns:a16="http://schemas.microsoft.com/office/drawing/2014/main" id="{00000000-0008-0000-0500-00000F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6" name="Shape 16">
          <a:extLst>
            <a:ext uri="{FF2B5EF4-FFF2-40B4-BE49-F238E27FC236}">
              <a16:creationId xmlns:a16="http://schemas.microsoft.com/office/drawing/2014/main" id="{00000000-0008-0000-0500-00001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7" name="Shape 17">
          <a:extLst>
            <a:ext uri="{FF2B5EF4-FFF2-40B4-BE49-F238E27FC236}">
              <a16:creationId xmlns:a16="http://schemas.microsoft.com/office/drawing/2014/main" id="{00000000-0008-0000-0500-000011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8" name="Shape 18">
          <a:extLst>
            <a:ext uri="{FF2B5EF4-FFF2-40B4-BE49-F238E27FC236}">
              <a16:creationId xmlns:a16="http://schemas.microsoft.com/office/drawing/2014/main" id="{00000000-0008-0000-0500-00001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19" name="Shape 19">
          <a:extLst>
            <a:ext uri="{FF2B5EF4-FFF2-40B4-BE49-F238E27FC236}">
              <a16:creationId xmlns:a16="http://schemas.microsoft.com/office/drawing/2014/main" id="{00000000-0008-0000-0500-000013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20" name="Shape 20">
          <a:extLst>
            <a:ext uri="{FF2B5EF4-FFF2-40B4-BE49-F238E27FC236}">
              <a16:creationId xmlns:a16="http://schemas.microsoft.com/office/drawing/2014/main" id="{00000000-0008-0000-0500-00001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21" name="Shape 21">
          <a:extLst>
            <a:ext uri="{FF2B5EF4-FFF2-40B4-BE49-F238E27FC236}">
              <a16:creationId xmlns:a16="http://schemas.microsoft.com/office/drawing/2014/main" id="{00000000-0008-0000-0500-000015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22" name="Shape 22">
          <a:extLst>
            <a:ext uri="{FF2B5EF4-FFF2-40B4-BE49-F238E27FC236}">
              <a16:creationId xmlns:a16="http://schemas.microsoft.com/office/drawing/2014/main" id="{00000000-0008-0000-0500-00001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3" name="Shape 23">
          <a:extLst>
            <a:ext uri="{FF2B5EF4-FFF2-40B4-BE49-F238E27FC236}">
              <a16:creationId xmlns:a16="http://schemas.microsoft.com/office/drawing/2014/main" id="{00000000-0008-0000-0500-00001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24" name="Shape 24">
          <a:extLst>
            <a:ext uri="{FF2B5EF4-FFF2-40B4-BE49-F238E27FC236}">
              <a16:creationId xmlns:a16="http://schemas.microsoft.com/office/drawing/2014/main" id="{00000000-0008-0000-0500-00001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5" name="Shape 25">
          <a:extLst>
            <a:ext uri="{FF2B5EF4-FFF2-40B4-BE49-F238E27FC236}">
              <a16:creationId xmlns:a16="http://schemas.microsoft.com/office/drawing/2014/main" id="{00000000-0008-0000-0500-00001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26" name="Shape 26">
          <a:extLst>
            <a:ext uri="{FF2B5EF4-FFF2-40B4-BE49-F238E27FC236}">
              <a16:creationId xmlns:a16="http://schemas.microsoft.com/office/drawing/2014/main" id="{00000000-0008-0000-0500-00001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7" name="Shape 27">
          <a:extLst>
            <a:ext uri="{FF2B5EF4-FFF2-40B4-BE49-F238E27FC236}">
              <a16:creationId xmlns:a16="http://schemas.microsoft.com/office/drawing/2014/main" id="{00000000-0008-0000-0500-00001B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28" name="Shape 28">
          <a:extLst>
            <a:ext uri="{FF2B5EF4-FFF2-40B4-BE49-F238E27FC236}">
              <a16:creationId xmlns:a16="http://schemas.microsoft.com/office/drawing/2014/main" id="{00000000-0008-0000-0500-00001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9" name="Shape 29">
          <a:extLst>
            <a:ext uri="{FF2B5EF4-FFF2-40B4-BE49-F238E27FC236}">
              <a16:creationId xmlns:a16="http://schemas.microsoft.com/office/drawing/2014/main" id="{00000000-0008-0000-0500-00001D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30" name="Shape 30">
          <a:extLst>
            <a:ext uri="{FF2B5EF4-FFF2-40B4-BE49-F238E27FC236}">
              <a16:creationId xmlns:a16="http://schemas.microsoft.com/office/drawing/2014/main" id="{00000000-0008-0000-0500-00001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1" name="Shape 31">
          <a:extLst>
            <a:ext uri="{FF2B5EF4-FFF2-40B4-BE49-F238E27FC236}">
              <a16:creationId xmlns:a16="http://schemas.microsoft.com/office/drawing/2014/main" id="{00000000-0008-0000-0500-00001F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2" name="Shape 32">
          <a:extLst>
            <a:ext uri="{FF2B5EF4-FFF2-40B4-BE49-F238E27FC236}">
              <a16:creationId xmlns:a16="http://schemas.microsoft.com/office/drawing/2014/main" id="{00000000-0008-0000-0500-00002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3" name="Shape 33">
          <a:extLst>
            <a:ext uri="{FF2B5EF4-FFF2-40B4-BE49-F238E27FC236}">
              <a16:creationId xmlns:a16="http://schemas.microsoft.com/office/drawing/2014/main" id="{00000000-0008-0000-0500-000021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4" name="Shape 34">
          <a:extLst>
            <a:ext uri="{FF2B5EF4-FFF2-40B4-BE49-F238E27FC236}">
              <a16:creationId xmlns:a16="http://schemas.microsoft.com/office/drawing/2014/main" id="{00000000-0008-0000-0500-00002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35" name="Shape 35">
          <a:extLst>
            <a:ext uri="{FF2B5EF4-FFF2-40B4-BE49-F238E27FC236}">
              <a16:creationId xmlns:a16="http://schemas.microsoft.com/office/drawing/2014/main" id="{00000000-0008-0000-0500-00002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36" name="Shape 36">
          <a:extLst>
            <a:ext uri="{FF2B5EF4-FFF2-40B4-BE49-F238E27FC236}">
              <a16:creationId xmlns:a16="http://schemas.microsoft.com/office/drawing/2014/main" id="{00000000-0008-0000-0500-00002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37" name="Shape 37">
          <a:extLst>
            <a:ext uri="{FF2B5EF4-FFF2-40B4-BE49-F238E27FC236}">
              <a16:creationId xmlns:a16="http://schemas.microsoft.com/office/drawing/2014/main" id="{00000000-0008-0000-0500-00002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38" name="Shape 38">
          <a:extLst>
            <a:ext uri="{FF2B5EF4-FFF2-40B4-BE49-F238E27FC236}">
              <a16:creationId xmlns:a16="http://schemas.microsoft.com/office/drawing/2014/main" id="{00000000-0008-0000-0500-00002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39" name="Shape 39">
          <a:extLst>
            <a:ext uri="{FF2B5EF4-FFF2-40B4-BE49-F238E27FC236}">
              <a16:creationId xmlns:a16="http://schemas.microsoft.com/office/drawing/2014/main" id="{00000000-0008-0000-0500-00002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40" name="Shape 40">
          <a:extLst>
            <a:ext uri="{FF2B5EF4-FFF2-40B4-BE49-F238E27FC236}">
              <a16:creationId xmlns:a16="http://schemas.microsoft.com/office/drawing/2014/main" id="{00000000-0008-0000-0500-00002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41" name="Shape 41">
          <a:extLst>
            <a:ext uri="{FF2B5EF4-FFF2-40B4-BE49-F238E27FC236}">
              <a16:creationId xmlns:a16="http://schemas.microsoft.com/office/drawing/2014/main" id="{00000000-0008-0000-0500-00002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42" name="Shape 42">
          <a:extLst>
            <a:ext uri="{FF2B5EF4-FFF2-40B4-BE49-F238E27FC236}">
              <a16:creationId xmlns:a16="http://schemas.microsoft.com/office/drawing/2014/main" id="{00000000-0008-0000-0500-00002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0</xdr:col>
      <xdr:colOff>0</xdr:colOff>
      <xdr:row>0</xdr:row>
      <xdr:rowOff>0</xdr:rowOff>
    </xdr:from>
    <xdr:ext cx="2038350" cy="8763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0</xdr:colOff>
      <xdr:row>140</xdr:row>
      <xdr:rowOff>-19050</xdr:rowOff>
    </xdr:from>
    <xdr:ext cx="142875" cy="38100"/>
    <xdr:sp macro="" textlink="">
      <xdr:nvSpPr>
        <xdr:cNvPr id="43" name="Shape 43">
          <a:extLst>
            <a:ext uri="{FF2B5EF4-FFF2-40B4-BE49-F238E27FC236}">
              <a16:creationId xmlns:a16="http://schemas.microsoft.com/office/drawing/2014/main" id="{00000000-0008-0000-0600-00002B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4" name="Shape 44">
          <a:extLst>
            <a:ext uri="{FF2B5EF4-FFF2-40B4-BE49-F238E27FC236}">
              <a16:creationId xmlns:a16="http://schemas.microsoft.com/office/drawing/2014/main" id="{00000000-0008-0000-0600-00002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45" name="Shape 45">
          <a:extLst>
            <a:ext uri="{FF2B5EF4-FFF2-40B4-BE49-F238E27FC236}">
              <a16:creationId xmlns:a16="http://schemas.microsoft.com/office/drawing/2014/main" id="{00000000-0008-0000-0600-00002D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6" name="Shape 46">
          <a:extLst>
            <a:ext uri="{FF2B5EF4-FFF2-40B4-BE49-F238E27FC236}">
              <a16:creationId xmlns:a16="http://schemas.microsoft.com/office/drawing/2014/main" id="{00000000-0008-0000-0600-00002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47" name="Shape 47">
          <a:extLst>
            <a:ext uri="{FF2B5EF4-FFF2-40B4-BE49-F238E27FC236}">
              <a16:creationId xmlns:a16="http://schemas.microsoft.com/office/drawing/2014/main" id="{00000000-0008-0000-0600-00002F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8" name="Shape 48">
          <a:extLst>
            <a:ext uri="{FF2B5EF4-FFF2-40B4-BE49-F238E27FC236}">
              <a16:creationId xmlns:a16="http://schemas.microsoft.com/office/drawing/2014/main" id="{00000000-0008-0000-0600-00003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49" name="Shape 49">
          <a:extLst>
            <a:ext uri="{FF2B5EF4-FFF2-40B4-BE49-F238E27FC236}">
              <a16:creationId xmlns:a16="http://schemas.microsoft.com/office/drawing/2014/main" id="{00000000-0008-0000-0600-000031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50" name="Shape 50">
          <a:extLst>
            <a:ext uri="{FF2B5EF4-FFF2-40B4-BE49-F238E27FC236}">
              <a16:creationId xmlns:a16="http://schemas.microsoft.com/office/drawing/2014/main" id="{00000000-0008-0000-0600-00003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1" name="Shape 51">
          <a:extLst>
            <a:ext uri="{FF2B5EF4-FFF2-40B4-BE49-F238E27FC236}">
              <a16:creationId xmlns:a16="http://schemas.microsoft.com/office/drawing/2014/main" id="{00000000-0008-0000-0600-00003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2" name="Shape 52">
          <a:extLst>
            <a:ext uri="{FF2B5EF4-FFF2-40B4-BE49-F238E27FC236}">
              <a16:creationId xmlns:a16="http://schemas.microsoft.com/office/drawing/2014/main" id="{00000000-0008-0000-0600-00003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3" name="Shape 53">
          <a:extLst>
            <a:ext uri="{FF2B5EF4-FFF2-40B4-BE49-F238E27FC236}">
              <a16:creationId xmlns:a16="http://schemas.microsoft.com/office/drawing/2014/main" id="{00000000-0008-0000-0600-00003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4" name="Shape 54">
          <a:extLst>
            <a:ext uri="{FF2B5EF4-FFF2-40B4-BE49-F238E27FC236}">
              <a16:creationId xmlns:a16="http://schemas.microsoft.com/office/drawing/2014/main" id="{00000000-0008-0000-0600-00003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5" name="Shape 55">
          <a:extLst>
            <a:ext uri="{FF2B5EF4-FFF2-40B4-BE49-F238E27FC236}">
              <a16:creationId xmlns:a16="http://schemas.microsoft.com/office/drawing/2014/main" id="{00000000-0008-0000-0600-00003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6" name="Shape 56">
          <a:extLst>
            <a:ext uri="{FF2B5EF4-FFF2-40B4-BE49-F238E27FC236}">
              <a16:creationId xmlns:a16="http://schemas.microsoft.com/office/drawing/2014/main" id="{00000000-0008-0000-0600-00003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7" name="Shape 57">
          <a:extLst>
            <a:ext uri="{FF2B5EF4-FFF2-40B4-BE49-F238E27FC236}">
              <a16:creationId xmlns:a16="http://schemas.microsoft.com/office/drawing/2014/main" id="{00000000-0008-0000-0600-00003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8" name="Shape 58">
          <a:extLst>
            <a:ext uri="{FF2B5EF4-FFF2-40B4-BE49-F238E27FC236}">
              <a16:creationId xmlns:a16="http://schemas.microsoft.com/office/drawing/2014/main" id="{00000000-0008-0000-0600-00003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59" name="Shape 59">
          <a:extLst>
            <a:ext uri="{FF2B5EF4-FFF2-40B4-BE49-F238E27FC236}">
              <a16:creationId xmlns:a16="http://schemas.microsoft.com/office/drawing/2014/main" id="{00000000-0008-0000-0600-00003B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60" name="Shape 60">
          <a:extLst>
            <a:ext uri="{FF2B5EF4-FFF2-40B4-BE49-F238E27FC236}">
              <a16:creationId xmlns:a16="http://schemas.microsoft.com/office/drawing/2014/main" id="{00000000-0008-0000-0600-00003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61" name="Shape 61">
          <a:extLst>
            <a:ext uri="{FF2B5EF4-FFF2-40B4-BE49-F238E27FC236}">
              <a16:creationId xmlns:a16="http://schemas.microsoft.com/office/drawing/2014/main" id="{00000000-0008-0000-0600-00003D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62" name="Shape 62">
          <a:extLst>
            <a:ext uri="{FF2B5EF4-FFF2-40B4-BE49-F238E27FC236}">
              <a16:creationId xmlns:a16="http://schemas.microsoft.com/office/drawing/2014/main" id="{00000000-0008-0000-0600-00003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3" name="Shape 63">
          <a:extLst>
            <a:ext uri="{FF2B5EF4-FFF2-40B4-BE49-F238E27FC236}">
              <a16:creationId xmlns:a16="http://schemas.microsoft.com/office/drawing/2014/main" id="{00000000-0008-0000-0600-00003F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64" name="Shape 64">
          <a:extLst>
            <a:ext uri="{FF2B5EF4-FFF2-40B4-BE49-F238E27FC236}">
              <a16:creationId xmlns:a16="http://schemas.microsoft.com/office/drawing/2014/main" id="{00000000-0008-0000-0600-00004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5" name="Shape 65">
          <a:extLst>
            <a:ext uri="{FF2B5EF4-FFF2-40B4-BE49-F238E27FC236}">
              <a16:creationId xmlns:a16="http://schemas.microsoft.com/office/drawing/2014/main" id="{00000000-0008-0000-0600-000041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66" name="Shape 66">
          <a:extLst>
            <a:ext uri="{FF2B5EF4-FFF2-40B4-BE49-F238E27FC236}">
              <a16:creationId xmlns:a16="http://schemas.microsoft.com/office/drawing/2014/main" id="{00000000-0008-0000-0600-00004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7" name="Shape 67">
          <a:extLst>
            <a:ext uri="{FF2B5EF4-FFF2-40B4-BE49-F238E27FC236}">
              <a16:creationId xmlns:a16="http://schemas.microsoft.com/office/drawing/2014/main" id="{00000000-0008-0000-0600-00004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68" name="Shape 68">
          <a:extLst>
            <a:ext uri="{FF2B5EF4-FFF2-40B4-BE49-F238E27FC236}">
              <a16:creationId xmlns:a16="http://schemas.microsoft.com/office/drawing/2014/main" id="{00000000-0008-0000-0600-00004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9" name="Shape 69">
          <a:extLst>
            <a:ext uri="{FF2B5EF4-FFF2-40B4-BE49-F238E27FC236}">
              <a16:creationId xmlns:a16="http://schemas.microsoft.com/office/drawing/2014/main" id="{00000000-0008-0000-0600-00004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70" name="Shape 70">
          <a:extLst>
            <a:ext uri="{FF2B5EF4-FFF2-40B4-BE49-F238E27FC236}">
              <a16:creationId xmlns:a16="http://schemas.microsoft.com/office/drawing/2014/main" id="{00000000-0008-0000-0600-00004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0</xdr:col>
      <xdr:colOff>28575</xdr:colOff>
      <xdr:row>0</xdr:row>
      <xdr:rowOff>0</xdr:rowOff>
    </xdr:from>
    <xdr:ext cx="2066925" cy="86677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heetViews>
  <sheetFormatPr defaultColWidth="12.7109375" defaultRowHeight="15" customHeight="1"/>
  <cols>
    <col min="1" max="1" width="33.42578125" customWidth="1"/>
    <col min="2" max="3" width="13.42578125" customWidth="1"/>
    <col min="4" max="4" width="16.140625" customWidth="1"/>
    <col min="5" max="5" width="15.28515625" customWidth="1"/>
    <col min="6" max="6" width="13.28515625" customWidth="1"/>
    <col min="7" max="8" width="13.7109375" customWidth="1"/>
    <col min="9" max="9" width="13.42578125" customWidth="1"/>
    <col min="10" max="10" width="11.42578125" customWidth="1"/>
    <col min="11" max="11" width="13.85546875" customWidth="1"/>
    <col min="12" max="26" width="11.42578125" customWidth="1"/>
  </cols>
  <sheetData>
    <row r="1" spans="1:26" ht="13.5" customHeight="1">
      <c r="A1" s="1"/>
      <c r="B1" s="2" t="s">
        <v>0</v>
      </c>
      <c r="C1" s="3"/>
      <c r="D1" s="3"/>
      <c r="E1" s="3"/>
      <c r="F1" s="3"/>
      <c r="G1" s="3"/>
      <c r="H1" s="3"/>
      <c r="I1" s="3"/>
      <c r="J1" s="199"/>
      <c r="K1" s="199"/>
      <c r="L1" s="199"/>
      <c r="M1" s="199"/>
      <c r="N1" s="199"/>
      <c r="O1" s="199"/>
      <c r="P1" s="199"/>
      <c r="Q1" s="199"/>
      <c r="R1" s="199"/>
      <c r="S1" s="199"/>
      <c r="T1" s="199"/>
      <c r="U1" s="199"/>
      <c r="V1" s="199"/>
      <c r="W1" s="199"/>
      <c r="X1" s="199"/>
      <c r="Y1" s="199"/>
      <c r="Z1" s="199"/>
    </row>
    <row r="2" spans="1:26" ht="13.5" customHeight="1">
      <c r="A2" s="1"/>
      <c r="B2" s="2" t="s">
        <v>1</v>
      </c>
      <c r="C2" s="2"/>
      <c r="D2" s="2"/>
      <c r="E2" s="2"/>
      <c r="F2" s="2"/>
      <c r="G2" s="2"/>
      <c r="H2" s="2"/>
      <c r="I2" s="2"/>
      <c r="J2" s="199"/>
      <c r="K2" s="200"/>
      <c r="L2" s="200"/>
      <c r="M2" s="200"/>
      <c r="N2" s="200"/>
      <c r="O2" s="200"/>
      <c r="P2" s="200"/>
      <c r="Q2" s="200"/>
      <c r="R2" s="200"/>
      <c r="S2" s="200"/>
      <c r="T2" s="200"/>
      <c r="U2" s="200"/>
      <c r="V2" s="199"/>
      <c r="W2" s="199"/>
      <c r="X2" s="199"/>
      <c r="Y2" s="199"/>
      <c r="Z2" s="199"/>
    </row>
    <row r="3" spans="1:26" ht="13.5" customHeight="1">
      <c r="A3" s="1"/>
      <c r="B3" s="4" t="s">
        <v>2</v>
      </c>
      <c r="C3" s="4"/>
      <c r="D3" s="4"/>
      <c r="E3" s="4"/>
      <c r="F3" s="4"/>
      <c r="G3" s="4"/>
      <c r="H3" s="4"/>
      <c r="I3" s="4"/>
      <c r="J3" s="199"/>
      <c r="K3" s="199">
        <v>2025</v>
      </c>
      <c r="L3" s="199">
        <v>2026</v>
      </c>
      <c r="M3" s="199">
        <v>2027</v>
      </c>
      <c r="N3" s="199">
        <v>2028</v>
      </c>
      <c r="O3" s="199"/>
      <c r="P3" s="199"/>
      <c r="Q3" s="199"/>
      <c r="R3" s="199"/>
      <c r="S3" s="199"/>
      <c r="T3" s="199"/>
      <c r="U3" s="199"/>
      <c r="V3" s="199"/>
      <c r="W3" s="199"/>
      <c r="X3" s="199"/>
      <c r="Y3" s="199"/>
      <c r="Z3" s="199"/>
    </row>
    <row r="4" spans="1:26" ht="13.5" customHeight="1">
      <c r="A4" s="1"/>
      <c r="B4" s="5" t="s">
        <v>3</v>
      </c>
      <c r="C4" s="5"/>
      <c r="D4" s="5"/>
      <c r="E4" s="5"/>
      <c r="F4" s="5"/>
      <c r="G4" s="5"/>
      <c r="H4" s="5"/>
      <c r="I4" s="5"/>
      <c r="J4" s="199"/>
      <c r="K4" s="199" t="s">
        <v>4</v>
      </c>
      <c r="L4" s="199" t="s">
        <v>5</v>
      </c>
      <c r="M4" s="199" t="s">
        <v>6</v>
      </c>
      <c r="N4" s="199" t="s">
        <v>7</v>
      </c>
      <c r="O4" s="199" t="s">
        <v>8</v>
      </c>
      <c r="P4" s="199" t="s">
        <v>9</v>
      </c>
      <c r="Q4" s="199" t="s">
        <v>10</v>
      </c>
      <c r="R4" s="199" t="s">
        <v>11</v>
      </c>
      <c r="S4" s="199" t="s">
        <v>12</v>
      </c>
      <c r="T4" s="199" t="s">
        <v>13</v>
      </c>
      <c r="U4" s="199"/>
      <c r="V4" s="199"/>
      <c r="W4" s="199"/>
      <c r="X4" s="199"/>
      <c r="Y4" s="199"/>
      <c r="Z4" s="199"/>
    </row>
    <row r="5" spans="1:26" ht="13.5" customHeight="1">
      <c r="A5" s="6"/>
      <c r="B5" s="5" t="s">
        <v>14</v>
      </c>
      <c r="C5" s="5">
        <v>2026</v>
      </c>
      <c r="D5" s="5"/>
      <c r="E5" s="1"/>
      <c r="F5" s="5"/>
      <c r="G5" s="6"/>
      <c r="H5" s="6"/>
      <c r="I5" s="1"/>
      <c r="J5" s="199"/>
      <c r="K5" s="199"/>
      <c r="L5" s="199"/>
      <c r="M5" s="199"/>
      <c r="N5" s="199"/>
      <c r="O5" s="199"/>
      <c r="P5" s="199"/>
      <c r="Q5" s="199"/>
      <c r="R5" s="199"/>
      <c r="S5" s="199"/>
      <c r="T5" s="199"/>
      <c r="U5" s="199"/>
      <c r="V5" s="199"/>
      <c r="W5" s="199"/>
      <c r="X5" s="199"/>
      <c r="Y5" s="199"/>
      <c r="Z5" s="199"/>
    </row>
    <row r="6" spans="1:26" ht="13.5" customHeight="1">
      <c r="A6" s="201" t="s">
        <v>15</v>
      </c>
      <c r="B6" s="396" t="s">
        <v>4</v>
      </c>
      <c r="C6" s="418"/>
      <c r="D6" s="418"/>
      <c r="E6" s="418"/>
      <c r="F6" s="418"/>
      <c r="G6" s="418"/>
      <c r="H6" s="418"/>
      <c r="I6" s="419"/>
      <c r="J6" s="199"/>
      <c r="K6" s="199"/>
      <c r="L6" s="199"/>
      <c r="M6" s="199"/>
      <c r="N6" s="199"/>
      <c r="O6" s="199"/>
      <c r="P6" s="199"/>
      <c r="Q6" s="199"/>
      <c r="R6" s="199"/>
      <c r="S6" s="199"/>
      <c r="T6" s="199"/>
      <c r="U6" s="199"/>
      <c r="V6" s="199"/>
      <c r="W6" s="199"/>
      <c r="X6" s="199"/>
      <c r="Y6" s="199"/>
      <c r="Z6" s="199"/>
    </row>
    <row r="7" spans="1:26" ht="13.5" customHeight="1">
      <c r="A7" s="202" t="s">
        <v>16</v>
      </c>
      <c r="B7" s="397"/>
      <c r="C7" s="418"/>
      <c r="D7" s="418"/>
      <c r="E7" s="418"/>
      <c r="F7" s="418"/>
      <c r="G7" s="418"/>
      <c r="H7" s="418"/>
      <c r="I7" s="419"/>
      <c r="J7" s="199"/>
      <c r="K7" s="199"/>
      <c r="L7" s="199"/>
      <c r="M7" s="199"/>
      <c r="N7" s="199"/>
      <c r="O7" s="199"/>
      <c r="P7" s="199"/>
      <c r="Q7" s="199"/>
      <c r="R7" s="199"/>
      <c r="S7" s="199"/>
      <c r="T7" s="199"/>
      <c r="U7" s="199"/>
      <c r="V7" s="199"/>
      <c r="W7" s="199"/>
      <c r="X7" s="199"/>
      <c r="Y7" s="199"/>
      <c r="Z7" s="199"/>
    </row>
    <row r="8" spans="1:26" ht="12.75" customHeight="1">
      <c r="A8" s="398" t="s">
        <v>17</v>
      </c>
      <c r="B8" s="395" t="s">
        <v>18</v>
      </c>
      <c r="C8" s="395" t="s">
        <v>19</v>
      </c>
      <c r="D8" s="395" t="s">
        <v>20</v>
      </c>
      <c r="E8" s="395" t="s">
        <v>21</v>
      </c>
      <c r="F8" s="394" t="s">
        <v>22</v>
      </c>
      <c r="G8" s="420"/>
      <c r="H8" s="420"/>
      <c r="I8" s="421"/>
      <c r="J8" s="199"/>
      <c r="K8" s="395" t="s">
        <v>23</v>
      </c>
      <c r="L8" s="199"/>
      <c r="M8" s="199"/>
      <c r="N8" s="199"/>
      <c r="O8" s="199"/>
      <c r="P8" s="199"/>
      <c r="Q8" s="199"/>
      <c r="R8" s="199"/>
      <c r="S8" s="199"/>
      <c r="T8" s="199"/>
      <c r="U8" s="199"/>
      <c r="V8" s="199"/>
      <c r="W8" s="199"/>
      <c r="X8" s="199"/>
      <c r="Y8" s="199"/>
      <c r="Z8" s="199"/>
    </row>
    <row r="9" spans="1:26" ht="31.5" customHeight="1">
      <c r="A9" s="422"/>
      <c r="B9" s="422"/>
      <c r="C9" s="422"/>
      <c r="D9" s="422"/>
      <c r="E9" s="422"/>
      <c r="F9" s="7" t="s">
        <v>24</v>
      </c>
      <c r="G9" s="7" t="s">
        <v>25</v>
      </c>
      <c r="H9" s="7" t="s">
        <v>26</v>
      </c>
      <c r="I9" s="7" t="s">
        <v>27</v>
      </c>
      <c r="J9" s="199"/>
      <c r="K9" s="422"/>
      <c r="L9" s="199"/>
      <c r="M9" s="199"/>
      <c r="N9" s="199"/>
      <c r="O9" s="199"/>
      <c r="P9" s="199"/>
      <c r="Q9" s="199"/>
      <c r="R9" s="199"/>
      <c r="S9" s="199"/>
      <c r="T9" s="199"/>
      <c r="U9" s="199"/>
      <c r="V9" s="199"/>
      <c r="W9" s="199"/>
      <c r="X9" s="199"/>
      <c r="Y9" s="199"/>
      <c r="Z9" s="199"/>
    </row>
    <row r="10" spans="1:26" ht="13.5" customHeight="1">
      <c r="A10" s="203" t="s">
        <v>28</v>
      </c>
      <c r="B10" s="204" t="s">
        <v>29</v>
      </c>
      <c r="C10" s="205">
        <f t="shared" ref="C10:I10" si="0">SUM(C11:C12)</f>
        <v>25952</v>
      </c>
      <c r="D10" s="206">
        <f t="shared" si="0"/>
        <v>26358.857142857141</v>
      </c>
      <c r="E10" s="206">
        <f t="shared" si="0"/>
        <v>29454.198788247028</v>
      </c>
      <c r="F10" s="206">
        <f t="shared" si="0"/>
        <v>7560</v>
      </c>
      <c r="G10" s="206">
        <f t="shared" si="0"/>
        <v>8368</v>
      </c>
      <c r="H10" s="206">
        <f t="shared" si="0"/>
        <v>8602</v>
      </c>
      <c r="I10" s="206">
        <f t="shared" si="0"/>
        <v>4925</v>
      </c>
      <c r="J10" s="199"/>
      <c r="K10" s="206">
        <f>SUM(K11:K12)</f>
        <v>15376</v>
      </c>
      <c r="L10" s="199"/>
      <c r="M10" s="199"/>
      <c r="N10" s="199"/>
      <c r="O10" s="199"/>
      <c r="P10" s="199"/>
      <c r="Q10" s="199"/>
      <c r="R10" s="199"/>
      <c r="S10" s="199"/>
      <c r="T10" s="199"/>
      <c r="U10" s="199"/>
      <c r="V10" s="199"/>
      <c r="W10" s="199"/>
      <c r="X10" s="199"/>
      <c r="Y10" s="199"/>
      <c r="Z10" s="199"/>
    </row>
    <row r="11" spans="1:26" ht="13.5" customHeight="1">
      <c r="A11" s="207" t="s">
        <v>30</v>
      </c>
      <c r="B11" s="207"/>
      <c r="C11" s="208">
        <v>13358</v>
      </c>
      <c r="D11" s="208">
        <f t="shared" ref="D11:D12" si="1">(K11/7)*12</f>
        <v>9397.7142857142862</v>
      </c>
      <c r="E11" s="209">
        <f t="shared" ref="E11:E12" si="2">IF(C11="",0,(D11/C11)*D11)</f>
        <v>6611.546174271476</v>
      </c>
      <c r="F11" s="208">
        <v>1654</v>
      </c>
      <c r="G11" s="208">
        <v>1824</v>
      </c>
      <c r="H11" s="208">
        <v>2009</v>
      </c>
      <c r="I11" s="208">
        <v>1125</v>
      </c>
      <c r="J11" s="199"/>
      <c r="K11" s="208">
        <v>5482</v>
      </c>
      <c r="L11" s="199"/>
      <c r="M11" s="199"/>
      <c r="N11" s="199"/>
      <c r="O11" s="199"/>
      <c r="P11" s="199"/>
      <c r="Q11" s="199"/>
      <c r="R11" s="199"/>
      <c r="S11" s="199"/>
      <c r="T11" s="199"/>
      <c r="U11" s="199"/>
      <c r="V11" s="199"/>
      <c r="W11" s="199"/>
      <c r="X11" s="199"/>
      <c r="Y11" s="199"/>
      <c r="Z11" s="199"/>
    </row>
    <row r="12" spans="1:26" ht="13.5" customHeight="1">
      <c r="A12" s="207" t="s">
        <v>31</v>
      </c>
      <c r="B12" s="207"/>
      <c r="C12" s="208">
        <v>12594</v>
      </c>
      <c r="D12" s="208">
        <f t="shared" si="1"/>
        <v>16961.142857142855</v>
      </c>
      <c r="E12" s="209">
        <f t="shared" si="2"/>
        <v>22842.652613975552</v>
      </c>
      <c r="F12" s="210">
        <v>5906</v>
      </c>
      <c r="G12" s="210">
        <v>6544</v>
      </c>
      <c r="H12" s="210">
        <v>6593</v>
      </c>
      <c r="I12" s="210">
        <v>3800</v>
      </c>
      <c r="J12" s="199"/>
      <c r="K12" s="210">
        <v>9894</v>
      </c>
      <c r="L12" s="199"/>
      <c r="M12" s="199"/>
      <c r="N12" s="199"/>
      <c r="O12" s="199"/>
      <c r="P12" s="199"/>
      <c r="Q12" s="199"/>
      <c r="R12" s="199"/>
      <c r="S12" s="199"/>
      <c r="T12" s="199"/>
      <c r="U12" s="199"/>
      <c r="V12" s="199"/>
      <c r="W12" s="199"/>
      <c r="X12" s="199"/>
      <c r="Y12" s="199"/>
      <c r="Z12" s="199"/>
    </row>
    <row r="13" spans="1:26" ht="15" customHeight="1">
      <c r="A13" s="203" t="s">
        <v>32</v>
      </c>
      <c r="B13" s="204" t="s">
        <v>29</v>
      </c>
      <c r="C13" s="205">
        <f>SUM(C14)</f>
        <v>47053</v>
      </c>
      <c r="D13" s="211">
        <f t="shared" ref="D13:I13" si="3">D14</f>
        <v>46669.71428571429</v>
      </c>
      <c r="E13" s="206">
        <f t="shared" si="3"/>
        <v>46289.550751497343</v>
      </c>
      <c r="F13" s="211">
        <f t="shared" si="3"/>
        <v>13034</v>
      </c>
      <c r="G13" s="211">
        <f t="shared" si="3"/>
        <v>13190</v>
      </c>
      <c r="H13" s="211">
        <f t="shared" si="3"/>
        <v>12028</v>
      </c>
      <c r="I13" s="206">
        <f t="shared" si="3"/>
        <v>8037</v>
      </c>
      <c r="J13" s="199"/>
      <c r="K13" s="206">
        <f>K14</f>
        <v>27224</v>
      </c>
      <c r="L13" s="199"/>
      <c r="M13" s="199"/>
      <c r="N13" s="199"/>
      <c r="O13" s="199"/>
      <c r="P13" s="199"/>
      <c r="Q13" s="199"/>
      <c r="R13" s="199"/>
      <c r="S13" s="199"/>
      <c r="T13" s="199"/>
      <c r="U13" s="199"/>
      <c r="V13" s="199"/>
      <c r="W13" s="199"/>
      <c r="X13" s="199"/>
      <c r="Y13" s="199"/>
      <c r="Z13" s="199"/>
    </row>
    <row r="14" spans="1:26" ht="13.5" customHeight="1">
      <c r="A14" s="207" t="s">
        <v>33</v>
      </c>
      <c r="B14" s="207"/>
      <c r="C14" s="208">
        <v>47053</v>
      </c>
      <c r="D14" s="208">
        <f>(K14/7)*12</f>
        <v>46669.71428571429</v>
      </c>
      <c r="E14" s="209">
        <f>IF(C14="",0,(D14/C14)*D14)</f>
        <v>46289.550751497343</v>
      </c>
      <c r="F14" s="210">
        <v>13034</v>
      </c>
      <c r="G14" s="210">
        <v>13190</v>
      </c>
      <c r="H14" s="210">
        <v>12028</v>
      </c>
      <c r="I14" s="210">
        <v>8037</v>
      </c>
      <c r="J14" s="199"/>
      <c r="K14" s="210">
        <v>27224</v>
      </c>
      <c r="L14" s="199"/>
      <c r="M14" s="199"/>
      <c r="N14" s="199"/>
      <c r="O14" s="199"/>
      <c r="P14" s="199"/>
      <c r="Q14" s="199"/>
      <c r="R14" s="199"/>
      <c r="S14" s="199"/>
      <c r="T14" s="199"/>
      <c r="U14" s="199"/>
      <c r="V14" s="199"/>
      <c r="W14" s="199"/>
      <c r="X14" s="199"/>
      <c r="Y14" s="199"/>
      <c r="Z14" s="199"/>
    </row>
    <row r="15" spans="1:26" ht="13.5" customHeight="1">
      <c r="A15" s="203" t="s">
        <v>34</v>
      </c>
      <c r="B15" s="204" t="s">
        <v>35</v>
      </c>
      <c r="C15" s="205">
        <f t="shared" ref="C15:I15" si="4">SUM(C16:C29)</f>
        <v>1828</v>
      </c>
      <c r="D15" s="206">
        <f t="shared" si="4"/>
        <v>1722.8571428571429</v>
      </c>
      <c r="E15" s="206">
        <f t="shared" si="4"/>
        <v>1164.077537922258</v>
      </c>
      <c r="F15" s="206">
        <f t="shared" si="4"/>
        <v>330</v>
      </c>
      <c r="G15" s="206">
        <f t="shared" si="4"/>
        <v>322</v>
      </c>
      <c r="H15" s="206">
        <f t="shared" si="4"/>
        <v>282</v>
      </c>
      <c r="I15" s="206">
        <f t="shared" si="4"/>
        <v>227</v>
      </c>
      <c r="J15" s="199"/>
      <c r="K15" s="206">
        <f>SUM(K16:K29)</f>
        <v>1005</v>
      </c>
      <c r="L15" s="199"/>
      <c r="M15" s="199"/>
      <c r="N15" s="199"/>
      <c r="O15" s="199"/>
      <c r="P15" s="199"/>
      <c r="Q15" s="199"/>
      <c r="R15" s="199"/>
      <c r="S15" s="199"/>
      <c r="T15" s="199"/>
      <c r="U15" s="199"/>
      <c r="V15" s="199"/>
      <c r="W15" s="199"/>
      <c r="X15" s="199"/>
      <c r="Y15" s="199"/>
      <c r="Z15" s="199"/>
    </row>
    <row r="16" spans="1:26" ht="13.5" customHeight="1">
      <c r="A16" s="212" t="s">
        <v>36</v>
      </c>
      <c r="B16" s="207"/>
      <c r="C16" s="208"/>
      <c r="D16" s="208">
        <f t="shared" ref="D16:D29" si="5">(K16/7)*12</f>
        <v>0</v>
      </c>
      <c r="E16" s="209">
        <f t="shared" ref="E16:E29" si="6">IF(C16="",0,(D16/C16)*D16)</f>
        <v>0</v>
      </c>
      <c r="F16" s="210"/>
      <c r="G16" s="210"/>
      <c r="H16" s="210"/>
      <c r="I16" s="210"/>
      <c r="J16" s="199"/>
      <c r="K16" s="210"/>
      <c r="L16" s="199"/>
      <c r="M16" s="199"/>
      <c r="N16" s="199"/>
      <c r="O16" s="199"/>
      <c r="P16" s="199"/>
      <c r="Q16" s="199"/>
      <c r="R16" s="199"/>
      <c r="S16" s="199"/>
      <c r="T16" s="199"/>
      <c r="U16" s="199"/>
      <c r="V16" s="199"/>
      <c r="W16" s="199"/>
      <c r="X16" s="199"/>
      <c r="Y16" s="199"/>
      <c r="Z16" s="199"/>
    </row>
    <row r="17" spans="1:26" ht="13.5" customHeight="1">
      <c r="A17" s="212" t="s">
        <v>37</v>
      </c>
      <c r="B17" s="207"/>
      <c r="C17" s="208">
        <v>207</v>
      </c>
      <c r="D17" s="208">
        <f t="shared" si="5"/>
        <v>89.142857142857139</v>
      </c>
      <c r="E17" s="209">
        <f t="shared" si="6"/>
        <v>38.388642413487126</v>
      </c>
      <c r="F17" s="210">
        <v>11</v>
      </c>
      <c r="G17" s="210">
        <v>11</v>
      </c>
      <c r="H17" s="210">
        <v>10</v>
      </c>
      <c r="I17" s="210">
        <v>6</v>
      </c>
      <c r="J17" s="199"/>
      <c r="K17" s="210">
        <v>52</v>
      </c>
      <c r="L17" s="199"/>
      <c r="M17" s="199"/>
      <c r="N17" s="199"/>
      <c r="O17" s="199"/>
      <c r="P17" s="199"/>
      <c r="Q17" s="199"/>
      <c r="R17" s="199"/>
      <c r="S17" s="199"/>
      <c r="T17" s="199"/>
      <c r="U17" s="199"/>
      <c r="V17" s="199"/>
      <c r="W17" s="199"/>
      <c r="X17" s="199"/>
      <c r="Y17" s="199"/>
      <c r="Z17" s="199"/>
    </row>
    <row r="18" spans="1:26" ht="13.5" customHeight="1">
      <c r="A18" s="212" t="s">
        <v>38</v>
      </c>
      <c r="B18" s="207"/>
      <c r="C18" s="208">
        <v>232</v>
      </c>
      <c r="D18" s="208">
        <f t="shared" si="5"/>
        <v>164.57142857142856</v>
      </c>
      <c r="E18" s="209">
        <f t="shared" si="6"/>
        <v>116.74032371569315</v>
      </c>
      <c r="F18" s="210">
        <v>20</v>
      </c>
      <c r="G18" s="210">
        <v>36</v>
      </c>
      <c r="H18" s="210">
        <v>44</v>
      </c>
      <c r="I18" s="210">
        <v>17</v>
      </c>
      <c r="J18" s="199"/>
      <c r="K18" s="210">
        <v>96</v>
      </c>
      <c r="L18" s="199"/>
      <c r="M18" s="199"/>
      <c r="N18" s="199"/>
      <c r="O18" s="199"/>
      <c r="P18" s="199"/>
      <c r="Q18" s="199"/>
      <c r="R18" s="199"/>
      <c r="S18" s="199"/>
      <c r="T18" s="199"/>
      <c r="U18" s="199"/>
      <c r="V18" s="199"/>
      <c r="W18" s="199"/>
      <c r="X18" s="199"/>
      <c r="Y18" s="199"/>
      <c r="Z18" s="199"/>
    </row>
    <row r="19" spans="1:26" ht="13.5" customHeight="1">
      <c r="A19" s="212" t="s">
        <v>39</v>
      </c>
      <c r="B19" s="207"/>
      <c r="C19" s="208">
        <v>386</v>
      </c>
      <c r="D19" s="208">
        <f t="shared" si="5"/>
        <v>298.28571428571428</v>
      </c>
      <c r="E19" s="209">
        <f t="shared" si="6"/>
        <v>230.50354234958229</v>
      </c>
      <c r="F19" s="210">
        <v>70</v>
      </c>
      <c r="G19" s="210">
        <v>41</v>
      </c>
      <c r="H19" s="210">
        <v>64</v>
      </c>
      <c r="I19" s="210">
        <v>54</v>
      </c>
      <c r="J19" s="199"/>
      <c r="K19" s="210">
        <v>174</v>
      </c>
      <c r="L19" s="199"/>
      <c r="M19" s="199"/>
      <c r="N19" s="199"/>
      <c r="O19" s="199"/>
      <c r="P19" s="199"/>
      <c r="Q19" s="199"/>
      <c r="R19" s="199"/>
      <c r="S19" s="199"/>
      <c r="T19" s="199"/>
      <c r="U19" s="199"/>
      <c r="V19" s="199"/>
      <c r="W19" s="199"/>
      <c r="X19" s="199"/>
      <c r="Y19" s="199"/>
      <c r="Z19" s="199"/>
    </row>
    <row r="20" spans="1:26" ht="13.5" customHeight="1">
      <c r="A20" s="212" t="s">
        <v>40</v>
      </c>
      <c r="B20" s="207"/>
      <c r="C20" s="208">
        <v>227</v>
      </c>
      <c r="D20" s="208">
        <f t="shared" si="5"/>
        <v>173.14285714285714</v>
      </c>
      <c r="E20" s="209">
        <f t="shared" si="6"/>
        <v>132.06365189247504</v>
      </c>
      <c r="F20" s="210">
        <v>41</v>
      </c>
      <c r="G20" s="210">
        <v>40</v>
      </c>
      <c r="H20" s="210">
        <v>26</v>
      </c>
      <c r="I20" s="210">
        <v>24</v>
      </c>
      <c r="J20" s="199"/>
      <c r="K20" s="210">
        <v>101</v>
      </c>
      <c r="L20" s="199"/>
      <c r="M20" s="199"/>
      <c r="N20" s="199"/>
      <c r="O20" s="199"/>
      <c r="P20" s="199"/>
      <c r="Q20" s="199"/>
      <c r="R20" s="199"/>
      <c r="S20" s="199"/>
      <c r="T20" s="199"/>
      <c r="U20" s="199"/>
      <c r="V20" s="199"/>
      <c r="W20" s="199"/>
      <c r="X20" s="199"/>
      <c r="Y20" s="199"/>
      <c r="Z20" s="199"/>
    </row>
    <row r="21" spans="1:26" ht="13.5" customHeight="1">
      <c r="A21" s="212" t="s">
        <v>41</v>
      </c>
      <c r="B21" s="207"/>
      <c r="C21" s="208"/>
      <c r="D21" s="208">
        <f t="shared" si="5"/>
        <v>0</v>
      </c>
      <c r="E21" s="209">
        <f t="shared" si="6"/>
        <v>0</v>
      </c>
      <c r="F21" s="210"/>
      <c r="G21" s="210"/>
      <c r="H21" s="210"/>
      <c r="I21" s="210"/>
      <c r="J21" s="199"/>
      <c r="K21" s="210"/>
      <c r="L21" s="199"/>
      <c r="M21" s="199"/>
      <c r="N21" s="199"/>
      <c r="O21" s="199"/>
      <c r="P21" s="199"/>
      <c r="Q21" s="199"/>
      <c r="R21" s="199"/>
      <c r="S21" s="199"/>
      <c r="T21" s="199"/>
      <c r="U21" s="199"/>
      <c r="V21" s="199"/>
      <c r="W21" s="199"/>
      <c r="X21" s="199"/>
      <c r="Y21" s="199"/>
      <c r="Z21" s="199"/>
    </row>
    <row r="22" spans="1:26" ht="13.5" customHeight="1">
      <c r="A22" s="212" t="s">
        <v>42</v>
      </c>
      <c r="B22" s="207"/>
      <c r="C22" s="208">
        <v>3</v>
      </c>
      <c r="D22" s="208">
        <f t="shared" si="5"/>
        <v>0</v>
      </c>
      <c r="E22" s="209">
        <f t="shared" si="6"/>
        <v>0</v>
      </c>
      <c r="F22" s="210"/>
      <c r="G22" s="210"/>
      <c r="H22" s="210"/>
      <c r="I22" s="210"/>
      <c r="J22" s="199"/>
      <c r="K22" s="210"/>
      <c r="L22" s="199"/>
      <c r="M22" s="199"/>
      <c r="N22" s="199"/>
      <c r="O22" s="199"/>
      <c r="P22" s="199"/>
      <c r="Q22" s="199"/>
      <c r="R22" s="199"/>
      <c r="S22" s="199"/>
      <c r="T22" s="199"/>
      <c r="U22" s="199"/>
      <c r="V22" s="199"/>
      <c r="W22" s="199"/>
      <c r="X22" s="199"/>
      <c r="Y22" s="199"/>
      <c r="Z22" s="199"/>
    </row>
    <row r="23" spans="1:26" ht="13.5" customHeight="1">
      <c r="A23" s="212" t="s">
        <v>43</v>
      </c>
      <c r="B23" s="207"/>
      <c r="C23" s="208"/>
      <c r="D23" s="208">
        <f t="shared" si="5"/>
        <v>0</v>
      </c>
      <c r="E23" s="209">
        <f t="shared" si="6"/>
        <v>0</v>
      </c>
      <c r="F23" s="210"/>
      <c r="G23" s="210"/>
      <c r="H23" s="210"/>
      <c r="I23" s="210"/>
      <c r="J23" s="199"/>
      <c r="K23" s="210"/>
      <c r="L23" s="199"/>
      <c r="M23" s="199"/>
      <c r="N23" s="199"/>
      <c r="O23" s="199"/>
      <c r="P23" s="199"/>
      <c r="Q23" s="199"/>
      <c r="R23" s="199"/>
      <c r="S23" s="199"/>
      <c r="T23" s="199"/>
      <c r="U23" s="199"/>
      <c r="V23" s="199"/>
      <c r="W23" s="199"/>
      <c r="X23" s="199"/>
      <c r="Y23" s="199"/>
      <c r="Z23" s="199"/>
    </row>
    <row r="24" spans="1:26" ht="13.5" customHeight="1">
      <c r="A24" s="212" t="s">
        <v>44</v>
      </c>
      <c r="B24" s="207"/>
      <c r="C24" s="208">
        <v>768</v>
      </c>
      <c r="D24" s="208">
        <f t="shared" si="5"/>
        <v>704.57142857142856</v>
      </c>
      <c r="E24" s="209">
        <f t="shared" si="6"/>
        <v>646.38137755102036</v>
      </c>
      <c r="F24" s="210">
        <v>188</v>
      </c>
      <c r="G24" s="210">
        <v>194</v>
      </c>
      <c r="H24" s="210">
        <v>138</v>
      </c>
      <c r="I24" s="210">
        <v>126</v>
      </c>
      <c r="J24" s="199"/>
      <c r="K24" s="210">
        <v>411</v>
      </c>
      <c r="L24" s="199"/>
      <c r="M24" s="199"/>
      <c r="N24" s="199"/>
      <c r="O24" s="199"/>
      <c r="P24" s="199"/>
      <c r="Q24" s="199"/>
      <c r="R24" s="199"/>
      <c r="S24" s="199"/>
      <c r="T24" s="199"/>
      <c r="U24" s="199"/>
      <c r="V24" s="199"/>
      <c r="W24" s="199"/>
      <c r="X24" s="199"/>
      <c r="Y24" s="199"/>
      <c r="Z24" s="199"/>
    </row>
    <row r="25" spans="1:26" ht="13.5" customHeight="1">
      <c r="A25" s="212" t="s">
        <v>45</v>
      </c>
      <c r="B25" s="207"/>
      <c r="C25" s="208">
        <v>5</v>
      </c>
      <c r="D25" s="208">
        <f t="shared" si="5"/>
        <v>0</v>
      </c>
      <c r="E25" s="209">
        <f t="shared" si="6"/>
        <v>0</v>
      </c>
      <c r="F25" s="210"/>
      <c r="G25" s="210"/>
      <c r="H25" s="210"/>
      <c r="I25" s="210"/>
      <c r="J25" s="199"/>
      <c r="K25" s="210"/>
      <c r="L25" s="199"/>
      <c r="M25" s="199"/>
      <c r="N25" s="199"/>
      <c r="O25" s="199"/>
      <c r="P25" s="199"/>
      <c r="Q25" s="199"/>
      <c r="R25" s="199"/>
      <c r="S25" s="199"/>
      <c r="T25" s="199"/>
      <c r="U25" s="199"/>
      <c r="V25" s="199"/>
      <c r="W25" s="199"/>
      <c r="X25" s="199"/>
      <c r="Y25" s="199"/>
      <c r="Z25" s="199"/>
    </row>
    <row r="26" spans="1:26" ht="13.5" customHeight="1">
      <c r="A26" s="212" t="s">
        <v>46</v>
      </c>
      <c r="B26" s="207"/>
      <c r="C26" s="208"/>
      <c r="D26" s="208">
        <f t="shared" si="5"/>
        <v>0</v>
      </c>
      <c r="E26" s="209">
        <f t="shared" si="6"/>
        <v>0</v>
      </c>
      <c r="F26" s="210"/>
      <c r="G26" s="210"/>
      <c r="H26" s="210"/>
      <c r="I26" s="210"/>
      <c r="J26" s="199"/>
      <c r="K26" s="210"/>
      <c r="L26" s="199"/>
      <c r="M26" s="199"/>
      <c r="N26" s="199"/>
      <c r="O26" s="199"/>
      <c r="P26" s="199"/>
      <c r="Q26" s="199"/>
      <c r="R26" s="199"/>
      <c r="S26" s="199"/>
      <c r="T26" s="199"/>
      <c r="U26" s="199"/>
      <c r="V26" s="199"/>
      <c r="W26" s="199"/>
      <c r="X26" s="199"/>
      <c r="Y26" s="199"/>
      <c r="Z26" s="199"/>
    </row>
    <row r="27" spans="1:26" ht="13.5" customHeight="1">
      <c r="A27" s="212" t="s">
        <v>47</v>
      </c>
      <c r="B27" s="207"/>
      <c r="C27" s="208"/>
      <c r="D27" s="208">
        <f t="shared" si="5"/>
        <v>0</v>
      </c>
      <c r="E27" s="209">
        <f t="shared" si="6"/>
        <v>0</v>
      </c>
      <c r="F27" s="210"/>
      <c r="G27" s="210"/>
      <c r="H27" s="210"/>
      <c r="I27" s="210"/>
      <c r="J27" s="199"/>
      <c r="K27" s="210"/>
      <c r="L27" s="199"/>
      <c r="M27" s="199"/>
      <c r="N27" s="199"/>
      <c r="O27" s="199"/>
      <c r="P27" s="199"/>
      <c r="Q27" s="199"/>
      <c r="R27" s="199"/>
      <c r="S27" s="199"/>
      <c r="T27" s="199"/>
      <c r="U27" s="199"/>
      <c r="V27" s="199"/>
      <c r="W27" s="199"/>
      <c r="X27" s="199"/>
      <c r="Y27" s="199"/>
      <c r="Z27" s="199"/>
    </row>
    <row r="28" spans="1:26" ht="13.5" customHeight="1">
      <c r="A28" s="212" t="s">
        <v>48</v>
      </c>
      <c r="B28" s="207"/>
      <c r="C28" s="208"/>
      <c r="D28" s="208">
        <f t="shared" si="5"/>
        <v>293.14285714285711</v>
      </c>
      <c r="E28" s="209">
        <f t="shared" si="6"/>
        <v>0</v>
      </c>
      <c r="F28" s="210"/>
      <c r="G28" s="210"/>
      <c r="H28" s="210"/>
      <c r="I28" s="210"/>
      <c r="J28" s="199"/>
      <c r="K28" s="210">
        <v>171</v>
      </c>
      <c r="L28" s="199"/>
      <c r="M28" s="199"/>
      <c r="N28" s="199"/>
      <c r="O28" s="199"/>
      <c r="P28" s="199"/>
      <c r="Q28" s="199"/>
      <c r="R28" s="199"/>
      <c r="S28" s="199"/>
      <c r="T28" s="199"/>
      <c r="U28" s="199"/>
      <c r="V28" s="199"/>
      <c r="W28" s="199"/>
      <c r="X28" s="199"/>
      <c r="Y28" s="199"/>
      <c r="Z28" s="199"/>
    </row>
    <row r="29" spans="1:26" ht="13.5" customHeight="1">
      <c r="A29" s="212" t="s">
        <v>49</v>
      </c>
      <c r="B29" s="207"/>
      <c r="C29" s="208"/>
      <c r="D29" s="208">
        <f t="shared" si="5"/>
        <v>0</v>
      </c>
      <c r="E29" s="209">
        <f t="shared" si="6"/>
        <v>0</v>
      </c>
      <c r="F29" s="210"/>
      <c r="G29" s="210"/>
      <c r="H29" s="210"/>
      <c r="I29" s="210"/>
      <c r="J29" s="199"/>
      <c r="K29" s="210"/>
      <c r="L29" s="199"/>
      <c r="M29" s="199"/>
      <c r="N29" s="199"/>
      <c r="O29" s="199"/>
      <c r="P29" s="199"/>
      <c r="Q29" s="199"/>
      <c r="R29" s="199"/>
      <c r="S29" s="199"/>
      <c r="T29" s="199"/>
      <c r="U29" s="199"/>
      <c r="V29" s="199"/>
      <c r="W29" s="199"/>
      <c r="X29" s="199"/>
      <c r="Y29" s="199"/>
      <c r="Z29" s="199"/>
    </row>
    <row r="30" spans="1:26" ht="13.5" customHeight="1">
      <c r="A30" s="203" t="s">
        <v>50</v>
      </c>
      <c r="B30" s="204"/>
      <c r="C30" s="205">
        <f t="shared" ref="C30:I30" si="7">SUM(C31:C32)</f>
        <v>247717</v>
      </c>
      <c r="D30" s="206">
        <f t="shared" si="7"/>
        <v>259626.85714285713</v>
      </c>
      <c r="E30" s="206">
        <f t="shared" si="7"/>
        <v>272423.13921620836</v>
      </c>
      <c r="F30" s="206">
        <f t="shared" si="7"/>
        <v>73040</v>
      </c>
      <c r="G30" s="206">
        <f t="shared" si="7"/>
        <v>81644</v>
      </c>
      <c r="H30" s="206">
        <f t="shared" si="7"/>
        <v>71950</v>
      </c>
      <c r="I30" s="206">
        <f t="shared" si="7"/>
        <v>45788</v>
      </c>
      <c r="J30" s="199"/>
      <c r="K30" s="206">
        <f>SUM(K31:K32)</f>
        <v>151449</v>
      </c>
      <c r="L30" s="199"/>
      <c r="M30" s="199"/>
      <c r="N30" s="199"/>
      <c r="O30" s="199"/>
      <c r="P30" s="199"/>
      <c r="Q30" s="199"/>
      <c r="R30" s="199"/>
      <c r="S30" s="199"/>
      <c r="T30" s="199"/>
      <c r="U30" s="199"/>
      <c r="V30" s="199"/>
      <c r="W30" s="199"/>
      <c r="X30" s="199"/>
      <c r="Y30" s="199"/>
      <c r="Z30" s="199"/>
    </row>
    <row r="31" spans="1:26" ht="13.5" customHeight="1">
      <c r="A31" s="207" t="s">
        <v>51</v>
      </c>
      <c r="B31" s="207" t="s">
        <v>52</v>
      </c>
      <c r="C31" s="208">
        <v>225766</v>
      </c>
      <c r="D31" s="208">
        <f t="shared" ref="D31:D32" si="8">(K31/7)*12</f>
        <v>234114.85714285713</v>
      </c>
      <c r="E31" s="209">
        <f t="shared" ref="E31:E32" si="9">IF(C31="",0,(D31/C31)*D31)</f>
        <v>242772.45614937771</v>
      </c>
      <c r="F31" s="210">
        <v>66355</v>
      </c>
      <c r="G31" s="210">
        <v>72878</v>
      </c>
      <c r="H31" s="210">
        <v>62785</v>
      </c>
      <c r="I31" s="210">
        <v>40754</v>
      </c>
      <c r="J31" s="199"/>
      <c r="K31" s="210">
        <v>136567</v>
      </c>
      <c r="L31" s="199"/>
      <c r="M31" s="199"/>
      <c r="N31" s="199"/>
      <c r="O31" s="199"/>
      <c r="P31" s="199"/>
      <c r="Q31" s="199"/>
      <c r="R31" s="199"/>
      <c r="S31" s="199"/>
      <c r="T31" s="199"/>
      <c r="U31" s="199"/>
      <c r="V31" s="199"/>
      <c r="W31" s="199"/>
      <c r="X31" s="199"/>
      <c r="Y31" s="199"/>
      <c r="Z31" s="199"/>
    </row>
    <row r="32" spans="1:26" ht="13.5" customHeight="1">
      <c r="A32" s="207" t="s">
        <v>53</v>
      </c>
      <c r="B32" s="207" t="s">
        <v>54</v>
      </c>
      <c r="C32" s="208">
        <v>21951</v>
      </c>
      <c r="D32" s="208">
        <f t="shared" si="8"/>
        <v>25512</v>
      </c>
      <c r="E32" s="209">
        <f t="shared" si="9"/>
        <v>29650.683066830668</v>
      </c>
      <c r="F32" s="210">
        <v>6685</v>
      </c>
      <c r="G32" s="210">
        <v>8766</v>
      </c>
      <c r="H32" s="210">
        <v>9165</v>
      </c>
      <c r="I32" s="210">
        <v>5034</v>
      </c>
      <c r="J32" s="199"/>
      <c r="K32" s="8">
        <v>14882</v>
      </c>
      <c r="L32" s="199"/>
      <c r="M32" s="199"/>
      <c r="N32" s="199"/>
      <c r="O32" s="199"/>
      <c r="P32" s="199"/>
      <c r="Q32" s="199"/>
      <c r="R32" s="199"/>
      <c r="S32" s="199"/>
      <c r="T32" s="199"/>
      <c r="U32" s="199"/>
      <c r="V32" s="199"/>
      <c r="W32" s="199"/>
      <c r="X32" s="199"/>
      <c r="Y32" s="199"/>
      <c r="Z32" s="199"/>
    </row>
    <row r="33" spans="1:26" ht="13.5" customHeight="1">
      <c r="A33" s="213" t="s">
        <v>55</v>
      </c>
      <c r="B33" s="214"/>
      <c r="C33" s="214"/>
      <c r="D33" s="214"/>
      <c r="E33" s="214"/>
      <c r="F33" s="214"/>
      <c r="G33" s="214"/>
      <c r="H33" s="214"/>
      <c r="I33" s="214"/>
      <c r="J33" s="199"/>
      <c r="K33" s="199"/>
      <c r="L33" s="199"/>
      <c r="M33" s="199"/>
      <c r="N33" s="199"/>
      <c r="O33" s="199"/>
      <c r="P33" s="199"/>
      <c r="Q33" s="199"/>
      <c r="R33" s="199"/>
      <c r="S33" s="199"/>
      <c r="T33" s="199"/>
      <c r="U33" s="199"/>
      <c r="V33" s="199"/>
      <c r="W33" s="199"/>
      <c r="X33" s="199"/>
      <c r="Y33" s="199"/>
      <c r="Z33" s="199"/>
    </row>
    <row r="34" spans="1:26" ht="13.5" customHeight="1">
      <c r="A34" s="215" t="s">
        <v>56</v>
      </c>
      <c r="B34" s="9" t="s">
        <v>57</v>
      </c>
      <c r="C34" s="9" t="s">
        <v>58</v>
      </c>
      <c r="D34" s="9" t="s">
        <v>59</v>
      </c>
      <c r="E34" s="9" t="s">
        <v>60</v>
      </c>
      <c r="F34" s="9" t="s">
        <v>61</v>
      </c>
      <c r="G34" s="9" t="s">
        <v>62</v>
      </c>
      <c r="H34" s="9" t="s">
        <v>63</v>
      </c>
      <c r="I34" s="9" t="s">
        <v>64</v>
      </c>
      <c r="J34" s="199"/>
      <c r="K34" s="199"/>
      <c r="L34" s="199"/>
      <c r="M34" s="199"/>
      <c r="N34" s="199"/>
      <c r="O34" s="199"/>
      <c r="P34" s="199"/>
      <c r="Q34" s="199"/>
      <c r="R34" s="199"/>
      <c r="S34" s="199"/>
      <c r="T34" s="199"/>
      <c r="U34" s="199"/>
      <c r="V34" s="199"/>
      <c r="W34" s="199"/>
      <c r="X34" s="199"/>
      <c r="Y34" s="199"/>
      <c r="Z34" s="199"/>
    </row>
    <row r="35" spans="1:26" ht="13.5" customHeight="1">
      <c r="A35" s="216">
        <v>2022</v>
      </c>
      <c r="B35" s="10">
        <v>100</v>
      </c>
      <c r="C35" s="10">
        <v>1147</v>
      </c>
      <c r="D35" s="10">
        <f t="shared" ref="D35:D37" si="10">+B35*365</f>
        <v>36500</v>
      </c>
      <c r="E35" s="10">
        <v>2732</v>
      </c>
      <c r="F35" s="11">
        <f t="shared" ref="F35:F37" si="11">+E35/C35</f>
        <v>2.3818657367044462</v>
      </c>
      <c r="G35" s="10">
        <f t="shared" ref="G35:G37" si="12">+E35/D35*100</f>
        <v>7.4849315068493159</v>
      </c>
      <c r="H35" s="12">
        <v>0</v>
      </c>
      <c r="I35" s="12">
        <v>0.46179999999999999</v>
      </c>
      <c r="J35" s="199"/>
      <c r="K35" s="199"/>
      <c r="L35" s="199"/>
      <c r="M35" s="199"/>
      <c r="N35" s="199"/>
      <c r="O35" s="199"/>
      <c r="P35" s="199"/>
      <c r="Q35" s="199"/>
      <c r="R35" s="199"/>
      <c r="S35" s="199"/>
      <c r="T35" s="199"/>
      <c r="U35" s="199"/>
      <c r="V35" s="199"/>
      <c r="W35" s="199"/>
      <c r="X35" s="199"/>
      <c r="Y35" s="199"/>
      <c r="Z35" s="199"/>
    </row>
    <row r="36" spans="1:26" ht="13.5" customHeight="1">
      <c r="A36" s="216">
        <v>2023</v>
      </c>
      <c r="B36" s="10">
        <v>85</v>
      </c>
      <c r="C36" s="10">
        <v>2107</v>
      </c>
      <c r="D36" s="10">
        <f t="shared" si="10"/>
        <v>31025</v>
      </c>
      <c r="E36" s="10">
        <v>6072</v>
      </c>
      <c r="F36" s="11">
        <f t="shared" si="11"/>
        <v>2.8818224964404364</v>
      </c>
      <c r="G36" s="10">
        <f t="shared" si="12"/>
        <v>19.571313456889605</v>
      </c>
      <c r="H36" s="12">
        <v>1.8E-3</v>
      </c>
      <c r="I36" s="12">
        <v>0.50700000000000001</v>
      </c>
      <c r="J36" s="199"/>
      <c r="K36" s="199"/>
      <c r="L36" s="199"/>
      <c r="M36" s="199"/>
      <c r="N36" s="199"/>
      <c r="O36" s="199"/>
      <c r="P36" s="199"/>
      <c r="Q36" s="199"/>
      <c r="R36" s="199"/>
      <c r="S36" s="199"/>
      <c r="T36" s="199"/>
      <c r="U36" s="199"/>
      <c r="V36" s="199"/>
      <c r="W36" s="199"/>
      <c r="X36" s="199"/>
      <c r="Y36" s="199"/>
      <c r="Z36" s="199"/>
    </row>
    <row r="37" spans="1:26" ht="13.5" customHeight="1">
      <c r="A37" s="13">
        <v>2024</v>
      </c>
      <c r="B37" s="10">
        <v>53</v>
      </c>
      <c r="C37" s="10">
        <v>1842</v>
      </c>
      <c r="D37" s="10">
        <f t="shared" si="10"/>
        <v>19345</v>
      </c>
      <c r="E37" s="10">
        <v>5460</v>
      </c>
      <c r="F37" s="11">
        <f t="shared" si="11"/>
        <v>2.9641693811074918</v>
      </c>
      <c r="G37" s="10">
        <f t="shared" si="12"/>
        <v>28.224347376583097</v>
      </c>
      <c r="H37" s="12">
        <v>0</v>
      </c>
      <c r="I37" s="12">
        <v>0.57769999999999999</v>
      </c>
      <c r="J37" s="199"/>
      <c r="K37" s="199"/>
      <c r="L37" s="199"/>
      <c r="M37" s="199"/>
      <c r="N37" s="199"/>
      <c r="O37" s="199"/>
      <c r="P37" s="199"/>
      <c r="Q37" s="199"/>
      <c r="R37" s="199"/>
      <c r="S37" s="199"/>
      <c r="T37" s="199"/>
      <c r="U37" s="199"/>
      <c r="V37" s="199"/>
      <c r="W37" s="199"/>
      <c r="X37" s="199"/>
      <c r="Y37" s="199"/>
      <c r="Z37" s="199"/>
    </row>
    <row r="38" spans="1:26" ht="13.5" customHeight="1">
      <c r="A38" s="217"/>
      <c r="B38" s="217"/>
      <c r="C38" s="217"/>
      <c r="D38" s="217"/>
      <c r="E38" s="217"/>
      <c r="F38" s="217"/>
      <c r="G38" s="217"/>
      <c r="H38" s="217"/>
      <c r="I38" s="217"/>
      <c r="J38" s="199"/>
      <c r="K38" s="199"/>
      <c r="L38" s="199"/>
      <c r="M38" s="199"/>
      <c r="N38" s="199"/>
      <c r="O38" s="199"/>
      <c r="P38" s="199"/>
      <c r="Q38" s="199"/>
      <c r="R38" s="199"/>
      <c r="S38" s="199"/>
      <c r="T38" s="199"/>
      <c r="U38" s="199"/>
      <c r="V38" s="199"/>
      <c r="W38" s="199"/>
      <c r="X38" s="199"/>
      <c r="Y38" s="199"/>
      <c r="Z38" s="199"/>
    </row>
    <row r="39" spans="1:26" ht="13.5" customHeight="1">
      <c r="A39" s="217"/>
      <c r="B39" s="217"/>
      <c r="C39" s="217"/>
      <c r="D39" s="217"/>
      <c r="E39" s="217"/>
      <c r="F39" s="217"/>
      <c r="G39" s="217"/>
      <c r="H39" s="217"/>
      <c r="I39" s="217"/>
      <c r="J39" s="199"/>
      <c r="K39" s="199"/>
      <c r="L39" s="199"/>
      <c r="M39" s="199"/>
      <c r="N39" s="199"/>
      <c r="O39" s="199"/>
      <c r="P39" s="199"/>
      <c r="Q39" s="199"/>
      <c r="R39" s="199"/>
      <c r="S39" s="199"/>
      <c r="T39" s="199"/>
      <c r="U39" s="199"/>
      <c r="V39" s="199"/>
      <c r="W39" s="199"/>
      <c r="X39" s="199"/>
      <c r="Y39" s="199"/>
      <c r="Z39" s="199"/>
    </row>
    <row r="40" spans="1:26" ht="13.5" customHeight="1">
      <c r="A40" s="217"/>
      <c r="B40" s="217"/>
      <c r="C40" s="217"/>
      <c r="D40" s="217"/>
      <c r="E40" s="217"/>
      <c r="F40" s="217"/>
      <c r="G40" s="217"/>
      <c r="H40" s="217"/>
      <c r="I40" s="217"/>
      <c r="J40" s="199"/>
      <c r="K40" s="199"/>
      <c r="L40" s="199"/>
      <c r="M40" s="199"/>
      <c r="N40" s="199"/>
      <c r="O40" s="199"/>
      <c r="P40" s="199"/>
      <c r="Q40" s="199"/>
      <c r="R40" s="199"/>
      <c r="S40" s="199"/>
      <c r="T40" s="199"/>
      <c r="U40" s="199"/>
      <c r="V40" s="199"/>
      <c r="W40" s="199"/>
      <c r="X40" s="199"/>
      <c r="Y40" s="199"/>
      <c r="Z40" s="199"/>
    </row>
    <row r="41" spans="1:26" ht="13.5" customHeight="1">
      <c r="A41" s="217"/>
      <c r="B41" s="217"/>
      <c r="C41" s="217"/>
      <c r="D41" s="217"/>
      <c r="E41" s="217"/>
      <c r="F41" s="217"/>
      <c r="G41" s="217"/>
      <c r="H41" s="217"/>
      <c r="I41" s="217"/>
      <c r="J41" s="199"/>
      <c r="K41" s="199"/>
      <c r="L41" s="199"/>
      <c r="M41" s="199"/>
      <c r="N41" s="199"/>
      <c r="O41" s="199"/>
      <c r="P41" s="199"/>
      <c r="Q41" s="199"/>
      <c r="R41" s="199"/>
      <c r="S41" s="199"/>
      <c r="T41" s="199"/>
      <c r="U41" s="199"/>
      <c r="V41" s="199"/>
      <c r="W41" s="199"/>
      <c r="X41" s="199"/>
      <c r="Y41" s="199"/>
      <c r="Z41" s="199"/>
    </row>
    <row r="42" spans="1:26" ht="13.5" customHeight="1">
      <c r="A42" s="217"/>
      <c r="B42" s="217"/>
      <c r="C42" s="217"/>
      <c r="D42" s="217"/>
      <c r="E42" s="217"/>
      <c r="F42" s="217"/>
      <c r="G42" s="217"/>
      <c r="H42" s="217"/>
      <c r="I42" s="217"/>
      <c r="J42" s="199"/>
      <c r="K42" s="199"/>
      <c r="L42" s="199"/>
      <c r="M42" s="199"/>
      <c r="N42" s="199"/>
      <c r="O42" s="199"/>
      <c r="P42" s="199"/>
      <c r="Q42" s="199"/>
      <c r="R42" s="199"/>
      <c r="S42" s="199"/>
      <c r="T42" s="199"/>
      <c r="U42" s="199"/>
      <c r="V42" s="199"/>
      <c r="W42" s="199"/>
      <c r="X42" s="199"/>
      <c r="Y42" s="199"/>
      <c r="Z42" s="199"/>
    </row>
    <row r="43" spans="1:26" ht="13.5" customHeight="1">
      <c r="A43" s="217"/>
      <c r="B43" s="217"/>
      <c r="C43" s="217"/>
      <c r="D43" s="217"/>
      <c r="E43" s="217"/>
      <c r="F43" s="217"/>
      <c r="G43" s="217"/>
      <c r="H43" s="217"/>
      <c r="I43" s="217"/>
      <c r="J43" s="199"/>
      <c r="K43" s="199"/>
      <c r="L43" s="199"/>
      <c r="M43" s="199"/>
      <c r="N43" s="199"/>
      <c r="O43" s="199"/>
      <c r="P43" s="199"/>
      <c r="Q43" s="199"/>
      <c r="R43" s="199"/>
      <c r="S43" s="199"/>
      <c r="T43" s="199"/>
      <c r="U43" s="199"/>
      <c r="V43" s="199"/>
      <c r="W43" s="199"/>
      <c r="X43" s="199"/>
      <c r="Y43" s="199"/>
      <c r="Z43" s="199"/>
    </row>
    <row r="44" spans="1:26" ht="13.5" customHeight="1">
      <c r="A44" s="217"/>
      <c r="B44" s="217"/>
      <c r="C44" s="217"/>
      <c r="D44" s="217"/>
      <c r="E44" s="217"/>
      <c r="F44" s="217"/>
      <c r="G44" s="217"/>
      <c r="H44" s="217"/>
      <c r="I44" s="217"/>
      <c r="J44" s="199"/>
      <c r="K44" s="199"/>
      <c r="L44" s="199"/>
      <c r="M44" s="199"/>
      <c r="N44" s="199"/>
      <c r="O44" s="199"/>
      <c r="P44" s="199"/>
      <c r="Q44" s="199"/>
      <c r="R44" s="199"/>
      <c r="S44" s="199"/>
      <c r="T44" s="199"/>
      <c r="U44" s="199"/>
      <c r="V44" s="199"/>
      <c r="W44" s="199"/>
      <c r="X44" s="199"/>
      <c r="Y44" s="199"/>
      <c r="Z44" s="199"/>
    </row>
    <row r="45" spans="1:26" ht="13.5" customHeight="1">
      <c r="A45" s="217"/>
      <c r="B45" s="217"/>
      <c r="C45" s="217"/>
      <c r="D45" s="217"/>
      <c r="E45" s="217"/>
      <c r="F45" s="217"/>
      <c r="G45" s="217"/>
      <c r="H45" s="217"/>
      <c r="I45" s="217"/>
      <c r="J45" s="199"/>
      <c r="K45" s="199"/>
      <c r="L45" s="199"/>
      <c r="M45" s="199"/>
      <c r="N45" s="199"/>
      <c r="O45" s="199"/>
      <c r="P45" s="199"/>
      <c r="Q45" s="199"/>
      <c r="R45" s="199"/>
      <c r="S45" s="199"/>
      <c r="T45" s="199"/>
      <c r="U45" s="199"/>
      <c r="V45" s="199"/>
      <c r="W45" s="199"/>
      <c r="X45" s="199"/>
      <c r="Y45" s="199"/>
      <c r="Z45" s="199"/>
    </row>
    <row r="46" spans="1:26" ht="13.5" customHeight="1">
      <c r="A46" s="217"/>
      <c r="B46" s="217"/>
      <c r="C46" s="217"/>
      <c r="D46" s="217"/>
      <c r="E46" s="217"/>
      <c r="F46" s="217"/>
      <c r="G46" s="217"/>
      <c r="H46" s="217"/>
      <c r="I46" s="217"/>
      <c r="J46" s="199"/>
      <c r="K46" s="199"/>
      <c r="L46" s="199"/>
      <c r="M46" s="199"/>
      <c r="N46" s="199"/>
      <c r="O46" s="199"/>
      <c r="P46" s="199"/>
      <c r="Q46" s="199"/>
      <c r="R46" s="199"/>
      <c r="S46" s="199"/>
      <c r="T46" s="199"/>
      <c r="U46" s="199"/>
      <c r="V46" s="199"/>
      <c r="W46" s="199"/>
      <c r="X46" s="199"/>
      <c r="Y46" s="199"/>
      <c r="Z46" s="199"/>
    </row>
    <row r="47" spans="1:26" ht="13.5" customHeight="1">
      <c r="A47" s="217"/>
      <c r="B47" s="217"/>
      <c r="C47" s="217"/>
      <c r="D47" s="217"/>
      <c r="E47" s="217"/>
      <c r="F47" s="217"/>
      <c r="G47" s="217"/>
      <c r="H47" s="217"/>
      <c r="I47" s="217"/>
      <c r="J47" s="199"/>
      <c r="K47" s="199"/>
      <c r="L47" s="199"/>
      <c r="M47" s="199"/>
      <c r="N47" s="199"/>
      <c r="O47" s="199"/>
      <c r="P47" s="199"/>
      <c r="Q47" s="199"/>
      <c r="R47" s="199"/>
      <c r="S47" s="199"/>
      <c r="T47" s="199"/>
      <c r="U47" s="199"/>
      <c r="V47" s="199"/>
      <c r="W47" s="199"/>
      <c r="X47" s="199"/>
      <c r="Y47" s="199"/>
      <c r="Z47" s="199"/>
    </row>
    <row r="48" spans="1:26" ht="13.5" customHeight="1">
      <c r="A48" s="217"/>
      <c r="B48" s="217"/>
      <c r="C48" s="217"/>
      <c r="D48" s="217"/>
      <c r="E48" s="217"/>
      <c r="F48" s="217"/>
      <c r="G48" s="217"/>
      <c r="H48" s="217"/>
      <c r="I48" s="217"/>
      <c r="J48" s="199"/>
      <c r="K48" s="199"/>
      <c r="L48" s="199"/>
      <c r="M48" s="199"/>
      <c r="N48" s="199"/>
      <c r="O48" s="199"/>
      <c r="P48" s="199"/>
      <c r="Q48" s="199"/>
      <c r="R48" s="199"/>
      <c r="S48" s="199"/>
      <c r="T48" s="199"/>
      <c r="U48" s="199"/>
      <c r="V48" s="199"/>
      <c r="W48" s="199"/>
      <c r="X48" s="199"/>
      <c r="Y48" s="199"/>
      <c r="Z48" s="199"/>
    </row>
    <row r="49" spans="1:26" ht="13.5" customHeight="1">
      <c r="A49" s="217"/>
      <c r="B49" s="217"/>
      <c r="C49" s="217"/>
      <c r="D49" s="217"/>
      <c r="E49" s="217"/>
      <c r="F49" s="217"/>
      <c r="G49" s="217"/>
      <c r="H49" s="217"/>
      <c r="I49" s="217"/>
      <c r="J49" s="199"/>
      <c r="K49" s="199"/>
      <c r="L49" s="199"/>
      <c r="M49" s="199"/>
      <c r="N49" s="199"/>
      <c r="O49" s="199"/>
      <c r="P49" s="199"/>
      <c r="Q49" s="199"/>
      <c r="R49" s="199"/>
      <c r="S49" s="199"/>
      <c r="T49" s="199"/>
      <c r="U49" s="199"/>
      <c r="V49" s="199"/>
      <c r="W49" s="199"/>
      <c r="X49" s="199"/>
      <c r="Y49" s="199"/>
      <c r="Z49" s="199"/>
    </row>
    <row r="50" spans="1:26" ht="13.5" customHeight="1">
      <c r="A50" s="217"/>
      <c r="B50" s="217"/>
      <c r="C50" s="217"/>
      <c r="D50" s="217"/>
      <c r="E50" s="217"/>
      <c r="F50" s="217"/>
      <c r="G50" s="217"/>
      <c r="H50" s="217"/>
      <c r="I50" s="217"/>
      <c r="J50" s="199"/>
      <c r="K50" s="199"/>
      <c r="L50" s="199"/>
      <c r="M50" s="199"/>
      <c r="N50" s="199"/>
      <c r="O50" s="199"/>
      <c r="P50" s="199"/>
      <c r="Q50" s="199"/>
      <c r="R50" s="199"/>
      <c r="S50" s="199"/>
      <c r="T50" s="199"/>
      <c r="U50" s="199"/>
      <c r="V50" s="199"/>
      <c r="W50" s="199"/>
      <c r="X50" s="199"/>
      <c r="Y50" s="199"/>
      <c r="Z50" s="199"/>
    </row>
    <row r="51" spans="1:26" ht="13.5" customHeight="1">
      <c r="A51" s="217"/>
      <c r="B51" s="217"/>
      <c r="C51" s="217"/>
      <c r="D51" s="217"/>
      <c r="E51" s="217"/>
      <c r="F51" s="217"/>
      <c r="G51" s="217"/>
      <c r="H51" s="217"/>
      <c r="I51" s="217"/>
      <c r="J51" s="199"/>
      <c r="K51" s="199"/>
      <c r="L51" s="199"/>
      <c r="M51" s="199"/>
      <c r="N51" s="199"/>
      <c r="O51" s="199"/>
      <c r="P51" s="199"/>
      <c r="Q51" s="199"/>
      <c r="R51" s="199"/>
      <c r="S51" s="199"/>
      <c r="T51" s="199"/>
      <c r="U51" s="199"/>
      <c r="V51" s="199"/>
      <c r="W51" s="199"/>
      <c r="X51" s="199"/>
      <c r="Y51" s="199"/>
      <c r="Z51" s="199"/>
    </row>
    <row r="52" spans="1:26" ht="13.5" customHeight="1">
      <c r="A52" s="217"/>
      <c r="B52" s="217"/>
      <c r="C52" s="217"/>
      <c r="D52" s="217"/>
      <c r="E52" s="217"/>
      <c r="F52" s="217"/>
      <c r="G52" s="217"/>
      <c r="H52" s="217"/>
      <c r="I52" s="217"/>
      <c r="J52" s="199"/>
      <c r="K52" s="199"/>
      <c r="L52" s="199"/>
      <c r="M52" s="199"/>
      <c r="N52" s="199"/>
      <c r="O52" s="199"/>
      <c r="P52" s="199"/>
      <c r="Q52" s="199"/>
      <c r="R52" s="199"/>
      <c r="S52" s="199"/>
      <c r="T52" s="199"/>
      <c r="U52" s="199"/>
      <c r="V52" s="199"/>
      <c r="W52" s="199"/>
      <c r="X52" s="199"/>
      <c r="Y52" s="199"/>
      <c r="Z52" s="199"/>
    </row>
    <row r="53" spans="1:26" ht="13.5" customHeight="1">
      <c r="A53" s="217"/>
      <c r="B53" s="217"/>
      <c r="C53" s="217"/>
      <c r="D53" s="217"/>
      <c r="E53" s="217"/>
      <c r="F53" s="217"/>
      <c r="G53" s="217"/>
      <c r="H53" s="217"/>
      <c r="I53" s="217"/>
      <c r="J53" s="199"/>
      <c r="K53" s="199"/>
      <c r="L53" s="199"/>
      <c r="M53" s="199"/>
      <c r="N53" s="199"/>
      <c r="O53" s="199"/>
      <c r="P53" s="199"/>
      <c r="Q53" s="199"/>
      <c r="R53" s="199"/>
      <c r="S53" s="199"/>
      <c r="T53" s="199"/>
      <c r="U53" s="199"/>
      <c r="V53" s="199"/>
      <c r="W53" s="199"/>
      <c r="X53" s="199"/>
      <c r="Y53" s="199"/>
      <c r="Z53" s="199"/>
    </row>
    <row r="54" spans="1:26" ht="13.5" customHeight="1">
      <c r="A54" s="217"/>
      <c r="B54" s="217"/>
      <c r="C54" s="217"/>
      <c r="D54" s="217"/>
      <c r="E54" s="217"/>
      <c r="F54" s="217"/>
      <c r="G54" s="217"/>
      <c r="H54" s="217"/>
      <c r="I54" s="217"/>
      <c r="J54" s="199"/>
      <c r="K54" s="199"/>
      <c r="L54" s="199"/>
      <c r="M54" s="199"/>
      <c r="N54" s="199"/>
      <c r="O54" s="199"/>
      <c r="P54" s="199"/>
      <c r="Q54" s="199"/>
      <c r="R54" s="199"/>
      <c r="S54" s="199"/>
      <c r="T54" s="199"/>
      <c r="U54" s="199"/>
      <c r="V54" s="199"/>
      <c r="W54" s="199"/>
      <c r="X54" s="199"/>
      <c r="Y54" s="199"/>
      <c r="Z54" s="199"/>
    </row>
    <row r="55" spans="1:26" ht="13.5" customHeight="1">
      <c r="A55" s="217"/>
      <c r="B55" s="217"/>
      <c r="C55" s="217"/>
      <c r="D55" s="217"/>
      <c r="E55" s="217"/>
      <c r="F55" s="217"/>
      <c r="G55" s="217"/>
      <c r="H55" s="217"/>
      <c r="I55" s="217"/>
      <c r="J55" s="199"/>
      <c r="K55" s="199"/>
      <c r="L55" s="199"/>
      <c r="M55" s="199"/>
      <c r="N55" s="199"/>
      <c r="O55" s="199"/>
      <c r="P55" s="199"/>
      <c r="Q55" s="199"/>
      <c r="R55" s="199"/>
      <c r="S55" s="199"/>
      <c r="T55" s="199"/>
      <c r="U55" s="199"/>
      <c r="V55" s="199"/>
      <c r="W55" s="199"/>
      <c r="X55" s="199"/>
      <c r="Y55" s="199"/>
      <c r="Z55" s="199"/>
    </row>
    <row r="56" spans="1:26" ht="13.5" customHeight="1">
      <c r="A56" s="217"/>
      <c r="B56" s="217"/>
      <c r="C56" s="217"/>
      <c r="D56" s="217"/>
      <c r="E56" s="217"/>
      <c r="F56" s="217"/>
      <c r="G56" s="217"/>
      <c r="H56" s="217"/>
      <c r="I56" s="217"/>
      <c r="J56" s="199"/>
      <c r="K56" s="199"/>
      <c r="L56" s="199"/>
      <c r="M56" s="199"/>
      <c r="N56" s="199"/>
      <c r="O56" s="199"/>
      <c r="P56" s="199"/>
      <c r="Q56" s="199"/>
      <c r="R56" s="199"/>
      <c r="S56" s="199"/>
      <c r="T56" s="199"/>
      <c r="U56" s="199"/>
      <c r="V56" s="199"/>
      <c r="W56" s="199"/>
      <c r="X56" s="199"/>
      <c r="Y56" s="199"/>
      <c r="Z56" s="199"/>
    </row>
    <row r="57" spans="1:26" ht="13.5" customHeight="1">
      <c r="A57" s="217"/>
      <c r="B57" s="217"/>
      <c r="C57" s="217"/>
      <c r="D57" s="217"/>
      <c r="E57" s="217"/>
      <c r="F57" s="217"/>
      <c r="G57" s="217"/>
      <c r="H57" s="217"/>
      <c r="I57" s="217"/>
      <c r="J57" s="199"/>
      <c r="K57" s="199"/>
      <c r="L57" s="199"/>
      <c r="M57" s="199"/>
      <c r="N57" s="199"/>
      <c r="O57" s="199"/>
      <c r="P57" s="199"/>
      <c r="Q57" s="199"/>
      <c r="R57" s="199"/>
      <c r="S57" s="199"/>
      <c r="T57" s="199"/>
      <c r="U57" s="199"/>
      <c r="V57" s="199"/>
      <c r="W57" s="199"/>
      <c r="X57" s="199"/>
      <c r="Y57" s="199"/>
      <c r="Z57" s="199"/>
    </row>
    <row r="58" spans="1:26" ht="13.5" customHeight="1">
      <c r="A58" s="217"/>
      <c r="B58" s="217"/>
      <c r="C58" s="217"/>
      <c r="D58" s="217"/>
      <c r="E58" s="217"/>
      <c r="F58" s="217"/>
      <c r="G58" s="217"/>
      <c r="H58" s="217"/>
      <c r="I58" s="217"/>
      <c r="J58" s="199"/>
      <c r="K58" s="199"/>
      <c r="L58" s="199"/>
      <c r="M58" s="199"/>
      <c r="N58" s="199"/>
      <c r="O58" s="199"/>
      <c r="P58" s="199"/>
      <c r="Q58" s="199"/>
      <c r="R58" s="199"/>
      <c r="S58" s="199"/>
      <c r="T58" s="199"/>
      <c r="U58" s="199"/>
      <c r="V58" s="199"/>
      <c r="W58" s="199"/>
      <c r="X58" s="199"/>
      <c r="Y58" s="199"/>
      <c r="Z58" s="199"/>
    </row>
    <row r="59" spans="1:26" ht="13.5" customHeight="1">
      <c r="A59" s="217"/>
      <c r="B59" s="217"/>
      <c r="C59" s="217"/>
      <c r="D59" s="217"/>
      <c r="E59" s="217"/>
      <c r="F59" s="217"/>
      <c r="G59" s="217"/>
      <c r="H59" s="217"/>
      <c r="I59" s="217"/>
      <c r="J59" s="199"/>
      <c r="K59" s="199"/>
      <c r="L59" s="199"/>
      <c r="M59" s="199"/>
      <c r="N59" s="199"/>
      <c r="O59" s="199"/>
      <c r="P59" s="199"/>
      <c r="Q59" s="199"/>
      <c r="R59" s="199"/>
      <c r="S59" s="199"/>
      <c r="T59" s="199"/>
      <c r="U59" s="199"/>
      <c r="V59" s="199"/>
      <c r="W59" s="199"/>
      <c r="X59" s="199"/>
      <c r="Y59" s="199"/>
      <c r="Z59" s="199"/>
    </row>
    <row r="60" spans="1:26" ht="13.5" customHeight="1">
      <c r="A60" s="217"/>
      <c r="B60" s="217"/>
      <c r="C60" s="217"/>
      <c r="D60" s="217"/>
      <c r="E60" s="217"/>
      <c r="F60" s="217"/>
      <c r="G60" s="217"/>
      <c r="H60" s="217"/>
      <c r="I60" s="217"/>
      <c r="J60" s="199"/>
      <c r="K60" s="199"/>
      <c r="L60" s="199"/>
      <c r="M60" s="199"/>
      <c r="N60" s="199"/>
      <c r="O60" s="199"/>
      <c r="P60" s="199"/>
      <c r="Q60" s="199"/>
      <c r="R60" s="199"/>
      <c r="S60" s="199"/>
      <c r="T60" s="199"/>
      <c r="U60" s="199"/>
      <c r="V60" s="199"/>
      <c r="W60" s="199"/>
      <c r="X60" s="199"/>
      <c r="Y60" s="199"/>
      <c r="Z60" s="199"/>
    </row>
    <row r="61" spans="1:26" ht="13.5" customHeight="1">
      <c r="A61" s="217"/>
      <c r="B61" s="217"/>
      <c r="C61" s="217"/>
      <c r="D61" s="217"/>
      <c r="E61" s="217"/>
      <c r="F61" s="217"/>
      <c r="G61" s="217"/>
      <c r="H61" s="217"/>
      <c r="I61" s="217"/>
      <c r="J61" s="199"/>
      <c r="K61" s="199"/>
      <c r="L61" s="199"/>
      <c r="M61" s="199"/>
      <c r="N61" s="199"/>
      <c r="O61" s="199"/>
      <c r="P61" s="199"/>
      <c r="Q61" s="199"/>
      <c r="R61" s="199"/>
      <c r="S61" s="199"/>
      <c r="T61" s="199"/>
      <c r="U61" s="199"/>
      <c r="V61" s="199"/>
      <c r="W61" s="199"/>
      <c r="X61" s="199"/>
      <c r="Y61" s="199"/>
      <c r="Z61" s="199"/>
    </row>
    <row r="62" spans="1:26" ht="13.5" customHeight="1">
      <c r="A62" s="217"/>
      <c r="B62" s="217"/>
      <c r="C62" s="217"/>
      <c r="D62" s="217"/>
      <c r="E62" s="217"/>
      <c r="F62" s="217"/>
      <c r="G62" s="217"/>
      <c r="H62" s="217"/>
      <c r="I62" s="217"/>
      <c r="J62" s="199"/>
      <c r="K62" s="199"/>
      <c r="L62" s="199"/>
      <c r="M62" s="199"/>
      <c r="N62" s="199"/>
      <c r="O62" s="199"/>
      <c r="P62" s="199"/>
      <c r="Q62" s="199"/>
      <c r="R62" s="199"/>
      <c r="S62" s="199"/>
      <c r="T62" s="199"/>
      <c r="U62" s="199"/>
      <c r="V62" s="199"/>
      <c r="W62" s="199"/>
      <c r="X62" s="199"/>
      <c r="Y62" s="199"/>
      <c r="Z62" s="199"/>
    </row>
    <row r="63" spans="1:26" ht="13.5" customHeight="1">
      <c r="A63" s="217"/>
      <c r="B63" s="217"/>
      <c r="C63" s="217"/>
      <c r="D63" s="217"/>
      <c r="E63" s="217"/>
      <c r="F63" s="217"/>
      <c r="G63" s="217"/>
      <c r="H63" s="217"/>
      <c r="I63" s="217"/>
      <c r="J63" s="199"/>
      <c r="K63" s="199"/>
      <c r="L63" s="199"/>
      <c r="M63" s="199"/>
      <c r="N63" s="199"/>
      <c r="O63" s="199"/>
      <c r="P63" s="199"/>
      <c r="Q63" s="199"/>
      <c r="R63" s="199"/>
      <c r="S63" s="199"/>
      <c r="T63" s="199"/>
      <c r="U63" s="199"/>
      <c r="V63" s="199"/>
      <c r="W63" s="199"/>
      <c r="X63" s="199"/>
      <c r="Y63" s="199"/>
      <c r="Z63" s="199"/>
    </row>
    <row r="64" spans="1:26" ht="13.5" customHeight="1">
      <c r="A64" s="217"/>
      <c r="B64" s="217"/>
      <c r="C64" s="217"/>
      <c r="D64" s="217"/>
      <c r="E64" s="217"/>
      <c r="F64" s="217"/>
      <c r="G64" s="217"/>
      <c r="H64" s="217"/>
      <c r="I64" s="217"/>
      <c r="J64" s="199"/>
      <c r="K64" s="199"/>
      <c r="L64" s="199"/>
      <c r="M64" s="199"/>
      <c r="N64" s="199"/>
      <c r="O64" s="199"/>
      <c r="P64" s="199"/>
      <c r="Q64" s="199"/>
      <c r="R64" s="199"/>
      <c r="S64" s="199"/>
      <c r="T64" s="199"/>
      <c r="U64" s="199"/>
      <c r="V64" s="199"/>
      <c r="W64" s="199"/>
      <c r="X64" s="199"/>
      <c r="Y64" s="199"/>
      <c r="Z64" s="199"/>
    </row>
    <row r="65" spans="1:26" ht="13.5" customHeight="1">
      <c r="A65" s="217"/>
      <c r="B65" s="217"/>
      <c r="C65" s="217"/>
      <c r="D65" s="217"/>
      <c r="E65" s="217"/>
      <c r="F65" s="217"/>
      <c r="G65" s="217"/>
      <c r="H65" s="217"/>
      <c r="I65" s="217"/>
      <c r="J65" s="199"/>
      <c r="K65" s="199"/>
      <c r="L65" s="199"/>
      <c r="M65" s="199"/>
      <c r="N65" s="199"/>
      <c r="O65" s="199"/>
      <c r="P65" s="199"/>
      <c r="Q65" s="199"/>
      <c r="R65" s="199"/>
      <c r="S65" s="199"/>
      <c r="T65" s="199"/>
      <c r="U65" s="199"/>
      <c r="V65" s="199"/>
      <c r="W65" s="199"/>
      <c r="X65" s="199"/>
      <c r="Y65" s="199"/>
      <c r="Z65" s="199"/>
    </row>
    <row r="66" spans="1:26" ht="13.5" customHeight="1">
      <c r="A66" s="217"/>
      <c r="B66" s="217"/>
      <c r="C66" s="217"/>
      <c r="D66" s="217"/>
      <c r="E66" s="217"/>
      <c r="F66" s="217"/>
      <c r="G66" s="217"/>
      <c r="H66" s="217"/>
      <c r="I66" s="217"/>
      <c r="J66" s="199"/>
      <c r="K66" s="199"/>
      <c r="L66" s="199"/>
      <c r="M66" s="199"/>
      <c r="N66" s="199"/>
      <c r="O66" s="199"/>
      <c r="P66" s="199"/>
      <c r="Q66" s="199"/>
      <c r="R66" s="199"/>
      <c r="S66" s="199"/>
      <c r="T66" s="199"/>
      <c r="U66" s="199"/>
      <c r="V66" s="199"/>
      <c r="W66" s="199"/>
      <c r="X66" s="199"/>
      <c r="Y66" s="199"/>
      <c r="Z66" s="199"/>
    </row>
    <row r="67" spans="1:26" ht="13.5" customHeight="1">
      <c r="A67" s="217"/>
      <c r="B67" s="217"/>
      <c r="C67" s="217"/>
      <c r="D67" s="217"/>
      <c r="E67" s="217"/>
      <c r="F67" s="217"/>
      <c r="G67" s="217"/>
      <c r="H67" s="217"/>
      <c r="I67" s="217"/>
      <c r="J67" s="199"/>
      <c r="K67" s="199"/>
      <c r="L67" s="199"/>
      <c r="M67" s="199"/>
      <c r="N67" s="199"/>
      <c r="O67" s="199"/>
      <c r="P67" s="199"/>
      <c r="Q67" s="199"/>
      <c r="R67" s="199"/>
      <c r="S67" s="199"/>
      <c r="T67" s="199"/>
      <c r="U67" s="199"/>
      <c r="V67" s="199"/>
      <c r="W67" s="199"/>
      <c r="X67" s="199"/>
      <c r="Y67" s="199"/>
      <c r="Z67" s="199"/>
    </row>
    <row r="68" spans="1:26" ht="13.5" customHeight="1">
      <c r="A68" s="217"/>
      <c r="B68" s="217"/>
      <c r="C68" s="217"/>
      <c r="D68" s="217"/>
      <c r="E68" s="217"/>
      <c r="F68" s="217"/>
      <c r="G68" s="217"/>
      <c r="H68" s="217"/>
      <c r="I68" s="217"/>
      <c r="J68" s="199"/>
      <c r="K68" s="199"/>
      <c r="L68" s="199"/>
      <c r="M68" s="199"/>
      <c r="N68" s="199"/>
      <c r="O68" s="199"/>
      <c r="P68" s="199"/>
      <c r="Q68" s="199"/>
      <c r="R68" s="199"/>
      <c r="S68" s="199"/>
      <c r="T68" s="199"/>
      <c r="U68" s="199"/>
      <c r="V68" s="199"/>
      <c r="W68" s="199"/>
      <c r="X68" s="199"/>
      <c r="Y68" s="199"/>
      <c r="Z68" s="199"/>
    </row>
    <row r="69" spans="1:26" ht="13.5" customHeight="1">
      <c r="A69" s="217"/>
      <c r="B69" s="217"/>
      <c r="C69" s="217"/>
      <c r="D69" s="217"/>
      <c r="E69" s="217"/>
      <c r="F69" s="217"/>
      <c r="G69" s="217"/>
      <c r="H69" s="217"/>
      <c r="I69" s="217"/>
      <c r="J69" s="199"/>
      <c r="K69" s="199"/>
      <c r="L69" s="199"/>
      <c r="M69" s="199"/>
      <c r="N69" s="199"/>
      <c r="O69" s="199"/>
      <c r="P69" s="199"/>
      <c r="Q69" s="199"/>
      <c r="R69" s="199"/>
      <c r="S69" s="199"/>
      <c r="T69" s="199"/>
      <c r="U69" s="199"/>
      <c r="V69" s="199"/>
      <c r="W69" s="199"/>
      <c r="X69" s="199"/>
      <c r="Y69" s="199"/>
      <c r="Z69" s="199"/>
    </row>
    <row r="70" spans="1:26" ht="13.5" customHeight="1">
      <c r="A70" s="217"/>
      <c r="B70" s="217"/>
      <c r="C70" s="217"/>
      <c r="D70" s="217"/>
      <c r="E70" s="217"/>
      <c r="F70" s="217"/>
      <c r="G70" s="217"/>
      <c r="H70" s="217"/>
      <c r="I70" s="217"/>
      <c r="J70" s="199"/>
      <c r="K70" s="199"/>
      <c r="L70" s="199"/>
      <c r="M70" s="199"/>
      <c r="N70" s="199"/>
      <c r="O70" s="199"/>
      <c r="P70" s="199"/>
      <c r="Q70" s="199"/>
      <c r="R70" s="199"/>
      <c r="S70" s="199"/>
      <c r="T70" s="199"/>
      <c r="U70" s="199"/>
      <c r="V70" s="199"/>
      <c r="W70" s="199"/>
      <c r="X70" s="199"/>
      <c r="Y70" s="199"/>
      <c r="Z70" s="199"/>
    </row>
    <row r="71" spans="1:26" ht="13.5" customHeight="1">
      <c r="A71" s="217"/>
      <c r="B71" s="217"/>
      <c r="C71" s="217"/>
      <c r="D71" s="217"/>
      <c r="E71" s="217"/>
      <c r="F71" s="217"/>
      <c r="G71" s="217"/>
      <c r="H71" s="217"/>
      <c r="I71" s="217"/>
      <c r="J71" s="199"/>
      <c r="K71" s="199"/>
      <c r="L71" s="199"/>
      <c r="M71" s="199"/>
      <c r="N71" s="199"/>
      <c r="O71" s="199"/>
      <c r="P71" s="199"/>
      <c r="Q71" s="199"/>
      <c r="R71" s="199"/>
      <c r="S71" s="199"/>
      <c r="T71" s="199"/>
      <c r="U71" s="199"/>
      <c r="V71" s="199"/>
      <c r="W71" s="199"/>
      <c r="X71" s="199"/>
      <c r="Y71" s="199"/>
      <c r="Z71" s="199"/>
    </row>
    <row r="72" spans="1:26" ht="13.5" customHeight="1">
      <c r="A72" s="217"/>
      <c r="B72" s="217"/>
      <c r="C72" s="217"/>
      <c r="D72" s="217"/>
      <c r="E72" s="217"/>
      <c r="F72" s="217"/>
      <c r="G72" s="217"/>
      <c r="H72" s="217"/>
      <c r="I72" s="217"/>
      <c r="J72" s="199"/>
      <c r="K72" s="199"/>
      <c r="L72" s="199"/>
      <c r="M72" s="199"/>
      <c r="N72" s="199"/>
      <c r="O72" s="199"/>
      <c r="P72" s="199"/>
      <c r="Q72" s="199"/>
      <c r="R72" s="199"/>
      <c r="S72" s="199"/>
      <c r="T72" s="199"/>
      <c r="U72" s="199"/>
      <c r="V72" s="199"/>
      <c r="W72" s="199"/>
      <c r="X72" s="199"/>
      <c r="Y72" s="199"/>
      <c r="Z72" s="199"/>
    </row>
    <row r="73" spans="1:26" ht="13.5" customHeight="1">
      <c r="A73" s="217"/>
      <c r="B73" s="217"/>
      <c r="C73" s="217"/>
      <c r="D73" s="217"/>
      <c r="E73" s="217"/>
      <c r="F73" s="217"/>
      <c r="G73" s="217"/>
      <c r="H73" s="217"/>
      <c r="I73" s="217"/>
      <c r="J73" s="199"/>
      <c r="K73" s="199"/>
      <c r="L73" s="199"/>
      <c r="M73" s="199"/>
      <c r="N73" s="199"/>
      <c r="O73" s="199"/>
      <c r="P73" s="199"/>
      <c r="Q73" s="199"/>
      <c r="R73" s="199"/>
      <c r="S73" s="199"/>
      <c r="T73" s="199"/>
      <c r="U73" s="199"/>
      <c r="V73" s="199"/>
      <c r="W73" s="199"/>
      <c r="X73" s="199"/>
      <c r="Y73" s="199"/>
      <c r="Z73" s="199"/>
    </row>
    <row r="74" spans="1:26" ht="13.5" customHeight="1">
      <c r="A74" s="217"/>
      <c r="B74" s="217"/>
      <c r="C74" s="217"/>
      <c r="D74" s="217"/>
      <c r="E74" s="217"/>
      <c r="F74" s="217"/>
      <c r="G74" s="217"/>
      <c r="H74" s="217"/>
      <c r="I74" s="217"/>
      <c r="J74" s="199"/>
      <c r="K74" s="199"/>
      <c r="L74" s="199"/>
      <c r="M74" s="199"/>
      <c r="N74" s="199"/>
      <c r="O74" s="199"/>
      <c r="P74" s="199"/>
      <c r="Q74" s="199"/>
      <c r="R74" s="199"/>
      <c r="S74" s="199"/>
      <c r="T74" s="199"/>
      <c r="U74" s="199"/>
      <c r="V74" s="199"/>
      <c r="W74" s="199"/>
      <c r="X74" s="199"/>
      <c r="Y74" s="199"/>
      <c r="Z74" s="199"/>
    </row>
    <row r="75" spans="1:26" ht="13.5" customHeight="1">
      <c r="A75" s="217"/>
      <c r="B75" s="217"/>
      <c r="C75" s="217"/>
      <c r="D75" s="217"/>
      <c r="E75" s="217"/>
      <c r="F75" s="217"/>
      <c r="G75" s="217"/>
      <c r="H75" s="217"/>
      <c r="I75" s="217"/>
      <c r="J75" s="199"/>
      <c r="K75" s="199"/>
      <c r="L75" s="199"/>
      <c r="M75" s="199"/>
      <c r="N75" s="199"/>
      <c r="O75" s="199"/>
      <c r="P75" s="199"/>
      <c r="Q75" s="199"/>
      <c r="R75" s="199"/>
      <c r="S75" s="199"/>
      <c r="T75" s="199"/>
      <c r="U75" s="199"/>
      <c r="V75" s="199"/>
      <c r="W75" s="199"/>
      <c r="X75" s="199"/>
      <c r="Y75" s="199"/>
      <c r="Z75" s="199"/>
    </row>
    <row r="76" spans="1:26" ht="13.5" customHeight="1">
      <c r="A76" s="217"/>
      <c r="B76" s="217"/>
      <c r="C76" s="217"/>
      <c r="D76" s="217"/>
      <c r="E76" s="217"/>
      <c r="F76" s="217"/>
      <c r="G76" s="217"/>
      <c r="H76" s="217"/>
      <c r="I76" s="217"/>
      <c r="J76" s="199"/>
      <c r="K76" s="199"/>
      <c r="L76" s="199"/>
      <c r="M76" s="199"/>
      <c r="N76" s="199"/>
      <c r="O76" s="199"/>
      <c r="P76" s="199"/>
      <c r="Q76" s="199"/>
      <c r="R76" s="199"/>
      <c r="S76" s="199"/>
      <c r="T76" s="199"/>
      <c r="U76" s="199"/>
      <c r="V76" s="199"/>
      <c r="W76" s="199"/>
      <c r="X76" s="199"/>
      <c r="Y76" s="199"/>
      <c r="Z76" s="199"/>
    </row>
    <row r="77" spans="1:26" ht="13.5" customHeight="1">
      <c r="A77" s="217"/>
      <c r="B77" s="217"/>
      <c r="C77" s="217"/>
      <c r="D77" s="217"/>
      <c r="E77" s="217"/>
      <c r="F77" s="217"/>
      <c r="G77" s="217"/>
      <c r="H77" s="217"/>
      <c r="I77" s="217"/>
      <c r="J77" s="199"/>
      <c r="K77" s="199"/>
      <c r="L77" s="199"/>
      <c r="M77" s="199"/>
      <c r="N77" s="199"/>
      <c r="O77" s="199"/>
      <c r="P77" s="199"/>
      <c r="Q77" s="199"/>
      <c r="R77" s="199"/>
      <c r="S77" s="199"/>
      <c r="T77" s="199"/>
      <c r="U77" s="199"/>
      <c r="V77" s="199"/>
      <c r="W77" s="199"/>
      <c r="X77" s="199"/>
      <c r="Y77" s="199"/>
      <c r="Z77" s="199"/>
    </row>
    <row r="78" spans="1:26" ht="13.5" customHeight="1">
      <c r="A78" s="217"/>
      <c r="B78" s="217"/>
      <c r="C78" s="217"/>
      <c r="D78" s="217"/>
      <c r="E78" s="217"/>
      <c r="F78" s="217"/>
      <c r="G78" s="217"/>
      <c r="H78" s="217"/>
      <c r="I78" s="217"/>
      <c r="J78" s="199"/>
      <c r="K78" s="199"/>
      <c r="L78" s="199"/>
      <c r="M78" s="199"/>
      <c r="N78" s="199"/>
      <c r="O78" s="199"/>
      <c r="P78" s="199"/>
      <c r="Q78" s="199"/>
      <c r="R78" s="199"/>
      <c r="S78" s="199"/>
      <c r="T78" s="199"/>
      <c r="U78" s="199"/>
      <c r="V78" s="199"/>
      <c r="W78" s="199"/>
      <c r="X78" s="199"/>
      <c r="Y78" s="199"/>
      <c r="Z78" s="199"/>
    </row>
    <row r="79" spans="1:26" ht="13.5" customHeight="1">
      <c r="A79" s="217"/>
      <c r="B79" s="217"/>
      <c r="C79" s="217"/>
      <c r="D79" s="217"/>
      <c r="E79" s="217"/>
      <c r="F79" s="217"/>
      <c r="G79" s="217"/>
      <c r="H79" s="217"/>
      <c r="I79" s="217"/>
      <c r="J79" s="199"/>
      <c r="K79" s="199"/>
      <c r="L79" s="199"/>
      <c r="M79" s="199"/>
      <c r="N79" s="199"/>
      <c r="O79" s="199"/>
      <c r="P79" s="199"/>
      <c r="Q79" s="199"/>
      <c r="R79" s="199"/>
      <c r="S79" s="199"/>
      <c r="T79" s="199"/>
      <c r="U79" s="199"/>
      <c r="V79" s="199"/>
      <c r="W79" s="199"/>
      <c r="X79" s="199"/>
      <c r="Y79" s="199"/>
      <c r="Z79" s="199"/>
    </row>
    <row r="80" spans="1:26" ht="13.5" customHeight="1">
      <c r="A80" s="217"/>
      <c r="B80" s="217"/>
      <c r="C80" s="217"/>
      <c r="D80" s="217"/>
      <c r="E80" s="217"/>
      <c r="F80" s="217"/>
      <c r="G80" s="217"/>
      <c r="H80" s="217"/>
      <c r="I80" s="217"/>
      <c r="J80" s="199"/>
      <c r="K80" s="199"/>
      <c r="L80" s="199"/>
      <c r="M80" s="199"/>
      <c r="N80" s="199"/>
      <c r="O80" s="199"/>
      <c r="P80" s="199"/>
      <c r="Q80" s="199"/>
      <c r="R80" s="199"/>
      <c r="S80" s="199"/>
      <c r="T80" s="199"/>
      <c r="U80" s="199"/>
      <c r="V80" s="199"/>
      <c r="W80" s="199"/>
      <c r="X80" s="199"/>
      <c r="Y80" s="199"/>
      <c r="Z80" s="199"/>
    </row>
    <row r="81" spans="1:26" ht="13.5" customHeight="1">
      <c r="A81" s="217"/>
      <c r="B81" s="217"/>
      <c r="C81" s="217"/>
      <c r="D81" s="217"/>
      <c r="E81" s="217"/>
      <c r="F81" s="217"/>
      <c r="G81" s="217"/>
      <c r="H81" s="217"/>
      <c r="I81" s="217"/>
      <c r="J81" s="199"/>
      <c r="K81" s="199"/>
      <c r="L81" s="199"/>
      <c r="M81" s="199"/>
      <c r="N81" s="199"/>
      <c r="O81" s="199"/>
      <c r="P81" s="199"/>
      <c r="Q81" s="199"/>
      <c r="R81" s="199"/>
      <c r="S81" s="199"/>
      <c r="T81" s="199"/>
      <c r="U81" s="199"/>
      <c r="V81" s="199"/>
      <c r="W81" s="199"/>
      <c r="X81" s="199"/>
      <c r="Y81" s="199"/>
      <c r="Z81" s="199"/>
    </row>
    <row r="82" spans="1:26" ht="13.5" customHeight="1">
      <c r="A82" s="217"/>
      <c r="B82" s="217"/>
      <c r="C82" s="217"/>
      <c r="D82" s="217"/>
      <c r="E82" s="217"/>
      <c r="F82" s="217"/>
      <c r="G82" s="217"/>
      <c r="H82" s="217"/>
      <c r="I82" s="217"/>
      <c r="J82" s="199"/>
      <c r="K82" s="199"/>
      <c r="L82" s="199"/>
      <c r="M82" s="199"/>
      <c r="N82" s="199"/>
      <c r="O82" s="199"/>
      <c r="P82" s="199"/>
      <c r="Q82" s="199"/>
      <c r="R82" s="199"/>
      <c r="S82" s="199"/>
      <c r="T82" s="199"/>
      <c r="U82" s="199"/>
      <c r="V82" s="199"/>
      <c r="W82" s="199"/>
      <c r="X82" s="199"/>
      <c r="Y82" s="199"/>
      <c r="Z82" s="199"/>
    </row>
    <row r="83" spans="1:26" ht="13.5" customHeight="1">
      <c r="A83" s="217"/>
      <c r="B83" s="217"/>
      <c r="C83" s="217"/>
      <c r="D83" s="217"/>
      <c r="E83" s="217"/>
      <c r="F83" s="217"/>
      <c r="G83" s="217"/>
      <c r="H83" s="217"/>
      <c r="I83" s="217"/>
      <c r="J83" s="199"/>
      <c r="K83" s="199"/>
      <c r="L83" s="199"/>
      <c r="M83" s="199"/>
      <c r="N83" s="199"/>
      <c r="O83" s="199"/>
      <c r="P83" s="199"/>
      <c r="Q83" s="199"/>
      <c r="R83" s="199"/>
      <c r="S83" s="199"/>
      <c r="T83" s="199"/>
      <c r="U83" s="199"/>
      <c r="V83" s="199"/>
      <c r="W83" s="199"/>
      <c r="X83" s="199"/>
      <c r="Y83" s="199"/>
      <c r="Z83" s="199"/>
    </row>
    <row r="84" spans="1:26" ht="13.5" customHeight="1">
      <c r="A84" s="217"/>
      <c r="B84" s="217"/>
      <c r="C84" s="217"/>
      <c r="D84" s="217"/>
      <c r="E84" s="217"/>
      <c r="F84" s="217"/>
      <c r="G84" s="217"/>
      <c r="H84" s="217"/>
      <c r="I84" s="217"/>
      <c r="J84" s="199"/>
      <c r="K84" s="199"/>
      <c r="L84" s="199"/>
      <c r="M84" s="199"/>
      <c r="N84" s="199"/>
      <c r="O84" s="199"/>
      <c r="P84" s="199"/>
      <c r="Q84" s="199"/>
      <c r="R84" s="199"/>
      <c r="S84" s="199"/>
      <c r="T84" s="199"/>
      <c r="U84" s="199"/>
      <c r="V84" s="199"/>
      <c r="W84" s="199"/>
      <c r="X84" s="199"/>
      <c r="Y84" s="199"/>
      <c r="Z84" s="199"/>
    </row>
    <row r="85" spans="1:26" ht="13.5" customHeight="1">
      <c r="A85" s="217"/>
      <c r="B85" s="217"/>
      <c r="C85" s="217"/>
      <c r="D85" s="217"/>
      <c r="E85" s="217"/>
      <c r="F85" s="217"/>
      <c r="G85" s="217"/>
      <c r="H85" s="217"/>
      <c r="I85" s="217"/>
      <c r="J85" s="199"/>
      <c r="K85" s="199"/>
      <c r="L85" s="199"/>
      <c r="M85" s="199"/>
      <c r="N85" s="199"/>
      <c r="O85" s="199"/>
      <c r="P85" s="199"/>
      <c r="Q85" s="199"/>
      <c r="R85" s="199"/>
      <c r="S85" s="199"/>
      <c r="T85" s="199"/>
      <c r="U85" s="199"/>
      <c r="V85" s="199"/>
      <c r="W85" s="199"/>
      <c r="X85" s="199"/>
      <c r="Y85" s="199"/>
      <c r="Z85" s="199"/>
    </row>
    <row r="86" spans="1:26" ht="13.5" customHeight="1">
      <c r="A86" s="217"/>
      <c r="B86" s="217"/>
      <c r="C86" s="217"/>
      <c r="D86" s="217"/>
      <c r="E86" s="217"/>
      <c r="F86" s="217"/>
      <c r="G86" s="217"/>
      <c r="H86" s="217"/>
      <c r="I86" s="217"/>
      <c r="J86" s="199"/>
      <c r="K86" s="199"/>
      <c r="L86" s="199"/>
      <c r="M86" s="199"/>
      <c r="N86" s="199"/>
      <c r="O86" s="199"/>
      <c r="P86" s="199"/>
      <c r="Q86" s="199"/>
      <c r="R86" s="199"/>
      <c r="S86" s="199"/>
      <c r="T86" s="199"/>
      <c r="U86" s="199"/>
      <c r="V86" s="199"/>
      <c r="W86" s="199"/>
      <c r="X86" s="199"/>
      <c r="Y86" s="199"/>
      <c r="Z86" s="199"/>
    </row>
    <row r="87" spans="1:26" ht="13.5" customHeight="1">
      <c r="A87" s="217"/>
      <c r="B87" s="217"/>
      <c r="C87" s="217"/>
      <c r="D87" s="217"/>
      <c r="E87" s="217"/>
      <c r="F87" s="217"/>
      <c r="G87" s="217"/>
      <c r="H87" s="217"/>
      <c r="I87" s="217"/>
      <c r="J87" s="199"/>
      <c r="K87" s="199"/>
      <c r="L87" s="199"/>
      <c r="M87" s="199"/>
      <c r="N87" s="199"/>
      <c r="O87" s="199"/>
      <c r="P87" s="199"/>
      <c r="Q87" s="199"/>
      <c r="R87" s="199"/>
      <c r="S87" s="199"/>
      <c r="T87" s="199"/>
      <c r="U87" s="199"/>
      <c r="V87" s="199"/>
      <c r="W87" s="199"/>
      <c r="X87" s="199"/>
      <c r="Y87" s="199"/>
      <c r="Z87" s="199"/>
    </row>
    <row r="88" spans="1:26" ht="13.5" customHeight="1">
      <c r="A88" s="217"/>
      <c r="B88" s="217"/>
      <c r="C88" s="217"/>
      <c r="D88" s="217"/>
      <c r="E88" s="217"/>
      <c r="F88" s="217"/>
      <c r="G88" s="217"/>
      <c r="H88" s="217"/>
      <c r="I88" s="217"/>
      <c r="J88" s="199"/>
      <c r="K88" s="199"/>
      <c r="L88" s="199"/>
      <c r="M88" s="199"/>
      <c r="N88" s="199"/>
      <c r="O88" s="199"/>
      <c r="P88" s="199"/>
      <c r="Q88" s="199"/>
      <c r="R88" s="199"/>
      <c r="S88" s="199"/>
      <c r="T88" s="199"/>
      <c r="U88" s="199"/>
      <c r="V88" s="199"/>
      <c r="W88" s="199"/>
      <c r="X88" s="199"/>
      <c r="Y88" s="199"/>
      <c r="Z88" s="199"/>
    </row>
    <row r="89" spans="1:26" ht="13.5" customHeight="1">
      <c r="A89" s="217"/>
      <c r="B89" s="217"/>
      <c r="C89" s="217"/>
      <c r="D89" s="217"/>
      <c r="E89" s="217"/>
      <c r="F89" s="217"/>
      <c r="G89" s="217"/>
      <c r="H89" s="217"/>
      <c r="I89" s="217"/>
      <c r="J89" s="199"/>
      <c r="K89" s="199"/>
      <c r="L89" s="199"/>
      <c r="M89" s="199"/>
      <c r="N89" s="199"/>
      <c r="O89" s="199"/>
      <c r="P89" s="199"/>
      <c r="Q89" s="199"/>
      <c r="R89" s="199"/>
      <c r="S89" s="199"/>
      <c r="T89" s="199"/>
      <c r="U89" s="199"/>
      <c r="V89" s="199"/>
      <c r="W89" s="199"/>
      <c r="X89" s="199"/>
      <c r="Y89" s="199"/>
      <c r="Z89" s="199"/>
    </row>
    <row r="90" spans="1:26" ht="13.5" customHeight="1">
      <c r="A90" s="217"/>
      <c r="B90" s="217"/>
      <c r="C90" s="217"/>
      <c r="D90" s="217"/>
      <c r="E90" s="217"/>
      <c r="F90" s="217"/>
      <c r="G90" s="217"/>
      <c r="H90" s="217"/>
      <c r="I90" s="217"/>
      <c r="J90" s="199"/>
      <c r="K90" s="199"/>
      <c r="L90" s="199"/>
      <c r="M90" s="199"/>
      <c r="N90" s="199"/>
      <c r="O90" s="199"/>
      <c r="P90" s="199"/>
      <c r="Q90" s="199"/>
      <c r="R90" s="199"/>
      <c r="S90" s="199"/>
      <c r="T90" s="199"/>
      <c r="U90" s="199"/>
      <c r="V90" s="199"/>
      <c r="W90" s="199"/>
      <c r="X90" s="199"/>
      <c r="Y90" s="199"/>
      <c r="Z90" s="199"/>
    </row>
    <row r="91" spans="1:26" ht="13.5" customHeight="1">
      <c r="A91" s="217"/>
      <c r="B91" s="217"/>
      <c r="C91" s="217"/>
      <c r="D91" s="217"/>
      <c r="E91" s="217"/>
      <c r="F91" s="217"/>
      <c r="G91" s="217"/>
      <c r="H91" s="217"/>
      <c r="I91" s="217"/>
      <c r="J91" s="199"/>
      <c r="K91" s="199"/>
      <c r="L91" s="199"/>
      <c r="M91" s="199"/>
      <c r="N91" s="199"/>
      <c r="O91" s="199"/>
      <c r="P91" s="199"/>
      <c r="Q91" s="199"/>
      <c r="R91" s="199"/>
      <c r="S91" s="199"/>
      <c r="T91" s="199"/>
      <c r="U91" s="199"/>
      <c r="V91" s="199"/>
      <c r="W91" s="199"/>
      <c r="X91" s="199"/>
      <c r="Y91" s="199"/>
      <c r="Z91" s="199"/>
    </row>
    <row r="92" spans="1:26" ht="13.5" customHeight="1">
      <c r="A92" s="217"/>
      <c r="B92" s="217"/>
      <c r="C92" s="217"/>
      <c r="D92" s="217"/>
      <c r="E92" s="217"/>
      <c r="F92" s="217"/>
      <c r="G92" s="217"/>
      <c r="H92" s="217"/>
      <c r="I92" s="217"/>
      <c r="J92" s="199"/>
      <c r="K92" s="199"/>
      <c r="L92" s="199"/>
      <c r="M92" s="199"/>
      <c r="N92" s="199"/>
      <c r="O92" s="199"/>
      <c r="P92" s="199"/>
      <c r="Q92" s="199"/>
      <c r="R92" s="199"/>
      <c r="S92" s="199"/>
      <c r="T92" s="199"/>
      <c r="U92" s="199"/>
      <c r="V92" s="199"/>
      <c r="W92" s="199"/>
      <c r="X92" s="199"/>
      <c r="Y92" s="199"/>
      <c r="Z92" s="199"/>
    </row>
    <row r="93" spans="1:26" ht="13.5" customHeight="1">
      <c r="A93" s="217"/>
      <c r="B93" s="217"/>
      <c r="C93" s="217"/>
      <c r="D93" s="217"/>
      <c r="E93" s="217"/>
      <c r="F93" s="217"/>
      <c r="G93" s="217"/>
      <c r="H93" s="217"/>
      <c r="I93" s="217"/>
      <c r="J93" s="199"/>
      <c r="K93" s="199"/>
      <c r="L93" s="199"/>
      <c r="M93" s="199"/>
      <c r="N93" s="199"/>
      <c r="O93" s="199"/>
      <c r="P93" s="199"/>
      <c r="Q93" s="199"/>
      <c r="R93" s="199"/>
      <c r="S93" s="199"/>
      <c r="T93" s="199"/>
      <c r="U93" s="199"/>
      <c r="V93" s="199"/>
      <c r="W93" s="199"/>
      <c r="X93" s="199"/>
      <c r="Y93" s="199"/>
      <c r="Z93" s="199"/>
    </row>
    <row r="94" spans="1:26" ht="13.5" customHeight="1">
      <c r="A94" s="217"/>
      <c r="B94" s="217"/>
      <c r="C94" s="217"/>
      <c r="D94" s="217"/>
      <c r="E94" s="217"/>
      <c r="F94" s="217"/>
      <c r="G94" s="217"/>
      <c r="H94" s="217"/>
      <c r="I94" s="217"/>
      <c r="J94" s="199"/>
      <c r="K94" s="199"/>
      <c r="L94" s="199"/>
      <c r="M94" s="199"/>
      <c r="N94" s="199"/>
      <c r="O94" s="199"/>
      <c r="P94" s="199"/>
      <c r="Q94" s="199"/>
      <c r="R94" s="199"/>
      <c r="S94" s="199"/>
      <c r="T94" s="199"/>
      <c r="U94" s="199"/>
      <c r="V94" s="199"/>
      <c r="W94" s="199"/>
      <c r="X94" s="199"/>
      <c r="Y94" s="199"/>
      <c r="Z94" s="199"/>
    </row>
    <row r="95" spans="1:26" ht="13.5" customHeight="1">
      <c r="A95" s="217"/>
      <c r="B95" s="217"/>
      <c r="C95" s="217"/>
      <c r="D95" s="217"/>
      <c r="E95" s="217"/>
      <c r="F95" s="217"/>
      <c r="G95" s="217"/>
      <c r="H95" s="217"/>
      <c r="I95" s="217"/>
      <c r="J95" s="199"/>
      <c r="K95" s="199"/>
      <c r="L95" s="199"/>
      <c r="M95" s="199"/>
      <c r="N95" s="199"/>
      <c r="O95" s="199"/>
      <c r="P95" s="199"/>
      <c r="Q95" s="199"/>
      <c r="R95" s="199"/>
      <c r="S95" s="199"/>
      <c r="T95" s="199"/>
      <c r="U95" s="199"/>
      <c r="V95" s="199"/>
      <c r="W95" s="199"/>
      <c r="X95" s="199"/>
      <c r="Y95" s="199"/>
      <c r="Z95" s="199"/>
    </row>
    <row r="96" spans="1:26" ht="13.5" customHeight="1">
      <c r="A96" s="217"/>
      <c r="B96" s="217"/>
      <c r="C96" s="217"/>
      <c r="D96" s="217"/>
      <c r="E96" s="217"/>
      <c r="F96" s="217"/>
      <c r="G96" s="217"/>
      <c r="H96" s="217"/>
      <c r="I96" s="217"/>
      <c r="J96" s="199"/>
      <c r="K96" s="199"/>
      <c r="L96" s="199"/>
      <c r="M96" s="199"/>
      <c r="N96" s="199"/>
      <c r="O96" s="199"/>
      <c r="P96" s="199"/>
      <c r="Q96" s="199"/>
      <c r="R96" s="199"/>
      <c r="S96" s="199"/>
      <c r="T96" s="199"/>
      <c r="U96" s="199"/>
      <c r="V96" s="199"/>
      <c r="W96" s="199"/>
      <c r="X96" s="199"/>
      <c r="Y96" s="199"/>
      <c r="Z96" s="199"/>
    </row>
    <row r="97" spans="1:26" ht="13.5" customHeight="1">
      <c r="A97" s="217"/>
      <c r="B97" s="217"/>
      <c r="C97" s="217"/>
      <c r="D97" s="217"/>
      <c r="E97" s="217"/>
      <c r="F97" s="217"/>
      <c r="G97" s="217"/>
      <c r="H97" s="217"/>
      <c r="I97" s="217"/>
      <c r="J97" s="199"/>
      <c r="K97" s="199"/>
      <c r="L97" s="199"/>
      <c r="M97" s="199"/>
      <c r="N97" s="199"/>
      <c r="O97" s="199"/>
      <c r="P97" s="199"/>
      <c r="Q97" s="199"/>
      <c r="R97" s="199"/>
      <c r="S97" s="199"/>
      <c r="T97" s="199"/>
      <c r="U97" s="199"/>
      <c r="V97" s="199"/>
      <c r="W97" s="199"/>
      <c r="X97" s="199"/>
      <c r="Y97" s="199"/>
      <c r="Z97" s="199"/>
    </row>
    <row r="98" spans="1:26" ht="13.5" customHeight="1">
      <c r="A98" s="217"/>
      <c r="B98" s="217"/>
      <c r="C98" s="217"/>
      <c r="D98" s="217"/>
      <c r="E98" s="217"/>
      <c r="F98" s="217"/>
      <c r="G98" s="217"/>
      <c r="H98" s="217"/>
      <c r="I98" s="217"/>
      <c r="J98" s="199"/>
      <c r="K98" s="199"/>
      <c r="L98" s="199"/>
      <c r="M98" s="199"/>
      <c r="N98" s="199"/>
      <c r="O98" s="199"/>
      <c r="P98" s="199"/>
      <c r="Q98" s="199"/>
      <c r="R98" s="199"/>
      <c r="S98" s="199"/>
      <c r="T98" s="199"/>
      <c r="U98" s="199"/>
      <c r="V98" s="199"/>
      <c r="W98" s="199"/>
      <c r="X98" s="199"/>
      <c r="Y98" s="199"/>
      <c r="Z98" s="199"/>
    </row>
    <row r="99" spans="1:26" ht="13.5" customHeight="1">
      <c r="A99" s="217"/>
      <c r="B99" s="217"/>
      <c r="C99" s="217"/>
      <c r="D99" s="217"/>
      <c r="E99" s="217"/>
      <c r="F99" s="217"/>
      <c r="G99" s="217"/>
      <c r="H99" s="217"/>
      <c r="I99" s="217"/>
      <c r="J99" s="199"/>
      <c r="K99" s="199"/>
      <c r="L99" s="199"/>
      <c r="M99" s="199"/>
      <c r="N99" s="199"/>
      <c r="O99" s="199"/>
      <c r="P99" s="199"/>
      <c r="Q99" s="199"/>
      <c r="R99" s="199"/>
      <c r="S99" s="199"/>
      <c r="T99" s="199"/>
      <c r="U99" s="199"/>
      <c r="V99" s="199"/>
      <c r="W99" s="199"/>
      <c r="X99" s="199"/>
      <c r="Y99" s="199"/>
      <c r="Z99" s="199"/>
    </row>
    <row r="100" spans="1:26" ht="13.5" customHeight="1">
      <c r="A100" s="217"/>
      <c r="B100" s="217"/>
      <c r="C100" s="217"/>
      <c r="D100" s="217"/>
      <c r="E100" s="217"/>
      <c r="F100" s="217"/>
      <c r="G100" s="217"/>
      <c r="H100" s="217"/>
      <c r="I100" s="217"/>
      <c r="J100" s="199"/>
      <c r="K100" s="199"/>
      <c r="L100" s="199"/>
      <c r="M100" s="199"/>
      <c r="N100" s="199"/>
      <c r="O100" s="199"/>
      <c r="P100" s="199"/>
      <c r="Q100" s="199"/>
      <c r="R100" s="199"/>
      <c r="S100" s="199"/>
      <c r="T100" s="199"/>
      <c r="U100" s="199"/>
      <c r="V100" s="199"/>
      <c r="W100" s="199"/>
      <c r="X100" s="199"/>
      <c r="Y100" s="199"/>
      <c r="Z100" s="199"/>
    </row>
    <row r="101" spans="1:26" ht="13.5" customHeight="1">
      <c r="A101" s="217"/>
      <c r="B101" s="217"/>
      <c r="C101" s="217"/>
      <c r="D101" s="217"/>
      <c r="E101" s="217"/>
      <c r="F101" s="217"/>
      <c r="G101" s="217"/>
      <c r="H101" s="217"/>
      <c r="I101" s="217"/>
      <c r="J101" s="199"/>
      <c r="K101" s="199"/>
      <c r="L101" s="199"/>
      <c r="M101" s="199"/>
      <c r="N101" s="199"/>
      <c r="O101" s="199"/>
      <c r="P101" s="199"/>
      <c r="Q101" s="199"/>
      <c r="R101" s="199"/>
      <c r="S101" s="199"/>
      <c r="T101" s="199"/>
      <c r="U101" s="199"/>
      <c r="V101" s="199"/>
      <c r="W101" s="199"/>
      <c r="X101" s="199"/>
      <c r="Y101" s="199"/>
      <c r="Z101" s="199"/>
    </row>
    <row r="102" spans="1:26" ht="13.5" customHeight="1">
      <c r="A102" s="217"/>
      <c r="B102" s="217"/>
      <c r="C102" s="217"/>
      <c r="D102" s="217"/>
      <c r="E102" s="217"/>
      <c r="F102" s="217"/>
      <c r="G102" s="217"/>
      <c r="H102" s="217"/>
      <c r="I102" s="217"/>
      <c r="J102" s="199"/>
      <c r="K102" s="199"/>
      <c r="L102" s="199"/>
      <c r="M102" s="199"/>
      <c r="N102" s="199"/>
      <c r="O102" s="199"/>
      <c r="P102" s="199"/>
      <c r="Q102" s="199"/>
      <c r="R102" s="199"/>
      <c r="S102" s="199"/>
      <c r="T102" s="199"/>
      <c r="U102" s="199"/>
      <c r="V102" s="199"/>
      <c r="W102" s="199"/>
      <c r="X102" s="199"/>
      <c r="Y102" s="199"/>
      <c r="Z102" s="199"/>
    </row>
    <row r="103" spans="1:26" ht="13.5" customHeight="1">
      <c r="A103" s="217"/>
      <c r="B103" s="217"/>
      <c r="C103" s="217"/>
      <c r="D103" s="217"/>
      <c r="E103" s="217"/>
      <c r="F103" s="217"/>
      <c r="G103" s="217"/>
      <c r="H103" s="217"/>
      <c r="I103" s="217"/>
      <c r="J103" s="199"/>
      <c r="K103" s="199"/>
      <c r="L103" s="199"/>
      <c r="M103" s="199"/>
      <c r="N103" s="199"/>
      <c r="O103" s="199"/>
      <c r="P103" s="199"/>
      <c r="Q103" s="199"/>
      <c r="R103" s="199"/>
      <c r="S103" s="199"/>
      <c r="T103" s="199"/>
      <c r="U103" s="199"/>
      <c r="V103" s="199"/>
      <c r="W103" s="199"/>
      <c r="X103" s="199"/>
      <c r="Y103" s="199"/>
      <c r="Z103" s="199"/>
    </row>
    <row r="104" spans="1:26" ht="13.5" customHeight="1">
      <c r="A104" s="217"/>
      <c r="B104" s="217"/>
      <c r="C104" s="217"/>
      <c r="D104" s="217"/>
      <c r="E104" s="217"/>
      <c r="F104" s="217"/>
      <c r="G104" s="217"/>
      <c r="H104" s="217"/>
      <c r="I104" s="217"/>
      <c r="J104" s="199"/>
      <c r="K104" s="199"/>
      <c r="L104" s="199"/>
      <c r="M104" s="199"/>
      <c r="N104" s="199"/>
      <c r="O104" s="199"/>
      <c r="P104" s="199"/>
      <c r="Q104" s="199"/>
      <c r="R104" s="199"/>
      <c r="S104" s="199"/>
      <c r="T104" s="199"/>
      <c r="U104" s="199"/>
      <c r="V104" s="199"/>
      <c r="W104" s="199"/>
      <c r="X104" s="199"/>
      <c r="Y104" s="199"/>
      <c r="Z104" s="199"/>
    </row>
    <row r="105" spans="1:26" ht="13.5" customHeight="1">
      <c r="A105" s="217"/>
      <c r="B105" s="217"/>
      <c r="C105" s="217"/>
      <c r="D105" s="217"/>
      <c r="E105" s="217"/>
      <c r="F105" s="217"/>
      <c r="G105" s="217"/>
      <c r="H105" s="217"/>
      <c r="I105" s="217"/>
      <c r="J105" s="199"/>
      <c r="K105" s="199"/>
      <c r="L105" s="199"/>
      <c r="M105" s="199"/>
      <c r="N105" s="199"/>
      <c r="O105" s="199"/>
      <c r="P105" s="199"/>
      <c r="Q105" s="199"/>
      <c r="R105" s="199"/>
      <c r="S105" s="199"/>
      <c r="T105" s="199"/>
      <c r="U105" s="199"/>
      <c r="V105" s="199"/>
      <c r="W105" s="199"/>
      <c r="X105" s="199"/>
      <c r="Y105" s="199"/>
      <c r="Z105" s="199"/>
    </row>
    <row r="106" spans="1:26" ht="13.5" customHeight="1">
      <c r="A106" s="217"/>
      <c r="B106" s="217"/>
      <c r="C106" s="217"/>
      <c r="D106" s="217"/>
      <c r="E106" s="217"/>
      <c r="F106" s="217"/>
      <c r="G106" s="217"/>
      <c r="H106" s="217"/>
      <c r="I106" s="217"/>
      <c r="J106" s="199"/>
      <c r="K106" s="199"/>
      <c r="L106" s="199"/>
      <c r="M106" s="199"/>
      <c r="N106" s="199"/>
      <c r="O106" s="199"/>
      <c r="P106" s="199"/>
      <c r="Q106" s="199"/>
      <c r="R106" s="199"/>
      <c r="S106" s="199"/>
      <c r="T106" s="199"/>
      <c r="U106" s="199"/>
      <c r="V106" s="199"/>
      <c r="W106" s="199"/>
      <c r="X106" s="199"/>
      <c r="Y106" s="199"/>
      <c r="Z106" s="199"/>
    </row>
    <row r="107" spans="1:26" ht="13.5" customHeight="1">
      <c r="A107" s="217"/>
      <c r="B107" s="217"/>
      <c r="C107" s="217"/>
      <c r="D107" s="217"/>
      <c r="E107" s="217"/>
      <c r="F107" s="217"/>
      <c r="G107" s="217"/>
      <c r="H107" s="217"/>
      <c r="I107" s="217"/>
      <c r="J107" s="199"/>
      <c r="K107" s="199"/>
      <c r="L107" s="199"/>
      <c r="M107" s="199"/>
      <c r="N107" s="199"/>
      <c r="O107" s="199"/>
      <c r="P107" s="199"/>
      <c r="Q107" s="199"/>
      <c r="R107" s="199"/>
      <c r="S107" s="199"/>
      <c r="T107" s="199"/>
      <c r="U107" s="199"/>
      <c r="V107" s="199"/>
      <c r="W107" s="199"/>
      <c r="X107" s="199"/>
      <c r="Y107" s="199"/>
      <c r="Z107" s="199"/>
    </row>
    <row r="108" spans="1:26" ht="13.5" customHeight="1">
      <c r="A108" s="217"/>
      <c r="B108" s="217"/>
      <c r="C108" s="217"/>
      <c r="D108" s="217"/>
      <c r="E108" s="217"/>
      <c r="F108" s="217"/>
      <c r="G108" s="217"/>
      <c r="H108" s="217"/>
      <c r="I108" s="217"/>
      <c r="J108" s="199"/>
      <c r="K108" s="199"/>
      <c r="L108" s="199"/>
      <c r="M108" s="199"/>
      <c r="N108" s="199"/>
      <c r="O108" s="199"/>
      <c r="P108" s="199"/>
      <c r="Q108" s="199"/>
      <c r="R108" s="199"/>
      <c r="S108" s="199"/>
      <c r="T108" s="199"/>
      <c r="U108" s="199"/>
      <c r="V108" s="199"/>
      <c r="W108" s="199"/>
      <c r="X108" s="199"/>
      <c r="Y108" s="199"/>
      <c r="Z108" s="199"/>
    </row>
    <row r="109" spans="1:26" ht="13.5" customHeight="1">
      <c r="A109" s="217"/>
      <c r="B109" s="217"/>
      <c r="C109" s="217"/>
      <c r="D109" s="217"/>
      <c r="E109" s="217"/>
      <c r="F109" s="217"/>
      <c r="G109" s="217"/>
      <c r="H109" s="217"/>
      <c r="I109" s="217"/>
      <c r="J109" s="199"/>
      <c r="K109" s="199"/>
      <c r="L109" s="199"/>
      <c r="M109" s="199"/>
      <c r="N109" s="199"/>
      <c r="O109" s="199"/>
      <c r="P109" s="199"/>
      <c r="Q109" s="199"/>
      <c r="R109" s="199"/>
      <c r="S109" s="199"/>
      <c r="T109" s="199"/>
      <c r="U109" s="199"/>
      <c r="V109" s="199"/>
      <c r="W109" s="199"/>
      <c r="X109" s="199"/>
      <c r="Y109" s="199"/>
      <c r="Z109" s="199"/>
    </row>
    <row r="110" spans="1:26" ht="13.5" customHeight="1">
      <c r="A110" s="217"/>
      <c r="B110" s="217"/>
      <c r="C110" s="217"/>
      <c r="D110" s="217"/>
      <c r="E110" s="217"/>
      <c r="F110" s="217"/>
      <c r="G110" s="217"/>
      <c r="H110" s="217"/>
      <c r="I110" s="217"/>
      <c r="J110" s="199"/>
      <c r="K110" s="199"/>
      <c r="L110" s="199"/>
      <c r="M110" s="199"/>
      <c r="N110" s="199"/>
      <c r="O110" s="199"/>
      <c r="P110" s="199"/>
      <c r="Q110" s="199"/>
      <c r="R110" s="199"/>
      <c r="S110" s="199"/>
      <c r="T110" s="199"/>
      <c r="U110" s="199"/>
      <c r="V110" s="199"/>
      <c r="W110" s="199"/>
      <c r="X110" s="199"/>
      <c r="Y110" s="199"/>
      <c r="Z110" s="199"/>
    </row>
    <row r="111" spans="1:26" ht="13.5" customHeight="1">
      <c r="A111" s="217"/>
      <c r="B111" s="217"/>
      <c r="C111" s="217"/>
      <c r="D111" s="217"/>
      <c r="E111" s="217"/>
      <c r="F111" s="217"/>
      <c r="G111" s="217"/>
      <c r="H111" s="217"/>
      <c r="I111" s="217"/>
      <c r="J111" s="199"/>
      <c r="K111" s="199"/>
      <c r="L111" s="199"/>
      <c r="M111" s="199"/>
      <c r="N111" s="199"/>
      <c r="O111" s="199"/>
      <c r="P111" s="199"/>
      <c r="Q111" s="199"/>
      <c r="R111" s="199"/>
      <c r="S111" s="199"/>
      <c r="T111" s="199"/>
      <c r="U111" s="199"/>
      <c r="V111" s="199"/>
      <c r="W111" s="199"/>
      <c r="X111" s="199"/>
      <c r="Y111" s="199"/>
      <c r="Z111" s="199"/>
    </row>
    <row r="112" spans="1:26" ht="13.5" customHeight="1">
      <c r="A112" s="217"/>
      <c r="B112" s="217"/>
      <c r="C112" s="217"/>
      <c r="D112" s="217"/>
      <c r="E112" s="217"/>
      <c r="F112" s="217"/>
      <c r="G112" s="217"/>
      <c r="H112" s="217"/>
      <c r="I112" s="217"/>
      <c r="J112" s="199"/>
      <c r="K112" s="199"/>
      <c r="L112" s="199"/>
      <c r="M112" s="199"/>
      <c r="N112" s="199"/>
      <c r="O112" s="199"/>
      <c r="P112" s="199"/>
      <c r="Q112" s="199"/>
      <c r="R112" s="199"/>
      <c r="S112" s="199"/>
      <c r="T112" s="199"/>
      <c r="U112" s="199"/>
      <c r="V112" s="199"/>
      <c r="W112" s="199"/>
      <c r="X112" s="199"/>
      <c r="Y112" s="199"/>
      <c r="Z112" s="199"/>
    </row>
    <row r="113" spans="1:26" ht="13.5" customHeight="1">
      <c r="A113" s="217"/>
      <c r="B113" s="217"/>
      <c r="C113" s="217"/>
      <c r="D113" s="217"/>
      <c r="E113" s="217"/>
      <c r="F113" s="217"/>
      <c r="G113" s="217"/>
      <c r="H113" s="217"/>
      <c r="I113" s="217"/>
      <c r="J113" s="199"/>
      <c r="K113" s="199"/>
      <c r="L113" s="199"/>
      <c r="M113" s="199"/>
      <c r="N113" s="199"/>
      <c r="O113" s="199"/>
      <c r="P113" s="199"/>
      <c r="Q113" s="199"/>
      <c r="R113" s="199"/>
      <c r="S113" s="199"/>
      <c r="T113" s="199"/>
      <c r="U113" s="199"/>
      <c r="V113" s="199"/>
      <c r="W113" s="199"/>
      <c r="X113" s="199"/>
      <c r="Y113" s="199"/>
      <c r="Z113" s="199"/>
    </row>
    <row r="114" spans="1:26" ht="13.5" customHeight="1">
      <c r="A114" s="217"/>
      <c r="B114" s="217"/>
      <c r="C114" s="217"/>
      <c r="D114" s="217"/>
      <c r="E114" s="217"/>
      <c r="F114" s="217"/>
      <c r="G114" s="217"/>
      <c r="H114" s="217"/>
      <c r="I114" s="217"/>
      <c r="J114" s="199"/>
      <c r="K114" s="199"/>
      <c r="L114" s="199"/>
      <c r="M114" s="199"/>
      <c r="N114" s="199"/>
      <c r="O114" s="199"/>
      <c r="P114" s="199"/>
      <c r="Q114" s="199"/>
      <c r="R114" s="199"/>
      <c r="S114" s="199"/>
      <c r="T114" s="199"/>
      <c r="U114" s="199"/>
      <c r="V114" s="199"/>
      <c r="W114" s="199"/>
      <c r="X114" s="199"/>
      <c r="Y114" s="199"/>
      <c r="Z114" s="199"/>
    </row>
    <row r="115" spans="1:26" ht="13.5" customHeight="1">
      <c r="A115" s="217"/>
      <c r="B115" s="217"/>
      <c r="C115" s="217"/>
      <c r="D115" s="217"/>
      <c r="E115" s="217"/>
      <c r="F115" s="217"/>
      <c r="G115" s="217"/>
      <c r="H115" s="217"/>
      <c r="I115" s="217"/>
      <c r="J115" s="199"/>
      <c r="K115" s="199"/>
      <c r="L115" s="199"/>
      <c r="M115" s="199"/>
      <c r="N115" s="199"/>
      <c r="O115" s="199"/>
      <c r="P115" s="199"/>
      <c r="Q115" s="199"/>
      <c r="R115" s="199"/>
      <c r="S115" s="199"/>
      <c r="T115" s="199"/>
      <c r="U115" s="199"/>
      <c r="V115" s="199"/>
      <c r="W115" s="199"/>
      <c r="X115" s="199"/>
      <c r="Y115" s="199"/>
      <c r="Z115" s="199"/>
    </row>
    <row r="116" spans="1:26" ht="13.5" customHeight="1">
      <c r="A116" s="217"/>
      <c r="B116" s="217"/>
      <c r="C116" s="217"/>
      <c r="D116" s="217"/>
      <c r="E116" s="217"/>
      <c r="F116" s="217"/>
      <c r="G116" s="217"/>
      <c r="H116" s="217"/>
      <c r="I116" s="217"/>
      <c r="J116" s="199"/>
      <c r="K116" s="199"/>
      <c r="L116" s="199"/>
      <c r="M116" s="199"/>
      <c r="N116" s="199"/>
      <c r="O116" s="199"/>
      <c r="P116" s="199"/>
      <c r="Q116" s="199"/>
      <c r="R116" s="199"/>
      <c r="S116" s="199"/>
      <c r="T116" s="199"/>
      <c r="U116" s="199"/>
      <c r="V116" s="199"/>
      <c r="W116" s="199"/>
      <c r="X116" s="199"/>
      <c r="Y116" s="199"/>
      <c r="Z116" s="199"/>
    </row>
    <row r="117" spans="1:26" ht="13.5" customHeight="1">
      <c r="A117" s="217"/>
      <c r="B117" s="217"/>
      <c r="C117" s="217"/>
      <c r="D117" s="217"/>
      <c r="E117" s="217"/>
      <c r="F117" s="217"/>
      <c r="G117" s="217"/>
      <c r="H117" s="217"/>
      <c r="I117" s="217"/>
      <c r="J117" s="199"/>
      <c r="K117" s="199"/>
      <c r="L117" s="199"/>
      <c r="M117" s="199"/>
      <c r="N117" s="199"/>
      <c r="O117" s="199"/>
      <c r="P117" s="199"/>
      <c r="Q117" s="199"/>
      <c r="R117" s="199"/>
      <c r="S117" s="199"/>
      <c r="T117" s="199"/>
      <c r="U117" s="199"/>
      <c r="V117" s="199"/>
      <c r="W117" s="199"/>
      <c r="X117" s="199"/>
      <c r="Y117" s="199"/>
      <c r="Z117" s="199"/>
    </row>
    <row r="118" spans="1:26" ht="13.5" customHeight="1">
      <c r="A118" s="217"/>
      <c r="B118" s="217"/>
      <c r="C118" s="217"/>
      <c r="D118" s="217"/>
      <c r="E118" s="217"/>
      <c r="F118" s="217"/>
      <c r="G118" s="217"/>
      <c r="H118" s="217"/>
      <c r="I118" s="217"/>
      <c r="J118" s="199"/>
      <c r="K118" s="199"/>
      <c r="L118" s="199"/>
      <c r="M118" s="199"/>
      <c r="N118" s="199"/>
      <c r="O118" s="199"/>
      <c r="P118" s="199"/>
      <c r="Q118" s="199"/>
      <c r="R118" s="199"/>
      <c r="S118" s="199"/>
      <c r="T118" s="199"/>
      <c r="U118" s="199"/>
      <c r="V118" s="199"/>
      <c r="W118" s="199"/>
      <c r="X118" s="199"/>
      <c r="Y118" s="199"/>
      <c r="Z118" s="199"/>
    </row>
    <row r="119" spans="1:26" ht="13.5" customHeight="1">
      <c r="A119" s="217"/>
      <c r="B119" s="217"/>
      <c r="C119" s="217"/>
      <c r="D119" s="217"/>
      <c r="E119" s="217"/>
      <c r="F119" s="217"/>
      <c r="G119" s="217"/>
      <c r="H119" s="217"/>
      <c r="I119" s="217"/>
      <c r="J119" s="199"/>
      <c r="K119" s="199"/>
      <c r="L119" s="199"/>
      <c r="M119" s="199"/>
      <c r="N119" s="199"/>
      <c r="O119" s="199"/>
      <c r="P119" s="199"/>
      <c r="Q119" s="199"/>
      <c r="R119" s="199"/>
      <c r="S119" s="199"/>
      <c r="T119" s="199"/>
      <c r="U119" s="199"/>
      <c r="V119" s="199"/>
      <c r="W119" s="199"/>
      <c r="X119" s="199"/>
      <c r="Y119" s="199"/>
      <c r="Z119" s="199"/>
    </row>
    <row r="120" spans="1:26" ht="13.5" customHeight="1">
      <c r="A120" s="217"/>
      <c r="B120" s="217"/>
      <c r="C120" s="217"/>
      <c r="D120" s="217"/>
      <c r="E120" s="217"/>
      <c r="F120" s="217"/>
      <c r="G120" s="217"/>
      <c r="H120" s="217"/>
      <c r="I120" s="217"/>
      <c r="J120" s="199"/>
      <c r="K120" s="199"/>
      <c r="L120" s="199"/>
      <c r="M120" s="199"/>
      <c r="N120" s="199"/>
      <c r="O120" s="199"/>
      <c r="P120" s="199"/>
      <c r="Q120" s="199"/>
      <c r="R120" s="199"/>
      <c r="S120" s="199"/>
      <c r="T120" s="199"/>
      <c r="U120" s="199"/>
      <c r="V120" s="199"/>
      <c r="W120" s="199"/>
      <c r="X120" s="199"/>
      <c r="Y120" s="199"/>
      <c r="Z120" s="199"/>
    </row>
    <row r="121" spans="1:26" ht="13.5" customHeight="1">
      <c r="A121" s="217"/>
      <c r="B121" s="217"/>
      <c r="C121" s="217"/>
      <c r="D121" s="217"/>
      <c r="E121" s="217"/>
      <c r="F121" s="217"/>
      <c r="G121" s="217"/>
      <c r="H121" s="217"/>
      <c r="I121" s="217"/>
      <c r="J121" s="199"/>
      <c r="K121" s="199"/>
      <c r="L121" s="199"/>
      <c r="M121" s="199"/>
      <c r="N121" s="199"/>
      <c r="O121" s="199"/>
      <c r="P121" s="199"/>
      <c r="Q121" s="199"/>
      <c r="R121" s="199"/>
      <c r="S121" s="199"/>
      <c r="T121" s="199"/>
      <c r="U121" s="199"/>
      <c r="V121" s="199"/>
      <c r="W121" s="199"/>
      <c r="X121" s="199"/>
      <c r="Y121" s="199"/>
      <c r="Z121" s="199"/>
    </row>
    <row r="122" spans="1:26" ht="13.5" customHeight="1">
      <c r="A122" s="217"/>
      <c r="B122" s="217"/>
      <c r="C122" s="217"/>
      <c r="D122" s="217"/>
      <c r="E122" s="217"/>
      <c r="F122" s="217"/>
      <c r="G122" s="217"/>
      <c r="H122" s="217"/>
      <c r="I122" s="217"/>
      <c r="J122" s="199"/>
      <c r="K122" s="199"/>
      <c r="L122" s="199"/>
      <c r="M122" s="199"/>
      <c r="N122" s="199"/>
      <c r="O122" s="199"/>
      <c r="P122" s="199"/>
      <c r="Q122" s="199"/>
      <c r="R122" s="199"/>
      <c r="S122" s="199"/>
      <c r="T122" s="199"/>
      <c r="U122" s="199"/>
      <c r="V122" s="199"/>
      <c r="W122" s="199"/>
      <c r="X122" s="199"/>
      <c r="Y122" s="199"/>
      <c r="Z122" s="199"/>
    </row>
    <row r="123" spans="1:26" ht="13.5" customHeight="1">
      <c r="A123" s="217"/>
      <c r="B123" s="217"/>
      <c r="C123" s="217"/>
      <c r="D123" s="217"/>
      <c r="E123" s="217"/>
      <c r="F123" s="217"/>
      <c r="G123" s="217"/>
      <c r="H123" s="217"/>
      <c r="I123" s="217"/>
      <c r="J123" s="199"/>
      <c r="K123" s="199"/>
      <c r="L123" s="199"/>
      <c r="M123" s="199"/>
      <c r="N123" s="199"/>
      <c r="O123" s="199"/>
      <c r="P123" s="199"/>
      <c r="Q123" s="199"/>
      <c r="R123" s="199"/>
      <c r="S123" s="199"/>
      <c r="T123" s="199"/>
      <c r="U123" s="199"/>
      <c r="V123" s="199"/>
      <c r="W123" s="199"/>
      <c r="X123" s="199"/>
      <c r="Y123" s="199"/>
      <c r="Z123" s="199"/>
    </row>
    <row r="124" spans="1:26" ht="13.5" customHeight="1">
      <c r="A124" s="217"/>
      <c r="B124" s="217"/>
      <c r="C124" s="217"/>
      <c r="D124" s="217"/>
      <c r="E124" s="217"/>
      <c r="F124" s="217"/>
      <c r="G124" s="217"/>
      <c r="H124" s="217"/>
      <c r="I124" s="217"/>
      <c r="J124" s="199"/>
      <c r="K124" s="199"/>
      <c r="L124" s="199"/>
      <c r="M124" s="199"/>
      <c r="N124" s="199"/>
      <c r="O124" s="199"/>
      <c r="P124" s="199"/>
      <c r="Q124" s="199"/>
      <c r="R124" s="199"/>
      <c r="S124" s="199"/>
      <c r="T124" s="199"/>
      <c r="U124" s="199"/>
      <c r="V124" s="199"/>
      <c r="W124" s="199"/>
      <c r="X124" s="199"/>
      <c r="Y124" s="199"/>
      <c r="Z124" s="199"/>
    </row>
    <row r="125" spans="1:26" ht="13.5" customHeight="1">
      <c r="A125" s="217"/>
      <c r="B125" s="217"/>
      <c r="C125" s="217"/>
      <c r="D125" s="217"/>
      <c r="E125" s="217"/>
      <c r="F125" s="217"/>
      <c r="G125" s="217"/>
      <c r="H125" s="217"/>
      <c r="I125" s="217"/>
      <c r="J125" s="199"/>
      <c r="K125" s="199"/>
      <c r="L125" s="199"/>
      <c r="M125" s="199"/>
      <c r="N125" s="199"/>
      <c r="O125" s="199"/>
      <c r="P125" s="199"/>
      <c r="Q125" s="199"/>
      <c r="R125" s="199"/>
      <c r="S125" s="199"/>
      <c r="T125" s="199"/>
      <c r="U125" s="199"/>
      <c r="V125" s="199"/>
      <c r="W125" s="199"/>
      <c r="X125" s="199"/>
      <c r="Y125" s="199"/>
      <c r="Z125" s="199"/>
    </row>
    <row r="126" spans="1:26" ht="13.5" customHeight="1">
      <c r="A126" s="217"/>
      <c r="B126" s="217"/>
      <c r="C126" s="217"/>
      <c r="D126" s="217"/>
      <c r="E126" s="217"/>
      <c r="F126" s="217"/>
      <c r="G126" s="217"/>
      <c r="H126" s="217"/>
      <c r="I126" s="217"/>
      <c r="J126" s="199"/>
      <c r="K126" s="199"/>
      <c r="L126" s="199"/>
      <c r="M126" s="199"/>
      <c r="N126" s="199"/>
      <c r="O126" s="199"/>
      <c r="P126" s="199"/>
      <c r="Q126" s="199"/>
      <c r="R126" s="199"/>
      <c r="S126" s="199"/>
      <c r="T126" s="199"/>
      <c r="U126" s="199"/>
      <c r="V126" s="199"/>
      <c r="W126" s="199"/>
      <c r="X126" s="199"/>
      <c r="Y126" s="199"/>
      <c r="Z126" s="199"/>
    </row>
    <row r="127" spans="1:26" ht="13.5" customHeight="1">
      <c r="A127" s="217"/>
      <c r="B127" s="217"/>
      <c r="C127" s="217"/>
      <c r="D127" s="217"/>
      <c r="E127" s="217"/>
      <c r="F127" s="217"/>
      <c r="G127" s="217"/>
      <c r="H127" s="217"/>
      <c r="I127" s="217"/>
      <c r="J127" s="199"/>
      <c r="K127" s="199"/>
      <c r="L127" s="199"/>
      <c r="M127" s="199"/>
      <c r="N127" s="199"/>
      <c r="O127" s="199"/>
      <c r="P127" s="199"/>
      <c r="Q127" s="199"/>
      <c r="R127" s="199"/>
      <c r="S127" s="199"/>
      <c r="T127" s="199"/>
      <c r="U127" s="199"/>
      <c r="V127" s="199"/>
      <c r="W127" s="199"/>
      <c r="X127" s="199"/>
      <c r="Y127" s="199"/>
      <c r="Z127" s="199"/>
    </row>
    <row r="128" spans="1:26" ht="13.5" customHeight="1">
      <c r="A128" s="217"/>
      <c r="B128" s="217"/>
      <c r="C128" s="217"/>
      <c r="D128" s="217"/>
      <c r="E128" s="217"/>
      <c r="F128" s="217"/>
      <c r="G128" s="217"/>
      <c r="H128" s="217"/>
      <c r="I128" s="217"/>
      <c r="J128" s="199"/>
      <c r="K128" s="199"/>
      <c r="L128" s="199"/>
      <c r="M128" s="199"/>
      <c r="N128" s="199"/>
      <c r="O128" s="199"/>
      <c r="P128" s="199"/>
      <c r="Q128" s="199"/>
      <c r="R128" s="199"/>
      <c r="S128" s="199"/>
      <c r="T128" s="199"/>
      <c r="U128" s="199"/>
      <c r="V128" s="199"/>
      <c r="W128" s="199"/>
      <c r="X128" s="199"/>
      <c r="Y128" s="199"/>
      <c r="Z128" s="199"/>
    </row>
    <row r="129" spans="1:26" ht="13.5" customHeight="1">
      <c r="A129" s="217"/>
      <c r="B129" s="217"/>
      <c r="C129" s="217"/>
      <c r="D129" s="217"/>
      <c r="E129" s="217"/>
      <c r="F129" s="217"/>
      <c r="G129" s="217"/>
      <c r="H129" s="217"/>
      <c r="I129" s="217"/>
      <c r="J129" s="199"/>
      <c r="K129" s="199"/>
      <c r="L129" s="199"/>
      <c r="M129" s="199"/>
      <c r="N129" s="199"/>
      <c r="O129" s="199"/>
      <c r="P129" s="199"/>
      <c r="Q129" s="199"/>
      <c r="R129" s="199"/>
      <c r="S129" s="199"/>
      <c r="T129" s="199"/>
      <c r="U129" s="199"/>
      <c r="V129" s="199"/>
      <c r="W129" s="199"/>
      <c r="X129" s="199"/>
      <c r="Y129" s="199"/>
      <c r="Z129" s="199"/>
    </row>
    <row r="130" spans="1:26" ht="13.5" customHeight="1">
      <c r="A130" s="217"/>
      <c r="B130" s="217"/>
      <c r="C130" s="217"/>
      <c r="D130" s="217"/>
      <c r="E130" s="217"/>
      <c r="F130" s="217"/>
      <c r="G130" s="217"/>
      <c r="H130" s="217"/>
      <c r="I130" s="217"/>
      <c r="J130" s="199"/>
      <c r="K130" s="199"/>
      <c r="L130" s="199"/>
      <c r="M130" s="199"/>
      <c r="N130" s="199"/>
      <c r="O130" s="199"/>
      <c r="P130" s="199"/>
      <c r="Q130" s="199"/>
      <c r="R130" s="199"/>
      <c r="S130" s="199"/>
      <c r="T130" s="199"/>
      <c r="U130" s="199"/>
      <c r="V130" s="199"/>
      <c r="W130" s="199"/>
      <c r="X130" s="199"/>
      <c r="Y130" s="199"/>
      <c r="Z130" s="199"/>
    </row>
    <row r="131" spans="1:26" ht="13.5" customHeight="1">
      <c r="A131" s="217"/>
      <c r="B131" s="217"/>
      <c r="C131" s="217"/>
      <c r="D131" s="217"/>
      <c r="E131" s="217"/>
      <c r="F131" s="217"/>
      <c r="G131" s="217"/>
      <c r="H131" s="217"/>
      <c r="I131" s="217"/>
      <c r="J131" s="199"/>
      <c r="K131" s="199"/>
      <c r="L131" s="199"/>
      <c r="M131" s="199"/>
      <c r="N131" s="199"/>
      <c r="O131" s="199"/>
      <c r="P131" s="199"/>
      <c r="Q131" s="199"/>
      <c r="R131" s="199"/>
      <c r="S131" s="199"/>
      <c r="T131" s="199"/>
      <c r="U131" s="199"/>
      <c r="V131" s="199"/>
      <c r="W131" s="199"/>
      <c r="X131" s="199"/>
      <c r="Y131" s="199"/>
      <c r="Z131" s="199"/>
    </row>
    <row r="132" spans="1:26" ht="13.5" customHeight="1">
      <c r="A132" s="217"/>
      <c r="B132" s="217"/>
      <c r="C132" s="217"/>
      <c r="D132" s="217"/>
      <c r="E132" s="217"/>
      <c r="F132" s="217"/>
      <c r="G132" s="217"/>
      <c r="H132" s="217"/>
      <c r="I132" s="217"/>
      <c r="J132" s="199"/>
      <c r="K132" s="199"/>
      <c r="L132" s="199"/>
      <c r="M132" s="199"/>
      <c r="N132" s="199"/>
      <c r="O132" s="199"/>
      <c r="P132" s="199"/>
      <c r="Q132" s="199"/>
      <c r="R132" s="199"/>
      <c r="S132" s="199"/>
      <c r="T132" s="199"/>
      <c r="U132" s="199"/>
      <c r="V132" s="199"/>
      <c r="W132" s="199"/>
      <c r="X132" s="199"/>
      <c r="Y132" s="199"/>
      <c r="Z132" s="199"/>
    </row>
    <row r="133" spans="1:26" ht="13.5" customHeight="1">
      <c r="A133" s="217"/>
      <c r="B133" s="217"/>
      <c r="C133" s="217"/>
      <c r="D133" s="217"/>
      <c r="E133" s="217"/>
      <c r="F133" s="217"/>
      <c r="G133" s="217"/>
      <c r="H133" s="217"/>
      <c r="I133" s="217"/>
      <c r="J133" s="199"/>
      <c r="K133" s="199"/>
      <c r="L133" s="199"/>
      <c r="M133" s="199"/>
      <c r="N133" s="199"/>
      <c r="O133" s="199"/>
      <c r="P133" s="199"/>
      <c r="Q133" s="199"/>
      <c r="R133" s="199"/>
      <c r="S133" s="199"/>
      <c r="T133" s="199"/>
      <c r="U133" s="199"/>
      <c r="V133" s="199"/>
      <c r="W133" s="199"/>
      <c r="X133" s="199"/>
      <c r="Y133" s="199"/>
      <c r="Z133" s="199"/>
    </row>
    <row r="134" spans="1:26" ht="13.5" customHeight="1">
      <c r="A134" s="217"/>
      <c r="B134" s="217"/>
      <c r="C134" s="217"/>
      <c r="D134" s="217"/>
      <c r="E134" s="217"/>
      <c r="F134" s="217"/>
      <c r="G134" s="217"/>
      <c r="H134" s="217"/>
      <c r="I134" s="217"/>
      <c r="J134" s="199"/>
      <c r="K134" s="199"/>
      <c r="L134" s="199"/>
      <c r="M134" s="199"/>
      <c r="N134" s="199"/>
      <c r="O134" s="199"/>
      <c r="P134" s="199"/>
      <c r="Q134" s="199"/>
      <c r="R134" s="199"/>
      <c r="S134" s="199"/>
      <c r="T134" s="199"/>
      <c r="U134" s="199"/>
      <c r="V134" s="199"/>
      <c r="W134" s="199"/>
      <c r="X134" s="199"/>
      <c r="Y134" s="199"/>
      <c r="Z134" s="199"/>
    </row>
    <row r="135" spans="1:26" ht="13.5" customHeight="1">
      <c r="A135" s="217"/>
      <c r="B135" s="217"/>
      <c r="C135" s="217"/>
      <c r="D135" s="217"/>
      <c r="E135" s="217"/>
      <c r="F135" s="217"/>
      <c r="G135" s="217"/>
      <c r="H135" s="217"/>
      <c r="I135" s="217"/>
      <c r="J135" s="199"/>
      <c r="K135" s="199"/>
      <c r="L135" s="199"/>
      <c r="M135" s="199"/>
      <c r="N135" s="199"/>
      <c r="O135" s="199"/>
      <c r="P135" s="199"/>
      <c r="Q135" s="199"/>
      <c r="R135" s="199"/>
      <c r="S135" s="199"/>
      <c r="T135" s="199"/>
      <c r="U135" s="199"/>
      <c r="V135" s="199"/>
      <c r="W135" s="199"/>
      <c r="X135" s="199"/>
      <c r="Y135" s="199"/>
      <c r="Z135" s="199"/>
    </row>
    <row r="136" spans="1:26" ht="13.5" customHeight="1">
      <c r="A136" s="217"/>
      <c r="B136" s="217"/>
      <c r="C136" s="217"/>
      <c r="D136" s="217"/>
      <c r="E136" s="217"/>
      <c r="F136" s="217"/>
      <c r="G136" s="217"/>
      <c r="H136" s="217"/>
      <c r="I136" s="217"/>
      <c r="J136" s="199"/>
      <c r="K136" s="199"/>
      <c r="L136" s="199"/>
      <c r="M136" s="199"/>
      <c r="N136" s="199"/>
      <c r="O136" s="199"/>
      <c r="P136" s="199"/>
      <c r="Q136" s="199"/>
      <c r="R136" s="199"/>
      <c r="S136" s="199"/>
      <c r="T136" s="199"/>
      <c r="U136" s="199"/>
      <c r="V136" s="199"/>
      <c r="W136" s="199"/>
      <c r="X136" s="199"/>
      <c r="Y136" s="199"/>
      <c r="Z136" s="199"/>
    </row>
    <row r="137" spans="1:26" ht="13.5" customHeight="1">
      <c r="A137" s="217"/>
      <c r="B137" s="217"/>
      <c r="C137" s="217"/>
      <c r="D137" s="217"/>
      <c r="E137" s="217"/>
      <c r="F137" s="217"/>
      <c r="G137" s="217"/>
      <c r="H137" s="217"/>
      <c r="I137" s="217"/>
      <c r="J137" s="199"/>
      <c r="K137" s="199"/>
      <c r="L137" s="199"/>
      <c r="M137" s="199"/>
      <c r="N137" s="199"/>
      <c r="O137" s="199"/>
      <c r="P137" s="199"/>
      <c r="Q137" s="199"/>
      <c r="R137" s="199"/>
      <c r="S137" s="199"/>
      <c r="T137" s="199"/>
      <c r="U137" s="199"/>
      <c r="V137" s="199"/>
      <c r="W137" s="199"/>
      <c r="X137" s="199"/>
      <c r="Y137" s="199"/>
      <c r="Z137" s="199"/>
    </row>
    <row r="138" spans="1:26" ht="13.5" customHeight="1">
      <c r="A138" s="217"/>
      <c r="B138" s="217"/>
      <c r="C138" s="217"/>
      <c r="D138" s="217"/>
      <c r="E138" s="217"/>
      <c r="F138" s="217"/>
      <c r="G138" s="217"/>
      <c r="H138" s="217"/>
      <c r="I138" s="217"/>
      <c r="J138" s="199"/>
      <c r="K138" s="199"/>
      <c r="L138" s="199"/>
      <c r="M138" s="199"/>
      <c r="N138" s="199"/>
      <c r="O138" s="199"/>
      <c r="P138" s="199"/>
      <c r="Q138" s="199"/>
      <c r="R138" s="199"/>
      <c r="S138" s="199"/>
      <c r="T138" s="199"/>
      <c r="U138" s="199"/>
      <c r="V138" s="199"/>
      <c r="W138" s="199"/>
      <c r="X138" s="199"/>
      <c r="Y138" s="199"/>
      <c r="Z138" s="199"/>
    </row>
    <row r="139" spans="1:26" ht="13.5" customHeight="1">
      <c r="A139" s="217"/>
      <c r="B139" s="217"/>
      <c r="C139" s="217"/>
      <c r="D139" s="217"/>
      <c r="E139" s="217"/>
      <c r="F139" s="217"/>
      <c r="G139" s="217"/>
      <c r="H139" s="217"/>
      <c r="I139" s="217"/>
      <c r="J139" s="199"/>
      <c r="K139" s="199"/>
      <c r="L139" s="199"/>
      <c r="M139" s="199"/>
      <c r="N139" s="199"/>
      <c r="O139" s="199"/>
      <c r="P139" s="199"/>
      <c r="Q139" s="199"/>
      <c r="R139" s="199"/>
      <c r="S139" s="199"/>
      <c r="T139" s="199"/>
      <c r="U139" s="199"/>
      <c r="V139" s="199"/>
      <c r="W139" s="199"/>
      <c r="X139" s="199"/>
      <c r="Y139" s="199"/>
      <c r="Z139" s="199"/>
    </row>
    <row r="140" spans="1:26" ht="13.5" customHeight="1">
      <c r="A140" s="217"/>
      <c r="B140" s="217"/>
      <c r="C140" s="217"/>
      <c r="D140" s="217"/>
      <c r="E140" s="217"/>
      <c r="F140" s="217"/>
      <c r="G140" s="217"/>
      <c r="H140" s="217"/>
      <c r="I140" s="217"/>
      <c r="J140" s="199"/>
      <c r="K140" s="199"/>
      <c r="L140" s="199"/>
      <c r="M140" s="199"/>
      <c r="N140" s="199"/>
      <c r="O140" s="199"/>
      <c r="P140" s="199"/>
      <c r="Q140" s="199"/>
      <c r="R140" s="199"/>
      <c r="S140" s="199"/>
      <c r="T140" s="199"/>
      <c r="U140" s="199"/>
      <c r="V140" s="199"/>
      <c r="W140" s="199"/>
      <c r="X140" s="199"/>
      <c r="Y140" s="199"/>
      <c r="Z140" s="199"/>
    </row>
    <row r="141" spans="1:26" ht="13.5" customHeight="1">
      <c r="A141" s="217"/>
      <c r="B141" s="217"/>
      <c r="C141" s="217"/>
      <c r="D141" s="217"/>
      <c r="E141" s="217"/>
      <c r="F141" s="217"/>
      <c r="G141" s="217"/>
      <c r="H141" s="217"/>
      <c r="I141" s="217"/>
      <c r="J141" s="199"/>
      <c r="K141" s="199"/>
      <c r="L141" s="199"/>
      <c r="M141" s="199"/>
      <c r="N141" s="199"/>
      <c r="O141" s="199"/>
      <c r="P141" s="199"/>
      <c r="Q141" s="199"/>
      <c r="R141" s="199"/>
      <c r="S141" s="199"/>
      <c r="T141" s="199"/>
      <c r="U141" s="199"/>
      <c r="V141" s="199"/>
      <c r="W141" s="199"/>
      <c r="X141" s="199"/>
      <c r="Y141" s="199"/>
      <c r="Z141" s="199"/>
    </row>
    <row r="142" spans="1:26" ht="13.5" customHeight="1">
      <c r="A142" s="217"/>
      <c r="B142" s="217"/>
      <c r="C142" s="217"/>
      <c r="D142" s="217"/>
      <c r="E142" s="217"/>
      <c r="F142" s="217"/>
      <c r="G142" s="217"/>
      <c r="H142" s="217"/>
      <c r="I142" s="217"/>
      <c r="J142" s="199"/>
      <c r="K142" s="199"/>
      <c r="L142" s="199"/>
      <c r="M142" s="199"/>
      <c r="N142" s="199"/>
      <c r="O142" s="199"/>
      <c r="P142" s="199"/>
      <c r="Q142" s="199"/>
      <c r="R142" s="199"/>
      <c r="S142" s="199"/>
      <c r="T142" s="199"/>
      <c r="U142" s="199"/>
      <c r="V142" s="199"/>
      <c r="W142" s="199"/>
      <c r="X142" s="199"/>
      <c r="Y142" s="199"/>
      <c r="Z142" s="199"/>
    </row>
    <row r="143" spans="1:26" ht="13.5" customHeight="1">
      <c r="A143" s="217"/>
      <c r="B143" s="217"/>
      <c r="C143" s="217"/>
      <c r="D143" s="217"/>
      <c r="E143" s="217"/>
      <c r="F143" s="217"/>
      <c r="G143" s="217"/>
      <c r="H143" s="217"/>
      <c r="I143" s="217"/>
      <c r="J143" s="199"/>
      <c r="K143" s="199"/>
      <c r="L143" s="199"/>
      <c r="M143" s="199"/>
      <c r="N143" s="199"/>
      <c r="O143" s="199"/>
      <c r="P143" s="199"/>
      <c r="Q143" s="199"/>
      <c r="R143" s="199"/>
      <c r="S143" s="199"/>
      <c r="T143" s="199"/>
      <c r="U143" s="199"/>
      <c r="V143" s="199"/>
      <c r="W143" s="199"/>
      <c r="X143" s="199"/>
      <c r="Y143" s="199"/>
      <c r="Z143" s="199"/>
    </row>
    <row r="144" spans="1:26" ht="13.5" customHeight="1">
      <c r="A144" s="217"/>
      <c r="B144" s="217"/>
      <c r="C144" s="217"/>
      <c r="D144" s="217"/>
      <c r="E144" s="217"/>
      <c r="F144" s="217"/>
      <c r="G144" s="217"/>
      <c r="H144" s="217"/>
      <c r="I144" s="217"/>
      <c r="J144" s="199"/>
      <c r="K144" s="199"/>
      <c r="L144" s="199"/>
      <c r="M144" s="199"/>
      <c r="N144" s="199"/>
      <c r="O144" s="199"/>
      <c r="P144" s="199"/>
      <c r="Q144" s="199"/>
      <c r="R144" s="199"/>
      <c r="S144" s="199"/>
      <c r="T144" s="199"/>
      <c r="U144" s="199"/>
      <c r="V144" s="199"/>
      <c r="W144" s="199"/>
      <c r="X144" s="199"/>
      <c r="Y144" s="199"/>
      <c r="Z144" s="199"/>
    </row>
    <row r="145" spans="1:26" ht="13.5" customHeight="1">
      <c r="A145" s="217"/>
      <c r="B145" s="217"/>
      <c r="C145" s="217"/>
      <c r="D145" s="217"/>
      <c r="E145" s="217"/>
      <c r="F145" s="217"/>
      <c r="G145" s="217"/>
      <c r="H145" s="217"/>
      <c r="I145" s="217"/>
      <c r="J145" s="199"/>
      <c r="K145" s="199"/>
      <c r="L145" s="199"/>
      <c r="M145" s="199"/>
      <c r="N145" s="199"/>
      <c r="O145" s="199"/>
      <c r="P145" s="199"/>
      <c r="Q145" s="199"/>
      <c r="R145" s="199"/>
      <c r="S145" s="199"/>
      <c r="T145" s="199"/>
      <c r="U145" s="199"/>
      <c r="V145" s="199"/>
      <c r="W145" s="199"/>
      <c r="X145" s="199"/>
      <c r="Y145" s="199"/>
      <c r="Z145" s="199"/>
    </row>
    <row r="146" spans="1:26" ht="13.5" customHeight="1">
      <c r="A146" s="217"/>
      <c r="B146" s="217"/>
      <c r="C146" s="217"/>
      <c r="D146" s="217"/>
      <c r="E146" s="217"/>
      <c r="F146" s="217"/>
      <c r="G146" s="217"/>
      <c r="H146" s="217"/>
      <c r="I146" s="217"/>
      <c r="J146" s="199"/>
      <c r="K146" s="199"/>
      <c r="L146" s="199"/>
      <c r="M146" s="199"/>
      <c r="N146" s="199"/>
      <c r="O146" s="199"/>
      <c r="P146" s="199"/>
      <c r="Q146" s="199"/>
      <c r="R146" s="199"/>
      <c r="S146" s="199"/>
      <c r="T146" s="199"/>
      <c r="U146" s="199"/>
      <c r="V146" s="199"/>
      <c r="W146" s="199"/>
      <c r="X146" s="199"/>
      <c r="Y146" s="199"/>
      <c r="Z146" s="199"/>
    </row>
    <row r="147" spans="1:26" ht="13.5" customHeight="1">
      <c r="A147" s="217"/>
      <c r="B147" s="217"/>
      <c r="C147" s="217"/>
      <c r="D147" s="217"/>
      <c r="E147" s="217"/>
      <c r="F147" s="217"/>
      <c r="G147" s="217"/>
      <c r="H147" s="217"/>
      <c r="I147" s="217"/>
      <c r="J147" s="199"/>
      <c r="K147" s="199"/>
      <c r="L147" s="199"/>
      <c r="M147" s="199"/>
      <c r="N147" s="199"/>
      <c r="O147" s="199"/>
      <c r="P147" s="199"/>
      <c r="Q147" s="199"/>
      <c r="R147" s="199"/>
      <c r="S147" s="199"/>
      <c r="T147" s="199"/>
      <c r="U147" s="199"/>
      <c r="V147" s="199"/>
      <c r="W147" s="199"/>
      <c r="X147" s="199"/>
      <c r="Y147" s="199"/>
      <c r="Z147" s="199"/>
    </row>
    <row r="148" spans="1:26" ht="13.5" customHeight="1">
      <c r="A148" s="217"/>
      <c r="B148" s="217"/>
      <c r="C148" s="217"/>
      <c r="D148" s="217"/>
      <c r="E148" s="217"/>
      <c r="F148" s="217"/>
      <c r="G148" s="217"/>
      <c r="H148" s="217"/>
      <c r="I148" s="217"/>
      <c r="J148" s="199"/>
      <c r="K148" s="199"/>
      <c r="L148" s="199"/>
      <c r="M148" s="199"/>
      <c r="N148" s="199"/>
      <c r="O148" s="199"/>
      <c r="P148" s="199"/>
      <c r="Q148" s="199"/>
      <c r="R148" s="199"/>
      <c r="S148" s="199"/>
      <c r="T148" s="199"/>
      <c r="U148" s="199"/>
      <c r="V148" s="199"/>
      <c r="W148" s="199"/>
      <c r="X148" s="199"/>
      <c r="Y148" s="199"/>
      <c r="Z148" s="199"/>
    </row>
    <row r="149" spans="1:26" ht="13.5" customHeight="1">
      <c r="A149" s="217"/>
      <c r="B149" s="217"/>
      <c r="C149" s="217"/>
      <c r="D149" s="217"/>
      <c r="E149" s="217"/>
      <c r="F149" s="217"/>
      <c r="G149" s="217"/>
      <c r="H149" s="217"/>
      <c r="I149" s="217"/>
      <c r="J149" s="199"/>
      <c r="K149" s="199"/>
      <c r="L149" s="199"/>
      <c r="M149" s="199"/>
      <c r="N149" s="199"/>
      <c r="O149" s="199"/>
      <c r="P149" s="199"/>
      <c r="Q149" s="199"/>
      <c r="R149" s="199"/>
      <c r="S149" s="199"/>
      <c r="T149" s="199"/>
      <c r="U149" s="199"/>
      <c r="V149" s="199"/>
      <c r="W149" s="199"/>
      <c r="X149" s="199"/>
      <c r="Y149" s="199"/>
      <c r="Z149" s="199"/>
    </row>
    <row r="150" spans="1:26" ht="13.5" customHeight="1">
      <c r="A150" s="217"/>
      <c r="B150" s="217"/>
      <c r="C150" s="217"/>
      <c r="D150" s="217"/>
      <c r="E150" s="217"/>
      <c r="F150" s="217"/>
      <c r="G150" s="217"/>
      <c r="H150" s="217"/>
      <c r="I150" s="217"/>
      <c r="J150" s="199"/>
      <c r="K150" s="199"/>
      <c r="L150" s="199"/>
      <c r="M150" s="199"/>
      <c r="N150" s="199"/>
      <c r="O150" s="199"/>
      <c r="P150" s="199"/>
      <c r="Q150" s="199"/>
      <c r="R150" s="199"/>
      <c r="S150" s="199"/>
      <c r="T150" s="199"/>
      <c r="U150" s="199"/>
      <c r="V150" s="199"/>
      <c r="W150" s="199"/>
      <c r="X150" s="199"/>
      <c r="Y150" s="199"/>
      <c r="Z150" s="199"/>
    </row>
    <row r="151" spans="1:26" ht="13.5" customHeight="1">
      <c r="A151" s="217"/>
      <c r="B151" s="217"/>
      <c r="C151" s="217"/>
      <c r="D151" s="217"/>
      <c r="E151" s="217"/>
      <c r="F151" s="217"/>
      <c r="G151" s="217"/>
      <c r="H151" s="217"/>
      <c r="I151" s="217"/>
      <c r="J151" s="199"/>
      <c r="K151" s="199"/>
      <c r="L151" s="199"/>
      <c r="M151" s="199"/>
      <c r="N151" s="199"/>
      <c r="O151" s="199"/>
      <c r="P151" s="199"/>
      <c r="Q151" s="199"/>
      <c r="R151" s="199"/>
      <c r="S151" s="199"/>
      <c r="T151" s="199"/>
      <c r="U151" s="199"/>
      <c r="V151" s="199"/>
      <c r="W151" s="199"/>
      <c r="X151" s="199"/>
      <c r="Y151" s="199"/>
      <c r="Z151" s="199"/>
    </row>
    <row r="152" spans="1:26" ht="13.5" customHeight="1">
      <c r="A152" s="217"/>
      <c r="B152" s="217"/>
      <c r="C152" s="217"/>
      <c r="D152" s="217"/>
      <c r="E152" s="217"/>
      <c r="F152" s="217"/>
      <c r="G152" s="217"/>
      <c r="H152" s="217"/>
      <c r="I152" s="217"/>
      <c r="J152" s="199"/>
      <c r="K152" s="199"/>
      <c r="L152" s="199"/>
      <c r="M152" s="199"/>
      <c r="N152" s="199"/>
      <c r="O152" s="199"/>
      <c r="P152" s="199"/>
      <c r="Q152" s="199"/>
      <c r="R152" s="199"/>
      <c r="S152" s="199"/>
      <c r="T152" s="199"/>
      <c r="U152" s="199"/>
      <c r="V152" s="199"/>
      <c r="W152" s="199"/>
      <c r="X152" s="199"/>
      <c r="Y152" s="199"/>
      <c r="Z152" s="199"/>
    </row>
    <row r="153" spans="1:26" ht="13.5" customHeight="1">
      <c r="A153" s="217"/>
      <c r="B153" s="217"/>
      <c r="C153" s="217"/>
      <c r="D153" s="217"/>
      <c r="E153" s="217"/>
      <c r="F153" s="217"/>
      <c r="G153" s="217"/>
      <c r="H153" s="217"/>
      <c r="I153" s="217"/>
      <c r="J153" s="199"/>
      <c r="K153" s="199"/>
      <c r="L153" s="199"/>
      <c r="M153" s="199"/>
      <c r="N153" s="199"/>
      <c r="O153" s="199"/>
      <c r="P153" s="199"/>
      <c r="Q153" s="199"/>
      <c r="R153" s="199"/>
      <c r="S153" s="199"/>
      <c r="T153" s="199"/>
      <c r="U153" s="199"/>
      <c r="V153" s="199"/>
      <c r="W153" s="199"/>
      <c r="X153" s="199"/>
      <c r="Y153" s="199"/>
      <c r="Z153" s="199"/>
    </row>
    <row r="154" spans="1:26" ht="13.5" customHeight="1">
      <c r="A154" s="217"/>
      <c r="B154" s="217"/>
      <c r="C154" s="217"/>
      <c r="D154" s="217"/>
      <c r="E154" s="217"/>
      <c r="F154" s="217"/>
      <c r="G154" s="217"/>
      <c r="H154" s="217"/>
      <c r="I154" s="217"/>
      <c r="J154" s="199"/>
      <c r="K154" s="199"/>
      <c r="L154" s="199"/>
      <c r="M154" s="199"/>
      <c r="N154" s="199"/>
      <c r="O154" s="199"/>
      <c r="P154" s="199"/>
      <c r="Q154" s="199"/>
      <c r="R154" s="199"/>
      <c r="S154" s="199"/>
      <c r="T154" s="199"/>
      <c r="U154" s="199"/>
      <c r="V154" s="199"/>
      <c r="W154" s="199"/>
      <c r="X154" s="199"/>
      <c r="Y154" s="199"/>
      <c r="Z154" s="199"/>
    </row>
    <row r="155" spans="1:26" ht="13.5" customHeight="1">
      <c r="A155" s="217"/>
      <c r="B155" s="217"/>
      <c r="C155" s="217"/>
      <c r="D155" s="217"/>
      <c r="E155" s="217"/>
      <c r="F155" s="217"/>
      <c r="G155" s="217"/>
      <c r="H155" s="217"/>
      <c r="I155" s="217"/>
      <c r="J155" s="199"/>
      <c r="K155" s="199"/>
      <c r="L155" s="199"/>
      <c r="M155" s="199"/>
      <c r="N155" s="199"/>
      <c r="O155" s="199"/>
      <c r="P155" s="199"/>
      <c r="Q155" s="199"/>
      <c r="R155" s="199"/>
      <c r="S155" s="199"/>
      <c r="T155" s="199"/>
      <c r="U155" s="199"/>
      <c r="V155" s="199"/>
      <c r="W155" s="199"/>
      <c r="X155" s="199"/>
      <c r="Y155" s="199"/>
      <c r="Z155" s="199"/>
    </row>
    <row r="156" spans="1:26" ht="13.5" customHeight="1">
      <c r="A156" s="217"/>
      <c r="B156" s="217"/>
      <c r="C156" s="217"/>
      <c r="D156" s="217"/>
      <c r="E156" s="217"/>
      <c r="F156" s="217"/>
      <c r="G156" s="217"/>
      <c r="H156" s="217"/>
      <c r="I156" s="217"/>
      <c r="J156" s="199"/>
      <c r="K156" s="199"/>
      <c r="L156" s="199"/>
      <c r="M156" s="199"/>
      <c r="N156" s="199"/>
      <c r="O156" s="199"/>
      <c r="P156" s="199"/>
      <c r="Q156" s="199"/>
      <c r="R156" s="199"/>
      <c r="S156" s="199"/>
      <c r="T156" s="199"/>
      <c r="U156" s="199"/>
      <c r="V156" s="199"/>
      <c r="W156" s="199"/>
      <c r="X156" s="199"/>
      <c r="Y156" s="199"/>
      <c r="Z156" s="199"/>
    </row>
    <row r="157" spans="1:26" ht="13.5" customHeight="1">
      <c r="A157" s="217"/>
      <c r="B157" s="217"/>
      <c r="C157" s="217"/>
      <c r="D157" s="217"/>
      <c r="E157" s="217"/>
      <c r="F157" s="217"/>
      <c r="G157" s="217"/>
      <c r="H157" s="217"/>
      <c r="I157" s="217"/>
      <c r="J157" s="199"/>
      <c r="K157" s="199"/>
      <c r="L157" s="199"/>
      <c r="M157" s="199"/>
      <c r="N157" s="199"/>
      <c r="O157" s="199"/>
      <c r="P157" s="199"/>
      <c r="Q157" s="199"/>
      <c r="R157" s="199"/>
      <c r="S157" s="199"/>
      <c r="T157" s="199"/>
      <c r="U157" s="199"/>
      <c r="V157" s="199"/>
      <c r="W157" s="199"/>
      <c r="X157" s="199"/>
      <c r="Y157" s="199"/>
      <c r="Z157" s="199"/>
    </row>
    <row r="158" spans="1:26" ht="13.5" customHeight="1">
      <c r="A158" s="217"/>
      <c r="B158" s="217"/>
      <c r="C158" s="217"/>
      <c r="D158" s="217"/>
      <c r="E158" s="217"/>
      <c r="F158" s="217"/>
      <c r="G158" s="217"/>
      <c r="H158" s="217"/>
      <c r="I158" s="217"/>
      <c r="J158" s="199"/>
      <c r="K158" s="199"/>
      <c r="L158" s="199"/>
      <c r="M158" s="199"/>
      <c r="N158" s="199"/>
      <c r="O158" s="199"/>
      <c r="P158" s="199"/>
      <c r="Q158" s="199"/>
      <c r="R158" s="199"/>
      <c r="S158" s="199"/>
      <c r="T158" s="199"/>
      <c r="U158" s="199"/>
      <c r="V158" s="199"/>
      <c r="W158" s="199"/>
      <c r="X158" s="199"/>
      <c r="Y158" s="199"/>
      <c r="Z158" s="199"/>
    </row>
    <row r="159" spans="1:26" ht="13.5" customHeight="1">
      <c r="A159" s="217"/>
      <c r="B159" s="217"/>
      <c r="C159" s="217"/>
      <c r="D159" s="217"/>
      <c r="E159" s="217"/>
      <c r="F159" s="217"/>
      <c r="G159" s="217"/>
      <c r="H159" s="217"/>
      <c r="I159" s="217"/>
      <c r="J159" s="199"/>
      <c r="K159" s="199"/>
      <c r="L159" s="199"/>
      <c r="M159" s="199"/>
      <c r="N159" s="199"/>
      <c r="O159" s="199"/>
      <c r="P159" s="199"/>
      <c r="Q159" s="199"/>
      <c r="R159" s="199"/>
      <c r="S159" s="199"/>
      <c r="T159" s="199"/>
      <c r="U159" s="199"/>
      <c r="V159" s="199"/>
      <c r="W159" s="199"/>
      <c r="X159" s="199"/>
      <c r="Y159" s="199"/>
      <c r="Z159" s="199"/>
    </row>
    <row r="160" spans="1:26" ht="13.5" customHeight="1">
      <c r="A160" s="217"/>
      <c r="B160" s="217"/>
      <c r="C160" s="217"/>
      <c r="D160" s="217"/>
      <c r="E160" s="217"/>
      <c r="F160" s="217"/>
      <c r="G160" s="217"/>
      <c r="H160" s="217"/>
      <c r="I160" s="217"/>
      <c r="J160" s="199"/>
      <c r="K160" s="199"/>
      <c r="L160" s="199"/>
      <c r="M160" s="199"/>
      <c r="N160" s="199"/>
      <c r="O160" s="199"/>
      <c r="P160" s="199"/>
      <c r="Q160" s="199"/>
      <c r="R160" s="199"/>
      <c r="S160" s="199"/>
      <c r="T160" s="199"/>
      <c r="U160" s="199"/>
      <c r="V160" s="199"/>
      <c r="W160" s="199"/>
      <c r="X160" s="199"/>
      <c r="Y160" s="199"/>
      <c r="Z160" s="199"/>
    </row>
    <row r="161" spans="1:26" ht="13.5" customHeight="1">
      <c r="A161" s="217"/>
      <c r="B161" s="217"/>
      <c r="C161" s="217"/>
      <c r="D161" s="217"/>
      <c r="E161" s="217"/>
      <c r="F161" s="217"/>
      <c r="G161" s="217"/>
      <c r="H161" s="217"/>
      <c r="I161" s="217"/>
      <c r="J161" s="199"/>
      <c r="K161" s="199"/>
      <c r="L161" s="199"/>
      <c r="M161" s="199"/>
      <c r="N161" s="199"/>
      <c r="O161" s="199"/>
      <c r="P161" s="199"/>
      <c r="Q161" s="199"/>
      <c r="R161" s="199"/>
      <c r="S161" s="199"/>
      <c r="T161" s="199"/>
      <c r="U161" s="199"/>
      <c r="V161" s="199"/>
      <c r="W161" s="199"/>
      <c r="X161" s="199"/>
      <c r="Y161" s="199"/>
      <c r="Z161" s="199"/>
    </row>
    <row r="162" spans="1:26" ht="13.5" customHeight="1">
      <c r="A162" s="217"/>
      <c r="B162" s="217"/>
      <c r="C162" s="217"/>
      <c r="D162" s="217"/>
      <c r="E162" s="217"/>
      <c r="F162" s="217"/>
      <c r="G162" s="217"/>
      <c r="H162" s="217"/>
      <c r="I162" s="217"/>
      <c r="J162" s="199"/>
      <c r="K162" s="199"/>
      <c r="L162" s="199"/>
      <c r="M162" s="199"/>
      <c r="N162" s="199"/>
      <c r="O162" s="199"/>
      <c r="P162" s="199"/>
      <c r="Q162" s="199"/>
      <c r="R162" s="199"/>
      <c r="S162" s="199"/>
      <c r="T162" s="199"/>
      <c r="U162" s="199"/>
      <c r="V162" s="199"/>
      <c r="W162" s="199"/>
      <c r="X162" s="199"/>
      <c r="Y162" s="199"/>
      <c r="Z162" s="199"/>
    </row>
    <row r="163" spans="1:26" ht="13.5" customHeight="1">
      <c r="A163" s="217"/>
      <c r="B163" s="217"/>
      <c r="C163" s="217"/>
      <c r="D163" s="217"/>
      <c r="E163" s="217"/>
      <c r="F163" s="217"/>
      <c r="G163" s="217"/>
      <c r="H163" s="217"/>
      <c r="I163" s="217"/>
      <c r="J163" s="199"/>
      <c r="K163" s="199"/>
      <c r="L163" s="199"/>
      <c r="M163" s="199"/>
      <c r="N163" s="199"/>
      <c r="O163" s="199"/>
      <c r="P163" s="199"/>
      <c r="Q163" s="199"/>
      <c r="R163" s="199"/>
      <c r="S163" s="199"/>
      <c r="T163" s="199"/>
      <c r="U163" s="199"/>
      <c r="V163" s="199"/>
      <c r="W163" s="199"/>
      <c r="X163" s="199"/>
      <c r="Y163" s="199"/>
      <c r="Z163" s="199"/>
    </row>
    <row r="164" spans="1:26" ht="13.5" customHeight="1">
      <c r="A164" s="217"/>
      <c r="B164" s="217"/>
      <c r="C164" s="217"/>
      <c r="D164" s="217"/>
      <c r="E164" s="217"/>
      <c r="F164" s="217"/>
      <c r="G164" s="217"/>
      <c r="H164" s="217"/>
      <c r="I164" s="217"/>
      <c r="J164" s="199"/>
      <c r="K164" s="199"/>
      <c r="L164" s="199"/>
      <c r="M164" s="199"/>
      <c r="N164" s="199"/>
      <c r="O164" s="199"/>
      <c r="P164" s="199"/>
      <c r="Q164" s="199"/>
      <c r="R164" s="199"/>
      <c r="S164" s="199"/>
      <c r="T164" s="199"/>
      <c r="U164" s="199"/>
      <c r="V164" s="199"/>
      <c r="W164" s="199"/>
      <c r="X164" s="199"/>
      <c r="Y164" s="199"/>
      <c r="Z164" s="199"/>
    </row>
    <row r="165" spans="1:26" ht="13.5" customHeight="1">
      <c r="A165" s="217"/>
      <c r="B165" s="217"/>
      <c r="C165" s="217"/>
      <c r="D165" s="217"/>
      <c r="E165" s="217"/>
      <c r="F165" s="217"/>
      <c r="G165" s="217"/>
      <c r="H165" s="217"/>
      <c r="I165" s="217"/>
      <c r="J165" s="199"/>
      <c r="K165" s="199"/>
      <c r="L165" s="199"/>
      <c r="M165" s="199"/>
      <c r="N165" s="199"/>
      <c r="O165" s="199"/>
      <c r="P165" s="199"/>
      <c r="Q165" s="199"/>
      <c r="R165" s="199"/>
      <c r="S165" s="199"/>
      <c r="T165" s="199"/>
      <c r="U165" s="199"/>
      <c r="V165" s="199"/>
      <c r="W165" s="199"/>
      <c r="X165" s="199"/>
      <c r="Y165" s="199"/>
      <c r="Z165" s="199"/>
    </row>
    <row r="166" spans="1:26" ht="13.5" customHeight="1">
      <c r="A166" s="217"/>
      <c r="B166" s="217"/>
      <c r="C166" s="217"/>
      <c r="D166" s="217"/>
      <c r="E166" s="217"/>
      <c r="F166" s="217"/>
      <c r="G166" s="217"/>
      <c r="H166" s="217"/>
      <c r="I166" s="217"/>
      <c r="J166" s="199"/>
      <c r="K166" s="199"/>
      <c r="L166" s="199"/>
      <c r="M166" s="199"/>
      <c r="N166" s="199"/>
      <c r="O166" s="199"/>
      <c r="P166" s="199"/>
      <c r="Q166" s="199"/>
      <c r="R166" s="199"/>
      <c r="S166" s="199"/>
      <c r="T166" s="199"/>
      <c r="U166" s="199"/>
      <c r="V166" s="199"/>
      <c r="W166" s="199"/>
      <c r="X166" s="199"/>
      <c r="Y166" s="199"/>
      <c r="Z166" s="199"/>
    </row>
    <row r="167" spans="1:26" ht="13.5" customHeight="1">
      <c r="A167" s="217"/>
      <c r="B167" s="217"/>
      <c r="C167" s="217"/>
      <c r="D167" s="217"/>
      <c r="E167" s="217"/>
      <c r="F167" s="217"/>
      <c r="G167" s="217"/>
      <c r="H167" s="217"/>
      <c r="I167" s="217"/>
      <c r="J167" s="199"/>
      <c r="K167" s="199"/>
      <c r="L167" s="199"/>
      <c r="M167" s="199"/>
      <c r="N167" s="199"/>
      <c r="O167" s="199"/>
      <c r="P167" s="199"/>
      <c r="Q167" s="199"/>
      <c r="R167" s="199"/>
      <c r="S167" s="199"/>
      <c r="T167" s="199"/>
      <c r="U167" s="199"/>
      <c r="V167" s="199"/>
      <c r="W167" s="199"/>
      <c r="X167" s="199"/>
      <c r="Y167" s="199"/>
      <c r="Z167" s="199"/>
    </row>
    <row r="168" spans="1:26" ht="13.5" customHeight="1">
      <c r="A168" s="217"/>
      <c r="B168" s="217"/>
      <c r="C168" s="217"/>
      <c r="D168" s="217"/>
      <c r="E168" s="217"/>
      <c r="F168" s="217"/>
      <c r="G168" s="217"/>
      <c r="H168" s="217"/>
      <c r="I168" s="217"/>
      <c r="J168" s="199"/>
      <c r="K168" s="199"/>
      <c r="L168" s="199"/>
      <c r="M168" s="199"/>
      <c r="N168" s="199"/>
      <c r="O168" s="199"/>
      <c r="P168" s="199"/>
      <c r="Q168" s="199"/>
      <c r="R168" s="199"/>
      <c r="S168" s="199"/>
      <c r="T168" s="199"/>
      <c r="U168" s="199"/>
      <c r="V168" s="199"/>
      <c r="W168" s="199"/>
      <c r="X168" s="199"/>
      <c r="Y168" s="199"/>
      <c r="Z168" s="199"/>
    </row>
    <row r="169" spans="1:26" ht="13.5" customHeight="1">
      <c r="A169" s="217"/>
      <c r="B169" s="217"/>
      <c r="C169" s="217"/>
      <c r="D169" s="217"/>
      <c r="E169" s="217"/>
      <c r="F169" s="217"/>
      <c r="G169" s="217"/>
      <c r="H169" s="217"/>
      <c r="I169" s="217"/>
      <c r="J169" s="199"/>
      <c r="K169" s="199"/>
      <c r="L169" s="199"/>
      <c r="M169" s="199"/>
      <c r="N169" s="199"/>
      <c r="O169" s="199"/>
      <c r="P169" s="199"/>
      <c r="Q169" s="199"/>
      <c r="R169" s="199"/>
      <c r="S169" s="199"/>
      <c r="T169" s="199"/>
      <c r="U169" s="199"/>
      <c r="V169" s="199"/>
      <c r="W169" s="199"/>
      <c r="X169" s="199"/>
      <c r="Y169" s="199"/>
      <c r="Z169" s="199"/>
    </row>
    <row r="170" spans="1:26" ht="13.5" customHeight="1">
      <c r="A170" s="217"/>
      <c r="B170" s="217"/>
      <c r="C170" s="217"/>
      <c r="D170" s="217"/>
      <c r="E170" s="217"/>
      <c r="F170" s="217"/>
      <c r="G170" s="217"/>
      <c r="H170" s="217"/>
      <c r="I170" s="217"/>
      <c r="J170" s="199"/>
      <c r="K170" s="199"/>
      <c r="L170" s="199"/>
      <c r="M170" s="199"/>
      <c r="N170" s="199"/>
      <c r="O170" s="199"/>
      <c r="P170" s="199"/>
      <c r="Q170" s="199"/>
      <c r="R170" s="199"/>
      <c r="S170" s="199"/>
      <c r="T170" s="199"/>
      <c r="U170" s="199"/>
      <c r="V170" s="199"/>
      <c r="W170" s="199"/>
      <c r="X170" s="199"/>
      <c r="Y170" s="199"/>
      <c r="Z170" s="199"/>
    </row>
    <row r="171" spans="1:26" ht="13.5" customHeight="1">
      <c r="A171" s="217"/>
      <c r="B171" s="217"/>
      <c r="C171" s="217"/>
      <c r="D171" s="217"/>
      <c r="E171" s="217"/>
      <c r="F171" s="217"/>
      <c r="G171" s="217"/>
      <c r="H171" s="217"/>
      <c r="I171" s="217"/>
      <c r="J171" s="199"/>
      <c r="K171" s="199"/>
      <c r="L171" s="199"/>
      <c r="M171" s="199"/>
      <c r="N171" s="199"/>
      <c r="O171" s="199"/>
      <c r="P171" s="199"/>
      <c r="Q171" s="199"/>
      <c r="R171" s="199"/>
      <c r="S171" s="199"/>
      <c r="T171" s="199"/>
      <c r="U171" s="199"/>
      <c r="V171" s="199"/>
      <c r="W171" s="199"/>
      <c r="X171" s="199"/>
      <c r="Y171" s="199"/>
      <c r="Z171" s="199"/>
    </row>
    <row r="172" spans="1:26" ht="13.5" customHeight="1">
      <c r="A172" s="217"/>
      <c r="B172" s="217"/>
      <c r="C172" s="217"/>
      <c r="D172" s="217"/>
      <c r="E172" s="217"/>
      <c r="F172" s="217"/>
      <c r="G172" s="217"/>
      <c r="H172" s="217"/>
      <c r="I172" s="217"/>
      <c r="J172" s="199"/>
      <c r="K172" s="199"/>
      <c r="L172" s="199"/>
      <c r="M172" s="199"/>
      <c r="N172" s="199"/>
      <c r="O172" s="199"/>
      <c r="P172" s="199"/>
      <c r="Q172" s="199"/>
      <c r="R172" s="199"/>
      <c r="S172" s="199"/>
      <c r="T172" s="199"/>
      <c r="U172" s="199"/>
      <c r="V172" s="199"/>
      <c r="W172" s="199"/>
      <c r="X172" s="199"/>
      <c r="Y172" s="199"/>
      <c r="Z172" s="199"/>
    </row>
    <row r="173" spans="1:26" ht="13.5" customHeight="1">
      <c r="A173" s="217"/>
      <c r="B173" s="217"/>
      <c r="C173" s="217"/>
      <c r="D173" s="217"/>
      <c r="E173" s="217"/>
      <c r="F173" s="217"/>
      <c r="G173" s="217"/>
      <c r="H173" s="217"/>
      <c r="I173" s="217"/>
      <c r="J173" s="199"/>
      <c r="K173" s="199"/>
      <c r="L173" s="199"/>
      <c r="M173" s="199"/>
      <c r="N173" s="199"/>
      <c r="O173" s="199"/>
      <c r="P173" s="199"/>
      <c r="Q173" s="199"/>
      <c r="R173" s="199"/>
      <c r="S173" s="199"/>
      <c r="T173" s="199"/>
      <c r="U173" s="199"/>
      <c r="V173" s="199"/>
      <c r="W173" s="199"/>
      <c r="X173" s="199"/>
      <c r="Y173" s="199"/>
      <c r="Z173" s="199"/>
    </row>
    <row r="174" spans="1:26" ht="13.5" customHeight="1">
      <c r="A174" s="217"/>
      <c r="B174" s="217"/>
      <c r="C174" s="217"/>
      <c r="D174" s="217"/>
      <c r="E174" s="217"/>
      <c r="F174" s="217"/>
      <c r="G174" s="217"/>
      <c r="H174" s="217"/>
      <c r="I174" s="217"/>
      <c r="J174" s="199"/>
      <c r="K174" s="199"/>
      <c r="L174" s="199"/>
      <c r="M174" s="199"/>
      <c r="N174" s="199"/>
      <c r="O174" s="199"/>
      <c r="P174" s="199"/>
      <c r="Q174" s="199"/>
      <c r="R174" s="199"/>
      <c r="S174" s="199"/>
      <c r="T174" s="199"/>
      <c r="U174" s="199"/>
      <c r="V174" s="199"/>
      <c r="W174" s="199"/>
      <c r="X174" s="199"/>
      <c r="Y174" s="199"/>
      <c r="Z174" s="199"/>
    </row>
    <row r="175" spans="1:26" ht="13.5" customHeight="1">
      <c r="A175" s="217"/>
      <c r="B175" s="217"/>
      <c r="C175" s="217"/>
      <c r="D175" s="217"/>
      <c r="E175" s="217"/>
      <c r="F175" s="217"/>
      <c r="G175" s="217"/>
      <c r="H175" s="217"/>
      <c r="I175" s="217"/>
      <c r="J175" s="199"/>
      <c r="K175" s="199"/>
      <c r="L175" s="199"/>
      <c r="M175" s="199"/>
      <c r="N175" s="199"/>
      <c r="O175" s="199"/>
      <c r="P175" s="199"/>
      <c r="Q175" s="199"/>
      <c r="R175" s="199"/>
      <c r="S175" s="199"/>
      <c r="T175" s="199"/>
      <c r="U175" s="199"/>
      <c r="V175" s="199"/>
      <c r="W175" s="199"/>
      <c r="X175" s="199"/>
      <c r="Y175" s="199"/>
      <c r="Z175" s="199"/>
    </row>
    <row r="176" spans="1:26" ht="13.5" customHeight="1">
      <c r="A176" s="217"/>
      <c r="B176" s="217"/>
      <c r="C176" s="217"/>
      <c r="D176" s="217"/>
      <c r="E176" s="217"/>
      <c r="F176" s="217"/>
      <c r="G176" s="217"/>
      <c r="H176" s="217"/>
      <c r="I176" s="217"/>
      <c r="J176" s="199"/>
      <c r="K176" s="199"/>
      <c r="L176" s="199"/>
      <c r="M176" s="199"/>
      <c r="N176" s="199"/>
      <c r="O176" s="199"/>
      <c r="P176" s="199"/>
      <c r="Q176" s="199"/>
      <c r="R176" s="199"/>
      <c r="S176" s="199"/>
      <c r="T176" s="199"/>
      <c r="U176" s="199"/>
      <c r="V176" s="199"/>
      <c r="W176" s="199"/>
      <c r="X176" s="199"/>
      <c r="Y176" s="199"/>
      <c r="Z176" s="199"/>
    </row>
    <row r="177" spans="1:26" ht="13.5" customHeight="1">
      <c r="A177" s="217"/>
      <c r="B177" s="217"/>
      <c r="C177" s="217"/>
      <c r="D177" s="217"/>
      <c r="E177" s="217"/>
      <c r="F177" s="217"/>
      <c r="G177" s="217"/>
      <c r="H177" s="217"/>
      <c r="I177" s="217"/>
      <c r="J177" s="199"/>
      <c r="K177" s="199"/>
      <c r="L177" s="199"/>
      <c r="M177" s="199"/>
      <c r="N177" s="199"/>
      <c r="O177" s="199"/>
      <c r="P177" s="199"/>
      <c r="Q177" s="199"/>
      <c r="R177" s="199"/>
      <c r="S177" s="199"/>
      <c r="T177" s="199"/>
      <c r="U177" s="199"/>
      <c r="V177" s="199"/>
      <c r="W177" s="199"/>
      <c r="X177" s="199"/>
      <c r="Y177" s="199"/>
      <c r="Z177" s="199"/>
    </row>
    <row r="178" spans="1:26" ht="13.5" customHeight="1">
      <c r="A178" s="217"/>
      <c r="B178" s="217"/>
      <c r="C178" s="217"/>
      <c r="D178" s="217"/>
      <c r="E178" s="217"/>
      <c r="F178" s="217"/>
      <c r="G178" s="217"/>
      <c r="H178" s="217"/>
      <c r="I178" s="217"/>
      <c r="J178" s="199"/>
      <c r="K178" s="199"/>
      <c r="L178" s="199"/>
      <c r="M178" s="199"/>
      <c r="N178" s="199"/>
      <c r="O178" s="199"/>
      <c r="P178" s="199"/>
      <c r="Q178" s="199"/>
      <c r="R178" s="199"/>
      <c r="S178" s="199"/>
      <c r="T178" s="199"/>
      <c r="U178" s="199"/>
      <c r="V178" s="199"/>
      <c r="W178" s="199"/>
      <c r="X178" s="199"/>
      <c r="Y178" s="199"/>
      <c r="Z178" s="199"/>
    </row>
    <row r="179" spans="1:26" ht="13.5" customHeight="1">
      <c r="A179" s="217"/>
      <c r="B179" s="217"/>
      <c r="C179" s="217"/>
      <c r="D179" s="217"/>
      <c r="E179" s="217"/>
      <c r="F179" s="217"/>
      <c r="G179" s="217"/>
      <c r="H179" s="217"/>
      <c r="I179" s="217"/>
      <c r="J179" s="199"/>
      <c r="K179" s="199"/>
      <c r="L179" s="199"/>
      <c r="M179" s="199"/>
      <c r="N179" s="199"/>
      <c r="O179" s="199"/>
      <c r="P179" s="199"/>
      <c r="Q179" s="199"/>
      <c r="R179" s="199"/>
      <c r="S179" s="199"/>
      <c r="T179" s="199"/>
      <c r="U179" s="199"/>
      <c r="V179" s="199"/>
      <c r="W179" s="199"/>
      <c r="X179" s="199"/>
      <c r="Y179" s="199"/>
      <c r="Z179" s="199"/>
    </row>
    <row r="180" spans="1:26" ht="13.5" customHeight="1">
      <c r="A180" s="217"/>
      <c r="B180" s="217"/>
      <c r="C180" s="217"/>
      <c r="D180" s="217"/>
      <c r="E180" s="217"/>
      <c r="F180" s="217"/>
      <c r="G180" s="217"/>
      <c r="H180" s="217"/>
      <c r="I180" s="217"/>
      <c r="J180" s="199"/>
      <c r="K180" s="199"/>
      <c r="L180" s="199"/>
      <c r="M180" s="199"/>
      <c r="N180" s="199"/>
      <c r="O180" s="199"/>
      <c r="P180" s="199"/>
      <c r="Q180" s="199"/>
      <c r="R180" s="199"/>
      <c r="S180" s="199"/>
      <c r="T180" s="199"/>
      <c r="U180" s="199"/>
      <c r="V180" s="199"/>
      <c r="W180" s="199"/>
      <c r="X180" s="199"/>
      <c r="Y180" s="199"/>
      <c r="Z180" s="199"/>
    </row>
    <row r="181" spans="1:26" ht="13.5" customHeight="1">
      <c r="A181" s="217"/>
      <c r="B181" s="217"/>
      <c r="C181" s="217"/>
      <c r="D181" s="217"/>
      <c r="E181" s="217"/>
      <c r="F181" s="217"/>
      <c r="G181" s="217"/>
      <c r="H181" s="217"/>
      <c r="I181" s="217"/>
      <c r="J181" s="199"/>
      <c r="K181" s="199"/>
      <c r="L181" s="199"/>
      <c r="M181" s="199"/>
      <c r="N181" s="199"/>
      <c r="O181" s="199"/>
      <c r="P181" s="199"/>
      <c r="Q181" s="199"/>
      <c r="R181" s="199"/>
      <c r="S181" s="199"/>
      <c r="T181" s="199"/>
      <c r="U181" s="199"/>
      <c r="V181" s="199"/>
      <c r="W181" s="199"/>
      <c r="X181" s="199"/>
      <c r="Y181" s="199"/>
      <c r="Z181" s="199"/>
    </row>
    <row r="182" spans="1:26" ht="13.5" customHeight="1">
      <c r="A182" s="217"/>
      <c r="B182" s="217"/>
      <c r="C182" s="217"/>
      <c r="D182" s="217"/>
      <c r="E182" s="217"/>
      <c r="F182" s="217"/>
      <c r="G182" s="217"/>
      <c r="H182" s="217"/>
      <c r="I182" s="217"/>
      <c r="J182" s="199"/>
      <c r="K182" s="199"/>
      <c r="L182" s="199"/>
      <c r="M182" s="199"/>
      <c r="N182" s="199"/>
      <c r="O182" s="199"/>
      <c r="P182" s="199"/>
      <c r="Q182" s="199"/>
      <c r="R182" s="199"/>
      <c r="S182" s="199"/>
      <c r="T182" s="199"/>
      <c r="U182" s="199"/>
      <c r="V182" s="199"/>
      <c r="W182" s="199"/>
      <c r="X182" s="199"/>
      <c r="Y182" s="199"/>
      <c r="Z182" s="199"/>
    </row>
    <row r="183" spans="1:26" ht="13.5" customHeight="1">
      <c r="A183" s="217"/>
      <c r="B183" s="217"/>
      <c r="C183" s="217"/>
      <c r="D183" s="217"/>
      <c r="E183" s="217"/>
      <c r="F183" s="217"/>
      <c r="G183" s="217"/>
      <c r="H183" s="217"/>
      <c r="I183" s="217"/>
      <c r="J183" s="199"/>
      <c r="K183" s="199"/>
      <c r="L183" s="199"/>
      <c r="M183" s="199"/>
      <c r="N183" s="199"/>
      <c r="O183" s="199"/>
      <c r="P183" s="199"/>
      <c r="Q183" s="199"/>
      <c r="R183" s="199"/>
      <c r="S183" s="199"/>
      <c r="T183" s="199"/>
      <c r="U183" s="199"/>
      <c r="V183" s="199"/>
      <c r="W183" s="199"/>
      <c r="X183" s="199"/>
      <c r="Y183" s="199"/>
      <c r="Z183" s="199"/>
    </row>
    <row r="184" spans="1:26" ht="13.5" customHeight="1">
      <c r="A184" s="217"/>
      <c r="B184" s="217"/>
      <c r="C184" s="217"/>
      <c r="D184" s="217"/>
      <c r="E184" s="217"/>
      <c r="F184" s="217"/>
      <c r="G184" s="217"/>
      <c r="H184" s="217"/>
      <c r="I184" s="217"/>
      <c r="J184" s="199"/>
      <c r="K184" s="199"/>
      <c r="L184" s="199"/>
      <c r="M184" s="199"/>
      <c r="N184" s="199"/>
      <c r="O184" s="199"/>
      <c r="P184" s="199"/>
      <c r="Q184" s="199"/>
      <c r="R184" s="199"/>
      <c r="S184" s="199"/>
      <c r="T184" s="199"/>
      <c r="U184" s="199"/>
      <c r="V184" s="199"/>
      <c r="W184" s="199"/>
      <c r="X184" s="199"/>
      <c r="Y184" s="199"/>
      <c r="Z184" s="199"/>
    </row>
    <row r="185" spans="1:26" ht="13.5" customHeight="1">
      <c r="A185" s="217"/>
      <c r="B185" s="217"/>
      <c r="C185" s="217"/>
      <c r="D185" s="217"/>
      <c r="E185" s="217"/>
      <c r="F185" s="217"/>
      <c r="G185" s="217"/>
      <c r="H185" s="217"/>
      <c r="I185" s="217"/>
      <c r="J185" s="199"/>
      <c r="K185" s="199"/>
      <c r="L185" s="199"/>
      <c r="M185" s="199"/>
      <c r="N185" s="199"/>
      <c r="O185" s="199"/>
      <c r="P185" s="199"/>
      <c r="Q185" s="199"/>
      <c r="R185" s="199"/>
      <c r="S185" s="199"/>
      <c r="T185" s="199"/>
      <c r="U185" s="199"/>
      <c r="V185" s="199"/>
      <c r="W185" s="199"/>
      <c r="X185" s="199"/>
      <c r="Y185" s="199"/>
      <c r="Z185" s="199"/>
    </row>
    <row r="186" spans="1:26" ht="13.5" customHeight="1">
      <c r="A186" s="217"/>
      <c r="B186" s="217"/>
      <c r="C186" s="217"/>
      <c r="D186" s="217"/>
      <c r="E186" s="217"/>
      <c r="F186" s="217"/>
      <c r="G186" s="217"/>
      <c r="H186" s="217"/>
      <c r="I186" s="217"/>
      <c r="J186" s="199"/>
      <c r="K186" s="199"/>
      <c r="L186" s="199"/>
      <c r="M186" s="199"/>
      <c r="N186" s="199"/>
      <c r="O186" s="199"/>
      <c r="P186" s="199"/>
      <c r="Q186" s="199"/>
      <c r="R186" s="199"/>
      <c r="S186" s="199"/>
      <c r="T186" s="199"/>
      <c r="U186" s="199"/>
      <c r="V186" s="199"/>
      <c r="W186" s="199"/>
      <c r="X186" s="199"/>
      <c r="Y186" s="199"/>
      <c r="Z186" s="199"/>
    </row>
    <row r="187" spans="1:26" ht="13.5" customHeight="1">
      <c r="A187" s="217"/>
      <c r="B187" s="217"/>
      <c r="C187" s="217"/>
      <c r="D187" s="217"/>
      <c r="E187" s="217"/>
      <c r="F187" s="217"/>
      <c r="G187" s="217"/>
      <c r="H187" s="217"/>
      <c r="I187" s="217"/>
      <c r="J187" s="199"/>
      <c r="K187" s="199"/>
      <c r="L187" s="199"/>
      <c r="M187" s="199"/>
      <c r="N187" s="199"/>
      <c r="O187" s="199"/>
      <c r="P187" s="199"/>
      <c r="Q187" s="199"/>
      <c r="R187" s="199"/>
      <c r="S187" s="199"/>
      <c r="T187" s="199"/>
      <c r="U187" s="199"/>
      <c r="V187" s="199"/>
      <c r="W187" s="199"/>
      <c r="X187" s="199"/>
      <c r="Y187" s="199"/>
      <c r="Z187" s="199"/>
    </row>
    <row r="188" spans="1:26" ht="13.5" customHeight="1">
      <c r="A188" s="217"/>
      <c r="B188" s="217"/>
      <c r="C188" s="217"/>
      <c r="D188" s="217"/>
      <c r="E188" s="217"/>
      <c r="F188" s="217"/>
      <c r="G188" s="217"/>
      <c r="H188" s="217"/>
      <c r="I188" s="217"/>
      <c r="J188" s="199"/>
      <c r="K188" s="199"/>
      <c r="L188" s="199"/>
      <c r="M188" s="199"/>
      <c r="N188" s="199"/>
      <c r="O188" s="199"/>
      <c r="P188" s="199"/>
      <c r="Q188" s="199"/>
      <c r="R188" s="199"/>
      <c r="S188" s="199"/>
      <c r="T188" s="199"/>
      <c r="U188" s="199"/>
      <c r="V188" s="199"/>
      <c r="W188" s="199"/>
      <c r="X188" s="199"/>
      <c r="Y188" s="199"/>
      <c r="Z188" s="199"/>
    </row>
    <row r="189" spans="1:26" ht="13.5" customHeight="1">
      <c r="A189" s="217"/>
      <c r="B189" s="217"/>
      <c r="C189" s="217"/>
      <c r="D189" s="217"/>
      <c r="E189" s="217"/>
      <c r="F189" s="217"/>
      <c r="G189" s="217"/>
      <c r="H189" s="217"/>
      <c r="I189" s="217"/>
      <c r="J189" s="199"/>
      <c r="K189" s="199"/>
      <c r="L189" s="199"/>
      <c r="M189" s="199"/>
      <c r="N189" s="199"/>
      <c r="O189" s="199"/>
      <c r="P189" s="199"/>
      <c r="Q189" s="199"/>
      <c r="R189" s="199"/>
      <c r="S189" s="199"/>
      <c r="T189" s="199"/>
      <c r="U189" s="199"/>
      <c r="V189" s="199"/>
      <c r="W189" s="199"/>
      <c r="X189" s="199"/>
      <c r="Y189" s="199"/>
      <c r="Z189" s="199"/>
    </row>
    <row r="190" spans="1:26" ht="13.5" customHeight="1">
      <c r="A190" s="217"/>
      <c r="B190" s="217"/>
      <c r="C190" s="217"/>
      <c r="D190" s="217"/>
      <c r="E190" s="217"/>
      <c r="F190" s="217"/>
      <c r="G190" s="217"/>
      <c r="H190" s="217"/>
      <c r="I190" s="217"/>
      <c r="J190" s="199"/>
      <c r="K190" s="199"/>
      <c r="L190" s="199"/>
      <c r="M190" s="199"/>
      <c r="N190" s="199"/>
      <c r="O190" s="199"/>
      <c r="P190" s="199"/>
      <c r="Q190" s="199"/>
      <c r="R190" s="199"/>
      <c r="S190" s="199"/>
      <c r="T190" s="199"/>
      <c r="U190" s="199"/>
      <c r="V190" s="199"/>
      <c r="W190" s="199"/>
      <c r="X190" s="199"/>
      <c r="Y190" s="199"/>
      <c r="Z190" s="199"/>
    </row>
    <row r="191" spans="1:26" ht="13.5" customHeight="1">
      <c r="A191" s="217"/>
      <c r="B191" s="217"/>
      <c r="C191" s="217"/>
      <c r="D191" s="217"/>
      <c r="E191" s="217"/>
      <c r="F191" s="217"/>
      <c r="G191" s="217"/>
      <c r="H191" s="217"/>
      <c r="I191" s="217"/>
      <c r="J191" s="199"/>
      <c r="K191" s="199"/>
      <c r="L191" s="199"/>
      <c r="M191" s="199"/>
      <c r="N191" s="199"/>
      <c r="O191" s="199"/>
      <c r="P191" s="199"/>
      <c r="Q191" s="199"/>
      <c r="R191" s="199"/>
      <c r="S191" s="199"/>
      <c r="T191" s="199"/>
      <c r="U191" s="199"/>
      <c r="V191" s="199"/>
      <c r="W191" s="199"/>
      <c r="X191" s="199"/>
      <c r="Y191" s="199"/>
      <c r="Z191" s="199"/>
    </row>
    <row r="192" spans="1:26" ht="13.5" customHeight="1">
      <c r="A192" s="217"/>
      <c r="B192" s="217"/>
      <c r="C192" s="217"/>
      <c r="D192" s="217"/>
      <c r="E192" s="217"/>
      <c r="F192" s="217"/>
      <c r="G192" s="217"/>
      <c r="H192" s="217"/>
      <c r="I192" s="217"/>
      <c r="J192" s="199"/>
      <c r="K192" s="199"/>
      <c r="L192" s="199"/>
      <c r="M192" s="199"/>
      <c r="N192" s="199"/>
      <c r="O192" s="199"/>
      <c r="P192" s="199"/>
      <c r="Q192" s="199"/>
      <c r="R192" s="199"/>
      <c r="S192" s="199"/>
      <c r="T192" s="199"/>
      <c r="U192" s="199"/>
      <c r="V192" s="199"/>
      <c r="W192" s="199"/>
      <c r="X192" s="199"/>
      <c r="Y192" s="199"/>
      <c r="Z192" s="199"/>
    </row>
    <row r="193" spans="1:26" ht="13.5" customHeight="1">
      <c r="A193" s="217"/>
      <c r="B193" s="217"/>
      <c r="C193" s="217"/>
      <c r="D193" s="217"/>
      <c r="E193" s="217"/>
      <c r="F193" s="217"/>
      <c r="G193" s="217"/>
      <c r="H193" s="217"/>
      <c r="I193" s="217"/>
      <c r="J193" s="199"/>
      <c r="K193" s="199"/>
      <c r="L193" s="199"/>
      <c r="M193" s="199"/>
      <c r="N193" s="199"/>
      <c r="O193" s="199"/>
      <c r="P193" s="199"/>
      <c r="Q193" s="199"/>
      <c r="R193" s="199"/>
      <c r="S193" s="199"/>
      <c r="T193" s="199"/>
      <c r="U193" s="199"/>
      <c r="V193" s="199"/>
      <c r="W193" s="199"/>
      <c r="X193" s="199"/>
      <c r="Y193" s="199"/>
      <c r="Z193" s="199"/>
    </row>
    <row r="194" spans="1:26" ht="13.5" customHeight="1">
      <c r="A194" s="217"/>
      <c r="B194" s="217"/>
      <c r="C194" s="217"/>
      <c r="D194" s="217"/>
      <c r="E194" s="217"/>
      <c r="F194" s="217"/>
      <c r="G194" s="217"/>
      <c r="H194" s="217"/>
      <c r="I194" s="217"/>
      <c r="J194" s="199"/>
      <c r="K194" s="199"/>
      <c r="L194" s="199"/>
      <c r="M194" s="199"/>
      <c r="N194" s="199"/>
      <c r="O194" s="199"/>
      <c r="P194" s="199"/>
      <c r="Q194" s="199"/>
      <c r="R194" s="199"/>
      <c r="S194" s="199"/>
      <c r="T194" s="199"/>
      <c r="U194" s="199"/>
      <c r="V194" s="199"/>
      <c r="W194" s="199"/>
      <c r="X194" s="199"/>
      <c r="Y194" s="199"/>
      <c r="Z194" s="199"/>
    </row>
    <row r="195" spans="1:26" ht="13.5" customHeight="1">
      <c r="A195" s="217"/>
      <c r="B195" s="217"/>
      <c r="C195" s="217"/>
      <c r="D195" s="217"/>
      <c r="E195" s="217"/>
      <c r="F195" s="217"/>
      <c r="G195" s="217"/>
      <c r="H195" s="217"/>
      <c r="I195" s="217"/>
      <c r="J195" s="199"/>
      <c r="K195" s="199"/>
      <c r="L195" s="199"/>
      <c r="M195" s="199"/>
      <c r="N195" s="199"/>
      <c r="O195" s="199"/>
      <c r="P195" s="199"/>
      <c r="Q195" s="199"/>
      <c r="R195" s="199"/>
      <c r="S195" s="199"/>
      <c r="T195" s="199"/>
      <c r="U195" s="199"/>
      <c r="V195" s="199"/>
      <c r="W195" s="199"/>
      <c r="X195" s="199"/>
      <c r="Y195" s="199"/>
      <c r="Z195" s="199"/>
    </row>
    <row r="196" spans="1:26" ht="13.5" customHeight="1">
      <c r="A196" s="217"/>
      <c r="B196" s="217"/>
      <c r="C196" s="217"/>
      <c r="D196" s="217"/>
      <c r="E196" s="217"/>
      <c r="F196" s="217"/>
      <c r="G196" s="217"/>
      <c r="H196" s="217"/>
      <c r="I196" s="217"/>
      <c r="J196" s="199"/>
      <c r="K196" s="199"/>
      <c r="L196" s="199"/>
      <c r="M196" s="199"/>
      <c r="N196" s="199"/>
      <c r="O196" s="199"/>
      <c r="P196" s="199"/>
      <c r="Q196" s="199"/>
      <c r="R196" s="199"/>
      <c r="S196" s="199"/>
      <c r="T196" s="199"/>
      <c r="U196" s="199"/>
      <c r="V196" s="199"/>
      <c r="W196" s="199"/>
      <c r="X196" s="199"/>
      <c r="Y196" s="199"/>
      <c r="Z196" s="199"/>
    </row>
    <row r="197" spans="1:26" ht="13.5" customHeight="1">
      <c r="A197" s="217"/>
      <c r="B197" s="217"/>
      <c r="C197" s="217"/>
      <c r="D197" s="217"/>
      <c r="E197" s="217"/>
      <c r="F197" s="217"/>
      <c r="G197" s="217"/>
      <c r="H197" s="217"/>
      <c r="I197" s="217"/>
      <c r="J197" s="199"/>
      <c r="K197" s="199"/>
      <c r="L197" s="199"/>
      <c r="M197" s="199"/>
      <c r="N197" s="199"/>
      <c r="O197" s="199"/>
      <c r="P197" s="199"/>
      <c r="Q197" s="199"/>
      <c r="R197" s="199"/>
      <c r="S197" s="199"/>
      <c r="T197" s="199"/>
      <c r="U197" s="199"/>
      <c r="V197" s="199"/>
      <c r="W197" s="199"/>
      <c r="X197" s="199"/>
      <c r="Y197" s="199"/>
      <c r="Z197" s="199"/>
    </row>
    <row r="198" spans="1:26" ht="13.5" customHeight="1">
      <c r="A198" s="217"/>
      <c r="B198" s="217"/>
      <c r="C198" s="217"/>
      <c r="D198" s="217"/>
      <c r="E198" s="217"/>
      <c r="F198" s="217"/>
      <c r="G198" s="217"/>
      <c r="H198" s="217"/>
      <c r="I198" s="217"/>
      <c r="J198" s="199"/>
      <c r="K198" s="199"/>
      <c r="L198" s="199"/>
      <c r="M198" s="199"/>
      <c r="N198" s="199"/>
      <c r="O198" s="199"/>
      <c r="P198" s="199"/>
      <c r="Q198" s="199"/>
      <c r="R198" s="199"/>
      <c r="S198" s="199"/>
      <c r="T198" s="199"/>
      <c r="U198" s="199"/>
      <c r="V198" s="199"/>
      <c r="W198" s="199"/>
      <c r="X198" s="199"/>
      <c r="Y198" s="199"/>
      <c r="Z198" s="199"/>
    </row>
    <row r="199" spans="1:26" ht="13.5" customHeight="1">
      <c r="A199" s="217"/>
      <c r="B199" s="217"/>
      <c r="C199" s="217"/>
      <c r="D199" s="217"/>
      <c r="E199" s="217"/>
      <c r="F199" s="217"/>
      <c r="G199" s="217"/>
      <c r="H199" s="217"/>
      <c r="I199" s="217"/>
      <c r="J199" s="199"/>
      <c r="K199" s="199"/>
      <c r="L199" s="199"/>
      <c r="M199" s="199"/>
      <c r="N199" s="199"/>
      <c r="O199" s="199"/>
      <c r="P199" s="199"/>
      <c r="Q199" s="199"/>
      <c r="R199" s="199"/>
      <c r="S199" s="199"/>
      <c r="T199" s="199"/>
      <c r="U199" s="199"/>
      <c r="V199" s="199"/>
      <c r="W199" s="199"/>
      <c r="X199" s="199"/>
      <c r="Y199" s="199"/>
      <c r="Z199" s="199"/>
    </row>
    <row r="200" spans="1:26" ht="13.5" customHeight="1">
      <c r="A200" s="217"/>
      <c r="B200" s="217"/>
      <c r="C200" s="217"/>
      <c r="D200" s="217"/>
      <c r="E200" s="217"/>
      <c r="F200" s="217"/>
      <c r="G200" s="217"/>
      <c r="H200" s="217"/>
      <c r="I200" s="217"/>
      <c r="J200" s="199"/>
      <c r="K200" s="199"/>
      <c r="L200" s="199"/>
      <c r="M200" s="199"/>
      <c r="N200" s="199"/>
      <c r="O200" s="199"/>
      <c r="P200" s="199"/>
      <c r="Q200" s="199"/>
      <c r="R200" s="199"/>
      <c r="S200" s="199"/>
      <c r="T200" s="199"/>
      <c r="U200" s="199"/>
      <c r="V200" s="199"/>
      <c r="W200" s="199"/>
      <c r="X200" s="199"/>
      <c r="Y200" s="199"/>
      <c r="Z200" s="199"/>
    </row>
    <row r="201" spans="1:26" ht="13.5" customHeight="1">
      <c r="A201" s="217"/>
      <c r="B201" s="217"/>
      <c r="C201" s="217"/>
      <c r="D201" s="217"/>
      <c r="E201" s="217"/>
      <c r="F201" s="217"/>
      <c r="G201" s="217"/>
      <c r="H201" s="217"/>
      <c r="I201" s="217"/>
      <c r="J201" s="199"/>
      <c r="K201" s="199"/>
      <c r="L201" s="199"/>
      <c r="M201" s="199"/>
      <c r="N201" s="199"/>
      <c r="O201" s="199"/>
      <c r="P201" s="199"/>
      <c r="Q201" s="199"/>
      <c r="R201" s="199"/>
      <c r="S201" s="199"/>
      <c r="T201" s="199"/>
      <c r="U201" s="199"/>
      <c r="V201" s="199"/>
      <c r="W201" s="199"/>
      <c r="X201" s="199"/>
      <c r="Y201" s="199"/>
      <c r="Z201" s="199"/>
    </row>
    <row r="202" spans="1:26" ht="13.5" customHeight="1">
      <c r="A202" s="217"/>
      <c r="B202" s="217"/>
      <c r="C202" s="217"/>
      <c r="D202" s="217"/>
      <c r="E202" s="217"/>
      <c r="F202" s="217"/>
      <c r="G202" s="217"/>
      <c r="H202" s="217"/>
      <c r="I202" s="217"/>
      <c r="J202" s="199"/>
      <c r="K202" s="199"/>
      <c r="L202" s="199"/>
      <c r="M202" s="199"/>
      <c r="N202" s="199"/>
      <c r="O202" s="199"/>
      <c r="P202" s="199"/>
      <c r="Q202" s="199"/>
      <c r="R202" s="199"/>
      <c r="S202" s="199"/>
      <c r="T202" s="199"/>
      <c r="U202" s="199"/>
      <c r="V202" s="199"/>
      <c r="W202" s="199"/>
      <c r="X202" s="199"/>
      <c r="Y202" s="199"/>
      <c r="Z202" s="199"/>
    </row>
    <row r="203" spans="1:26" ht="13.5" customHeight="1">
      <c r="A203" s="217"/>
      <c r="B203" s="217"/>
      <c r="C203" s="217"/>
      <c r="D203" s="217"/>
      <c r="E203" s="217"/>
      <c r="F203" s="217"/>
      <c r="G203" s="217"/>
      <c r="H203" s="217"/>
      <c r="I203" s="217"/>
      <c r="J203" s="199"/>
      <c r="K203" s="199"/>
      <c r="L203" s="199"/>
      <c r="M203" s="199"/>
      <c r="N203" s="199"/>
      <c r="O203" s="199"/>
      <c r="P203" s="199"/>
      <c r="Q203" s="199"/>
      <c r="R203" s="199"/>
      <c r="S203" s="199"/>
      <c r="T203" s="199"/>
      <c r="U203" s="199"/>
      <c r="V203" s="199"/>
      <c r="W203" s="199"/>
      <c r="X203" s="199"/>
      <c r="Y203" s="199"/>
      <c r="Z203" s="199"/>
    </row>
    <row r="204" spans="1:26" ht="13.5" customHeight="1">
      <c r="A204" s="217"/>
      <c r="B204" s="217"/>
      <c r="C204" s="217"/>
      <c r="D204" s="217"/>
      <c r="E204" s="217"/>
      <c r="F204" s="217"/>
      <c r="G204" s="217"/>
      <c r="H204" s="217"/>
      <c r="I204" s="217"/>
      <c r="J204" s="199"/>
      <c r="K204" s="199"/>
      <c r="L204" s="199"/>
      <c r="M204" s="199"/>
      <c r="N204" s="199"/>
      <c r="O204" s="199"/>
      <c r="P204" s="199"/>
      <c r="Q204" s="199"/>
      <c r="R204" s="199"/>
      <c r="S204" s="199"/>
      <c r="T204" s="199"/>
      <c r="U204" s="199"/>
      <c r="V204" s="199"/>
      <c r="W204" s="199"/>
      <c r="X204" s="199"/>
      <c r="Y204" s="199"/>
      <c r="Z204" s="199"/>
    </row>
    <row r="205" spans="1:26" ht="13.5" customHeight="1">
      <c r="A205" s="217"/>
      <c r="B205" s="217"/>
      <c r="C205" s="217"/>
      <c r="D205" s="217"/>
      <c r="E205" s="217"/>
      <c r="F205" s="217"/>
      <c r="G205" s="217"/>
      <c r="H205" s="217"/>
      <c r="I205" s="217"/>
      <c r="J205" s="199"/>
      <c r="K205" s="199"/>
      <c r="L205" s="199"/>
      <c r="M205" s="199"/>
      <c r="N205" s="199"/>
      <c r="O205" s="199"/>
      <c r="P205" s="199"/>
      <c r="Q205" s="199"/>
      <c r="R205" s="199"/>
      <c r="S205" s="199"/>
      <c r="T205" s="199"/>
      <c r="U205" s="199"/>
      <c r="V205" s="199"/>
      <c r="W205" s="199"/>
      <c r="X205" s="199"/>
      <c r="Y205" s="199"/>
      <c r="Z205" s="199"/>
    </row>
    <row r="206" spans="1:26" ht="13.5" customHeight="1">
      <c r="A206" s="217"/>
      <c r="B206" s="217"/>
      <c r="C206" s="217"/>
      <c r="D206" s="217"/>
      <c r="E206" s="217"/>
      <c r="F206" s="217"/>
      <c r="G206" s="217"/>
      <c r="H206" s="217"/>
      <c r="I206" s="217"/>
      <c r="J206" s="199"/>
      <c r="K206" s="199"/>
      <c r="L206" s="199"/>
      <c r="M206" s="199"/>
      <c r="N206" s="199"/>
      <c r="O206" s="199"/>
      <c r="P206" s="199"/>
      <c r="Q206" s="199"/>
      <c r="R206" s="199"/>
      <c r="S206" s="199"/>
      <c r="T206" s="199"/>
      <c r="U206" s="199"/>
      <c r="V206" s="199"/>
      <c r="W206" s="199"/>
      <c r="X206" s="199"/>
      <c r="Y206" s="199"/>
      <c r="Z206" s="199"/>
    </row>
    <row r="207" spans="1:26" ht="13.5" customHeight="1">
      <c r="A207" s="217"/>
      <c r="B207" s="217"/>
      <c r="C207" s="217"/>
      <c r="D207" s="217"/>
      <c r="E207" s="217"/>
      <c r="F207" s="217"/>
      <c r="G207" s="217"/>
      <c r="H207" s="217"/>
      <c r="I207" s="217"/>
      <c r="J207" s="199"/>
      <c r="K207" s="199"/>
      <c r="L207" s="199"/>
      <c r="M207" s="199"/>
      <c r="N207" s="199"/>
      <c r="O207" s="199"/>
      <c r="P207" s="199"/>
      <c r="Q207" s="199"/>
      <c r="R207" s="199"/>
      <c r="S207" s="199"/>
      <c r="T207" s="199"/>
      <c r="U207" s="199"/>
      <c r="V207" s="199"/>
      <c r="W207" s="199"/>
      <c r="X207" s="199"/>
      <c r="Y207" s="199"/>
      <c r="Z207" s="199"/>
    </row>
    <row r="208" spans="1:26" ht="13.5" customHeight="1">
      <c r="A208" s="217"/>
      <c r="B208" s="217"/>
      <c r="C208" s="217"/>
      <c r="D208" s="217"/>
      <c r="E208" s="217"/>
      <c r="F208" s="217"/>
      <c r="G208" s="217"/>
      <c r="H208" s="217"/>
      <c r="I208" s="217"/>
      <c r="J208" s="199"/>
      <c r="K208" s="199"/>
      <c r="L208" s="199"/>
      <c r="M208" s="199"/>
      <c r="N208" s="199"/>
      <c r="O208" s="199"/>
      <c r="P208" s="199"/>
      <c r="Q208" s="199"/>
      <c r="R208" s="199"/>
      <c r="S208" s="199"/>
      <c r="T208" s="199"/>
      <c r="U208" s="199"/>
      <c r="V208" s="199"/>
      <c r="W208" s="199"/>
      <c r="X208" s="199"/>
      <c r="Y208" s="199"/>
      <c r="Z208" s="199"/>
    </row>
    <row r="209" spans="1:26" ht="13.5" customHeight="1">
      <c r="A209" s="217"/>
      <c r="B209" s="217"/>
      <c r="C209" s="217"/>
      <c r="D209" s="217"/>
      <c r="E209" s="217"/>
      <c r="F209" s="217"/>
      <c r="G209" s="217"/>
      <c r="H209" s="217"/>
      <c r="I209" s="217"/>
      <c r="J209" s="199"/>
      <c r="K209" s="199"/>
      <c r="L209" s="199"/>
      <c r="M209" s="199"/>
      <c r="N209" s="199"/>
      <c r="O209" s="199"/>
      <c r="P209" s="199"/>
      <c r="Q209" s="199"/>
      <c r="R209" s="199"/>
      <c r="S209" s="199"/>
      <c r="T209" s="199"/>
      <c r="U209" s="199"/>
      <c r="V209" s="199"/>
      <c r="W209" s="199"/>
      <c r="X209" s="199"/>
      <c r="Y209" s="199"/>
      <c r="Z209" s="199"/>
    </row>
    <row r="210" spans="1:26" ht="13.5" customHeight="1">
      <c r="A210" s="217"/>
      <c r="B210" s="217"/>
      <c r="C210" s="217"/>
      <c r="D210" s="217"/>
      <c r="E210" s="217"/>
      <c r="F210" s="217"/>
      <c r="G210" s="217"/>
      <c r="H210" s="217"/>
      <c r="I210" s="217"/>
      <c r="J210" s="199"/>
      <c r="K210" s="199"/>
      <c r="L210" s="199"/>
      <c r="M210" s="199"/>
      <c r="N210" s="199"/>
      <c r="O210" s="199"/>
      <c r="P210" s="199"/>
      <c r="Q210" s="199"/>
      <c r="R210" s="199"/>
      <c r="S210" s="199"/>
      <c r="T210" s="199"/>
      <c r="U210" s="199"/>
      <c r="V210" s="199"/>
      <c r="W210" s="199"/>
      <c r="X210" s="199"/>
      <c r="Y210" s="199"/>
      <c r="Z210" s="199"/>
    </row>
    <row r="211" spans="1:26" ht="13.5" customHeight="1">
      <c r="A211" s="217"/>
      <c r="B211" s="217"/>
      <c r="C211" s="217"/>
      <c r="D211" s="217"/>
      <c r="E211" s="217"/>
      <c r="F211" s="217"/>
      <c r="G211" s="217"/>
      <c r="H211" s="217"/>
      <c r="I211" s="217"/>
      <c r="J211" s="199"/>
      <c r="K211" s="199"/>
      <c r="L211" s="199"/>
      <c r="M211" s="199"/>
      <c r="N211" s="199"/>
      <c r="O211" s="199"/>
      <c r="P211" s="199"/>
      <c r="Q211" s="199"/>
      <c r="R211" s="199"/>
      <c r="S211" s="199"/>
      <c r="T211" s="199"/>
      <c r="U211" s="199"/>
      <c r="V211" s="199"/>
      <c r="W211" s="199"/>
      <c r="X211" s="199"/>
      <c r="Y211" s="199"/>
      <c r="Z211" s="199"/>
    </row>
    <row r="212" spans="1:26" ht="13.5" customHeight="1">
      <c r="A212" s="217"/>
      <c r="B212" s="217"/>
      <c r="C212" s="217"/>
      <c r="D212" s="217"/>
      <c r="E212" s="217"/>
      <c r="F212" s="217"/>
      <c r="G212" s="217"/>
      <c r="H212" s="217"/>
      <c r="I212" s="217"/>
      <c r="J212" s="199"/>
      <c r="K212" s="199"/>
      <c r="L212" s="199"/>
      <c r="M212" s="199"/>
      <c r="N212" s="199"/>
      <c r="O212" s="199"/>
      <c r="P212" s="199"/>
      <c r="Q212" s="199"/>
      <c r="R212" s="199"/>
      <c r="S212" s="199"/>
      <c r="T212" s="199"/>
      <c r="U212" s="199"/>
      <c r="V212" s="199"/>
      <c r="W212" s="199"/>
      <c r="X212" s="199"/>
      <c r="Y212" s="199"/>
      <c r="Z212" s="199"/>
    </row>
    <row r="213" spans="1:26" ht="13.5" customHeight="1">
      <c r="A213" s="217"/>
      <c r="B213" s="217"/>
      <c r="C213" s="217"/>
      <c r="D213" s="217"/>
      <c r="E213" s="217"/>
      <c r="F213" s="217"/>
      <c r="G213" s="217"/>
      <c r="H213" s="217"/>
      <c r="I213" s="217"/>
      <c r="J213" s="199"/>
      <c r="K213" s="199"/>
      <c r="L213" s="199"/>
      <c r="M213" s="199"/>
      <c r="N213" s="199"/>
      <c r="O213" s="199"/>
      <c r="P213" s="199"/>
      <c r="Q213" s="199"/>
      <c r="R213" s="199"/>
      <c r="S213" s="199"/>
      <c r="T213" s="199"/>
      <c r="U213" s="199"/>
      <c r="V213" s="199"/>
      <c r="W213" s="199"/>
      <c r="X213" s="199"/>
      <c r="Y213" s="199"/>
      <c r="Z213" s="199"/>
    </row>
    <row r="214" spans="1:26" ht="13.5" customHeight="1">
      <c r="A214" s="217"/>
      <c r="B214" s="217"/>
      <c r="C214" s="217"/>
      <c r="D214" s="217"/>
      <c r="E214" s="217"/>
      <c r="F214" s="217"/>
      <c r="G214" s="217"/>
      <c r="H214" s="217"/>
      <c r="I214" s="217"/>
      <c r="J214" s="199"/>
      <c r="K214" s="199"/>
      <c r="L214" s="199"/>
      <c r="M214" s="199"/>
      <c r="N214" s="199"/>
      <c r="O214" s="199"/>
      <c r="P214" s="199"/>
      <c r="Q214" s="199"/>
      <c r="R214" s="199"/>
      <c r="S214" s="199"/>
      <c r="T214" s="199"/>
      <c r="U214" s="199"/>
      <c r="V214" s="199"/>
      <c r="W214" s="199"/>
      <c r="X214" s="199"/>
      <c r="Y214" s="199"/>
      <c r="Z214" s="199"/>
    </row>
    <row r="215" spans="1:26" ht="13.5" customHeight="1">
      <c r="A215" s="217"/>
      <c r="B215" s="217"/>
      <c r="C215" s="217"/>
      <c r="D215" s="217"/>
      <c r="E215" s="217"/>
      <c r="F215" s="217"/>
      <c r="G215" s="217"/>
      <c r="H215" s="217"/>
      <c r="I215" s="217"/>
      <c r="J215" s="199"/>
      <c r="K215" s="199"/>
      <c r="L215" s="199"/>
      <c r="M215" s="199"/>
      <c r="N215" s="199"/>
      <c r="O215" s="199"/>
      <c r="P215" s="199"/>
      <c r="Q215" s="199"/>
      <c r="R215" s="199"/>
      <c r="S215" s="199"/>
      <c r="T215" s="199"/>
      <c r="U215" s="199"/>
      <c r="V215" s="199"/>
      <c r="W215" s="199"/>
      <c r="X215" s="199"/>
      <c r="Y215" s="199"/>
      <c r="Z215" s="199"/>
    </row>
    <row r="216" spans="1:26" ht="13.5" customHeight="1">
      <c r="A216" s="217"/>
      <c r="B216" s="217"/>
      <c r="C216" s="217"/>
      <c r="D216" s="217"/>
      <c r="E216" s="217"/>
      <c r="F216" s="217"/>
      <c r="G216" s="217"/>
      <c r="H216" s="217"/>
      <c r="I216" s="217"/>
      <c r="J216" s="199"/>
      <c r="K216" s="199"/>
      <c r="L216" s="199"/>
      <c r="M216" s="199"/>
      <c r="N216" s="199"/>
      <c r="O216" s="199"/>
      <c r="P216" s="199"/>
      <c r="Q216" s="199"/>
      <c r="R216" s="199"/>
      <c r="S216" s="199"/>
      <c r="T216" s="199"/>
      <c r="U216" s="199"/>
      <c r="V216" s="199"/>
      <c r="W216" s="199"/>
      <c r="X216" s="199"/>
      <c r="Y216" s="199"/>
      <c r="Z216" s="199"/>
    </row>
    <row r="217" spans="1:26" ht="13.5" customHeight="1">
      <c r="A217" s="217"/>
      <c r="B217" s="217"/>
      <c r="C217" s="217"/>
      <c r="D217" s="217"/>
      <c r="E217" s="217"/>
      <c r="F217" s="217"/>
      <c r="G217" s="217"/>
      <c r="H217" s="217"/>
      <c r="I217" s="217"/>
      <c r="J217" s="199"/>
      <c r="K217" s="199"/>
      <c r="L217" s="199"/>
      <c r="M217" s="199"/>
      <c r="N217" s="199"/>
      <c r="O217" s="199"/>
      <c r="P217" s="199"/>
      <c r="Q217" s="199"/>
      <c r="R217" s="199"/>
      <c r="S217" s="199"/>
      <c r="T217" s="199"/>
      <c r="U217" s="199"/>
      <c r="V217" s="199"/>
      <c r="W217" s="199"/>
      <c r="X217" s="199"/>
      <c r="Y217" s="199"/>
      <c r="Z217" s="199"/>
    </row>
    <row r="218" spans="1:26" ht="13.5" customHeight="1">
      <c r="A218" s="217"/>
      <c r="B218" s="217"/>
      <c r="C218" s="217"/>
      <c r="D218" s="217"/>
      <c r="E218" s="217"/>
      <c r="F218" s="217"/>
      <c r="G218" s="217"/>
      <c r="H218" s="217"/>
      <c r="I218" s="217"/>
      <c r="J218" s="199"/>
      <c r="K218" s="199"/>
      <c r="L218" s="199"/>
      <c r="M218" s="199"/>
      <c r="N218" s="199"/>
      <c r="O218" s="199"/>
      <c r="P218" s="199"/>
      <c r="Q218" s="199"/>
      <c r="R218" s="199"/>
      <c r="S218" s="199"/>
      <c r="T218" s="199"/>
      <c r="U218" s="199"/>
      <c r="V218" s="199"/>
      <c r="W218" s="199"/>
      <c r="X218" s="199"/>
      <c r="Y218" s="199"/>
      <c r="Z218" s="199"/>
    </row>
    <row r="219" spans="1:26" ht="13.5" customHeight="1">
      <c r="A219" s="217"/>
      <c r="B219" s="217"/>
      <c r="C219" s="217"/>
      <c r="D219" s="217"/>
      <c r="E219" s="217"/>
      <c r="F219" s="217"/>
      <c r="G219" s="217"/>
      <c r="H219" s="217"/>
      <c r="I219" s="217"/>
      <c r="J219" s="199"/>
      <c r="K219" s="199"/>
      <c r="L219" s="199"/>
      <c r="M219" s="199"/>
      <c r="N219" s="199"/>
      <c r="O219" s="199"/>
      <c r="P219" s="199"/>
      <c r="Q219" s="199"/>
      <c r="R219" s="199"/>
      <c r="S219" s="199"/>
      <c r="T219" s="199"/>
      <c r="U219" s="199"/>
      <c r="V219" s="199"/>
      <c r="W219" s="199"/>
      <c r="X219" s="199"/>
      <c r="Y219" s="199"/>
      <c r="Z219" s="199"/>
    </row>
    <row r="220" spans="1:26" ht="13.5" customHeight="1">
      <c r="A220" s="217"/>
      <c r="B220" s="217"/>
      <c r="C220" s="217"/>
      <c r="D220" s="217"/>
      <c r="E220" s="217"/>
      <c r="F220" s="217"/>
      <c r="G220" s="217"/>
      <c r="H220" s="217"/>
      <c r="I220" s="217"/>
      <c r="J220" s="199"/>
      <c r="K220" s="199"/>
      <c r="L220" s="199"/>
      <c r="M220" s="199"/>
      <c r="N220" s="199"/>
      <c r="O220" s="199"/>
      <c r="P220" s="199"/>
      <c r="Q220" s="199"/>
      <c r="R220" s="199"/>
      <c r="S220" s="199"/>
      <c r="T220" s="199"/>
      <c r="U220" s="199"/>
      <c r="V220" s="199"/>
      <c r="W220" s="199"/>
      <c r="X220" s="199"/>
      <c r="Y220" s="199"/>
      <c r="Z220" s="199"/>
    </row>
    <row r="221" spans="1:26" ht="13.5" customHeight="1">
      <c r="A221" s="217"/>
      <c r="B221" s="217"/>
      <c r="C221" s="217"/>
      <c r="D221" s="217"/>
      <c r="E221" s="217"/>
      <c r="F221" s="217"/>
      <c r="G221" s="217"/>
      <c r="H221" s="217"/>
      <c r="I221" s="217"/>
      <c r="J221" s="199"/>
      <c r="K221" s="199"/>
      <c r="L221" s="199"/>
      <c r="M221" s="199"/>
      <c r="N221" s="199"/>
      <c r="O221" s="199"/>
      <c r="P221" s="199"/>
      <c r="Q221" s="199"/>
      <c r="R221" s="199"/>
      <c r="S221" s="199"/>
      <c r="T221" s="199"/>
      <c r="U221" s="199"/>
      <c r="V221" s="199"/>
      <c r="W221" s="199"/>
      <c r="X221" s="199"/>
      <c r="Y221" s="199"/>
      <c r="Z221" s="199"/>
    </row>
    <row r="222" spans="1:26" ht="13.5" customHeight="1">
      <c r="A222" s="217"/>
      <c r="B222" s="217"/>
      <c r="C222" s="217"/>
      <c r="D222" s="217"/>
      <c r="E222" s="217"/>
      <c r="F222" s="217"/>
      <c r="G222" s="217"/>
      <c r="H222" s="217"/>
      <c r="I222" s="217"/>
      <c r="J222" s="199"/>
      <c r="K222" s="199"/>
      <c r="L222" s="199"/>
      <c r="M222" s="199"/>
      <c r="N222" s="199"/>
      <c r="O222" s="199"/>
      <c r="P222" s="199"/>
      <c r="Q222" s="199"/>
      <c r="R222" s="199"/>
      <c r="S222" s="199"/>
      <c r="T222" s="199"/>
      <c r="U222" s="199"/>
      <c r="V222" s="199"/>
      <c r="W222" s="199"/>
      <c r="X222" s="199"/>
      <c r="Y222" s="199"/>
      <c r="Z222" s="199"/>
    </row>
    <row r="223" spans="1:26" ht="13.5" customHeight="1">
      <c r="A223" s="217"/>
      <c r="B223" s="217"/>
      <c r="C223" s="217"/>
      <c r="D223" s="217"/>
      <c r="E223" s="217"/>
      <c r="F223" s="217"/>
      <c r="G223" s="217"/>
      <c r="H223" s="217"/>
      <c r="I223" s="217"/>
      <c r="J223" s="199"/>
      <c r="K223" s="199"/>
      <c r="L223" s="199"/>
      <c r="M223" s="199"/>
      <c r="N223" s="199"/>
      <c r="O223" s="199"/>
      <c r="P223" s="199"/>
      <c r="Q223" s="199"/>
      <c r="R223" s="199"/>
      <c r="S223" s="199"/>
      <c r="T223" s="199"/>
      <c r="U223" s="199"/>
      <c r="V223" s="199"/>
      <c r="W223" s="199"/>
      <c r="X223" s="199"/>
      <c r="Y223" s="199"/>
      <c r="Z223" s="199"/>
    </row>
    <row r="224" spans="1:26" ht="13.5" customHeight="1">
      <c r="A224" s="217"/>
      <c r="B224" s="217"/>
      <c r="C224" s="217"/>
      <c r="D224" s="217"/>
      <c r="E224" s="217"/>
      <c r="F224" s="217"/>
      <c r="G224" s="217"/>
      <c r="H224" s="217"/>
      <c r="I224" s="217"/>
      <c r="J224" s="199"/>
      <c r="K224" s="199"/>
      <c r="L224" s="199"/>
      <c r="M224" s="199"/>
      <c r="N224" s="199"/>
      <c r="O224" s="199"/>
      <c r="P224" s="199"/>
      <c r="Q224" s="199"/>
      <c r="R224" s="199"/>
      <c r="S224" s="199"/>
      <c r="T224" s="199"/>
      <c r="U224" s="199"/>
      <c r="V224" s="199"/>
      <c r="W224" s="199"/>
      <c r="X224" s="199"/>
      <c r="Y224" s="199"/>
      <c r="Z224" s="199"/>
    </row>
    <row r="225" spans="1:26" ht="13.5" customHeight="1">
      <c r="A225" s="217"/>
      <c r="B225" s="217"/>
      <c r="C225" s="217"/>
      <c r="D225" s="217"/>
      <c r="E225" s="217"/>
      <c r="F225" s="217"/>
      <c r="G225" s="217"/>
      <c r="H225" s="217"/>
      <c r="I225" s="217"/>
      <c r="J225" s="199"/>
      <c r="K225" s="199"/>
      <c r="L225" s="199"/>
      <c r="M225" s="199"/>
      <c r="N225" s="199"/>
      <c r="O225" s="199"/>
      <c r="P225" s="199"/>
      <c r="Q225" s="199"/>
      <c r="R225" s="199"/>
      <c r="S225" s="199"/>
      <c r="T225" s="199"/>
      <c r="U225" s="199"/>
      <c r="V225" s="199"/>
      <c r="W225" s="199"/>
      <c r="X225" s="199"/>
      <c r="Y225" s="199"/>
      <c r="Z225" s="199"/>
    </row>
    <row r="226" spans="1:26" ht="13.5" customHeight="1">
      <c r="A226" s="217"/>
      <c r="B226" s="217"/>
      <c r="C226" s="217"/>
      <c r="D226" s="217"/>
      <c r="E226" s="217"/>
      <c r="F226" s="217"/>
      <c r="G226" s="217"/>
      <c r="H226" s="217"/>
      <c r="I226" s="217"/>
      <c r="J226" s="199"/>
      <c r="K226" s="199"/>
      <c r="L226" s="199"/>
      <c r="M226" s="199"/>
      <c r="N226" s="199"/>
      <c r="O226" s="199"/>
      <c r="P226" s="199"/>
      <c r="Q226" s="199"/>
      <c r="R226" s="199"/>
      <c r="S226" s="199"/>
      <c r="T226" s="199"/>
      <c r="U226" s="199"/>
      <c r="V226" s="199"/>
      <c r="W226" s="199"/>
      <c r="X226" s="199"/>
      <c r="Y226" s="199"/>
      <c r="Z226" s="199"/>
    </row>
    <row r="227" spans="1:26" ht="13.5" customHeight="1">
      <c r="A227" s="217"/>
      <c r="B227" s="217"/>
      <c r="C227" s="217"/>
      <c r="D227" s="217"/>
      <c r="E227" s="217"/>
      <c r="F227" s="217"/>
      <c r="G227" s="217"/>
      <c r="H227" s="217"/>
      <c r="I227" s="217"/>
      <c r="J227" s="199"/>
      <c r="K227" s="199"/>
      <c r="L227" s="199"/>
      <c r="M227" s="199"/>
      <c r="N227" s="199"/>
      <c r="O227" s="199"/>
      <c r="P227" s="199"/>
      <c r="Q227" s="199"/>
      <c r="R227" s="199"/>
      <c r="S227" s="199"/>
      <c r="T227" s="199"/>
      <c r="U227" s="199"/>
      <c r="V227" s="199"/>
      <c r="W227" s="199"/>
      <c r="X227" s="199"/>
      <c r="Y227" s="199"/>
      <c r="Z227" s="199"/>
    </row>
    <row r="228" spans="1:26" ht="13.5" customHeight="1">
      <c r="A228" s="217"/>
      <c r="B228" s="217"/>
      <c r="C228" s="217"/>
      <c r="D228" s="217"/>
      <c r="E228" s="217"/>
      <c r="F228" s="217"/>
      <c r="G228" s="217"/>
      <c r="H228" s="217"/>
      <c r="I228" s="217"/>
      <c r="J228" s="199"/>
      <c r="K228" s="199"/>
      <c r="L228" s="199"/>
      <c r="M228" s="199"/>
      <c r="N228" s="199"/>
      <c r="O228" s="199"/>
      <c r="P228" s="199"/>
      <c r="Q228" s="199"/>
      <c r="R228" s="199"/>
      <c r="S228" s="199"/>
      <c r="T228" s="199"/>
      <c r="U228" s="199"/>
      <c r="V228" s="199"/>
      <c r="W228" s="199"/>
      <c r="X228" s="199"/>
      <c r="Y228" s="199"/>
      <c r="Z228" s="199"/>
    </row>
    <row r="229" spans="1:26" ht="13.5" customHeight="1">
      <c r="A229" s="217"/>
      <c r="B229" s="217"/>
      <c r="C229" s="217"/>
      <c r="D229" s="217"/>
      <c r="E229" s="217"/>
      <c r="F229" s="217"/>
      <c r="G229" s="217"/>
      <c r="H229" s="217"/>
      <c r="I229" s="217"/>
      <c r="J229" s="199"/>
      <c r="K229" s="199"/>
      <c r="L229" s="199"/>
      <c r="M229" s="199"/>
      <c r="N229" s="199"/>
      <c r="O229" s="199"/>
      <c r="P229" s="199"/>
      <c r="Q229" s="199"/>
      <c r="R229" s="199"/>
      <c r="S229" s="199"/>
      <c r="T229" s="199"/>
      <c r="U229" s="199"/>
      <c r="V229" s="199"/>
      <c r="W229" s="199"/>
      <c r="X229" s="199"/>
      <c r="Y229" s="199"/>
      <c r="Z229" s="199"/>
    </row>
    <row r="230" spans="1:26" ht="13.5" customHeight="1">
      <c r="A230" s="217"/>
      <c r="B230" s="217"/>
      <c r="C230" s="217"/>
      <c r="D230" s="217"/>
      <c r="E230" s="217"/>
      <c r="F230" s="217"/>
      <c r="G230" s="217"/>
      <c r="H230" s="217"/>
      <c r="I230" s="217"/>
      <c r="J230" s="199"/>
      <c r="K230" s="199"/>
      <c r="L230" s="199"/>
      <c r="M230" s="199"/>
      <c r="N230" s="199"/>
      <c r="O230" s="199"/>
      <c r="P230" s="199"/>
      <c r="Q230" s="199"/>
      <c r="R230" s="199"/>
      <c r="S230" s="199"/>
      <c r="T230" s="199"/>
      <c r="U230" s="199"/>
      <c r="V230" s="199"/>
      <c r="W230" s="199"/>
      <c r="X230" s="199"/>
      <c r="Y230" s="199"/>
      <c r="Z230" s="199"/>
    </row>
    <row r="231" spans="1:26" ht="13.5" customHeight="1">
      <c r="A231" s="217"/>
      <c r="B231" s="217"/>
      <c r="C231" s="217"/>
      <c r="D231" s="217"/>
      <c r="E231" s="217"/>
      <c r="F231" s="217"/>
      <c r="G231" s="217"/>
      <c r="H231" s="217"/>
      <c r="I231" s="217"/>
      <c r="J231" s="199"/>
      <c r="K231" s="199"/>
      <c r="L231" s="199"/>
      <c r="M231" s="199"/>
      <c r="N231" s="199"/>
      <c r="O231" s="199"/>
      <c r="P231" s="199"/>
      <c r="Q231" s="199"/>
      <c r="R231" s="199"/>
      <c r="S231" s="199"/>
      <c r="T231" s="199"/>
      <c r="U231" s="199"/>
      <c r="V231" s="199"/>
      <c r="W231" s="199"/>
      <c r="X231" s="199"/>
      <c r="Y231" s="199"/>
      <c r="Z231" s="199"/>
    </row>
    <row r="232" spans="1:26" ht="13.5" customHeight="1">
      <c r="A232" s="217"/>
      <c r="B232" s="217"/>
      <c r="C232" s="217"/>
      <c r="D232" s="217"/>
      <c r="E232" s="217"/>
      <c r="F232" s="217"/>
      <c r="G232" s="217"/>
      <c r="H232" s="217"/>
      <c r="I232" s="217"/>
      <c r="J232" s="199"/>
      <c r="K232" s="199"/>
      <c r="L232" s="199"/>
      <c r="M232" s="199"/>
      <c r="N232" s="199"/>
      <c r="O232" s="199"/>
      <c r="P232" s="199"/>
      <c r="Q232" s="199"/>
      <c r="R232" s="199"/>
      <c r="S232" s="199"/>
      <c r="T232" s="199"/>
      <c r="U232" s="199"/>
      <c r="V232" s="199"/>
      <c r="W232" s="199"/>
      <c r="X232" s="199"/>
      <c r="Y232" s="199"/>
      <c r="Z232" s="199"/>
    </row>
    <row r="233" spans="1:26" ht="13.5" customHeight="1">
      <c r="A233" s="217"/>
      <c r="B233" s="217"/>
      <c r="C233" s="217"/>
      <c r="D233" s="217"/>
      <c r="E233" s="217"/>
      <c r="F233" s="217"/>
      <c r="G233" s="217"/>
      <c r="H233" s="217"/>
      <c r="I233" s="217"/>
      <c r="J233" s="199"/>
      <c r="K233" s="199"/>
      <c r="L233" s="199"/>
      <c r="M233" s="199"/>
      <c r="N233" s="199"/>
      <c r="O233" s="199"/>
      <c r="P233" s="199"/>
      <c r="Q233" s="199"/>
      <c r="R233" s="199"/>
      <c r="S233" s="199"/>
      <c r="T233" s="199"/>
      <c r="U233" s="199"/>
      <c r="V233" s="199"/>
      <c r="W233" s="199"/>
      <c r="X233" s="199"/>
      <c r="Y233" s="199"/>
      <c r="Z233" s="199"/>
    </row>
    <row r="234" spans="1:26" ht="13.5" customHeight="1">
      <c r="A234" s="217"/>
      <c r="B234" s="217"/>
      <c r="C234" s="217"/>
      <c r="D234" s="217"/>
      <c r="E234" s="217"/>
      <c r="F234" s="217"/>
      <c r="G234" s="217"/>
      <c r="H234" s="217"/>
      <c r="I234" s="217"/>
      <c r="J234" s="199"/>
      <c r="K234" s="199"/>
      <c r="L234" s="199"/>
      <c r="M234" s="199"/>
      <c r="N234" s="199"/>
      <c r="O234" s="199"/>
      <c r="P234" s="199"/>
      <c r="Q234" s="199"/>
      <c r="R234" s="199"/>
      <c r="S234" s="199"/>
      <c r="T234" s="199"/>
      <c r="U234" s="199"/>
      <c r="V234" s="199"/>
      <c r="W234" s="199"/>
      <c r="X234" s="199"/>
      <c r="Y234" s="199"/>
      <c r="Z234" s="199"/>
    </row>
    <row r="235" spans="1:26" ht="13.5" customHeight="1">
      <c r="A235" s="217"/>
      <c r="B235" s="217"/>
      <c r="C235" s="217"/>
      <c r="D235" s="217"/>
      <c r="E235" s="217"/>
      <c r="F235" s="217"/>
      <c r="G235" s="217"/>
      <c r="H235" s="217"/>
      <c r="I235" s="217"/>
      <c r="J235" s="199"/>
      <c r="K235" s="199"/>
      <c r="L235" s="199"/>
      <c r="M235" s="199"/>
      <c r="N235" s="199"/>
      <c r="O235" s="199"/>
      <c r="P235" s="199"/>
      <c r="Q235" s="199"/>
      <c r="R235" s="199"/>
      <c r="S235" s="199"/>
      <c r="T235" s="199"/>
      <c r="U235" s="199"/>
      <c r="V235" s="199"/>
      <c r="W235" s="199"/>
      <c r="X235" s="199"/>
      <c r="Y235" s="199"/>
      <c r="Z235" s="199"/>
    </row>
    <row r="236" spans="1:26" ht="13.5" customHeight="1">
      <c r="A236" s="217"/>
      <c r="B236" s="217"/>
      <c r="C236" s="217"/>
      <c r="D236" s="217"/>
      <c r="E236" s="217"/>
      <c r="F236" s="217"/>
      <c r="G236" s="217"/>
      <c r="H236" s="217"/>
      <c r="I236" s="217"/>
      <c r="J236" s="199"/>
      <c r="K236" s="199"/>
      <c r="L236" s="199"/>
      <c r="M236" s="199"/>
      <c r="N236" s="199"/>
      <c r="O236" s="199"/>
      <c r="P236" s="199"/>
      <c r="Q236" s="199"/>
      <c r="R236" s="199"/>
      <c r="S236" s="199"/>
      <c r="T236" s="199"/>
      <c r="U236" s="199"/>
      <c r="V236" s="199"/>
      <c r="W236" s="199"/>
      <c r="X236" s="199"/>
      <c r="Y236" s="199"/>
      <c r="Z236" s="199"/>
    </row>
    <row r="237" spans="1:26" ht="13.5" customHeight="1">
      <c r="A237" s="217"/>
      <c r="B237" s="217"/>
      <c r="C237" s="217"/>
      <c r="D237" s="217"/>
      <c r="E237" s="217"/>
      <c r="F237" s="217"/>
      <c r="G237" s="217"/>
      <c r="H237" s="217"/>
      <c r="I237" s="217"/>
      <c r="J237" s="199"/>
      <c r="K237" s="199"/>
      <c r="L237" s="199"/>
      <c r="M237" s="199"/>
      <c r="N237" s="199"/>
      <c r="O237" s="199"/>
      <c r="P237" s="199"/>
      <c r="Q237" s="199"/>
      <c r="R237" s="199"/>
      <c r="S237" s="199"/>
      <c r="T237" s="199"/>
      <c r="U237" s="199"/>
      <c r="V237" s="199"/>
      <c r="W237" s="199"/>
      <c r="X237" s="199"/>
      <c r="Y237" s="199"/>
      <c r="Z237" s="199"/>
    </row>
    <row r="238" spans="1:26" ht="13.5" customHeight="1">
      <c r="A238" s="199"/>
      <c r="B238" s="199"/>
      <c r="C238" s="199"/>
      <c r="D238" s="199"/>
      <c r="E238" s="199"/>
      <c r="F238" s="199"/>
      <c r="G238" s="199"/>
      <c r="H238" s="199"/>
      <c r="I238" s="199"/>
      <c r="J238" s="199"/>
      <c r="K238" s="199"/>
      <c r="L238" s="199"/>
      <c r="M238" s="199"/>
      <c r="N238" s="199"/>
      <c r="O238" s="199"/>
      <c r="P238" s="199"/>
      <c r="Q238" s="199"/>
      <c r="R238" s="199"/>
      <c r="S238" s="199"/>
      <c r="T238" s="199"/>
      <c r="U238" s="199"/>
      <c r="V238" s="199"/>
      <c r="W238" s="199"/>
      <c r="X238" s="199"/>
      <c r="Y238" s="199"/>
      <c r="Z238" s="199"/>
    </row>
    <row r="239" spans="1:26" ht="13.5" customHeight="1">
      <c r="A239" s="199"/>
      <c r="B239" s="199"/>
      <c r="C239" s="199"/>
      <c r="D239" s="199"/>
      <c r="E239" s="199"/>
      <c r="F239" s="199"/>
      <c r="G239" s="199"/>
      <c r="H239" s="199"/>
      <c r="I239" s="199"/>
      <c r="J239" s="199"/>
      <c r="K239" s="199"/>
      <c r="L239" s="199"/>
      <c r="M239" s="199"/>
      <c r="N239" s="199"/>
      <c r="O239" s="199"/>
      <c r="P239" s="199"/>
      <c r="Q239" s="199"/>
      <c r="R239" s="199"/>
      <c r="S239" s="199"/>
      <c r="T239" s="199"/>
      <c r="U239" s="199"/>
      <c r="V239" s="199"/>
      <c r="W239" s="199"/>
      <c r="X239" s="199"/>
      <c r="Y239" s="199"/>
      <c r="Z239" s="199"/>
    </row>
    <row r="240" spans="1:26" ht="13.5" customHeight="1">
      <c r="A240" s="199"/>
      <c r="B240" s="199"/>
      <c r="C240" s="199"/>
      <c r="D240" s="199"/>
      <c r="E240" s="199"/>
      <c r="F240" s="199"/>
      <c r="G240" s="199"/>
      <c r="H240" s="199"/>
      <c r="I240" s="199"/>
      <c r="J240" s="199"/>
      <c r="K240" s="199"/>
      <c r="L240" s="199"/>
      <c r="M240" s="199"/>
      <c r="N240" s="199"/>
      <c r="O240" s="199"/>
      <c r="P240" s="199"/>
      <c r="Q240" s="199"/>
      <c r="R240" s="199"/>
      <c r="S240" s="199"/>
      <c r="T240" s="199"/>
      <c r="U240" s="199"/>
      <c r="V240" s="199"/>
      <c r="W240" s="199"/>
      <c r="X240" s="199"/>
      <c r="Y240" s="199"/>
      <c r="Z240" s="199"/>
    </row>
    <row r="241" spans="1:26" ht="13.5" customHeight="1">
      <c r="A241" s="199"/>
      <c r="B241" s="199"/>
      <c r="C241" s="199"/>
      <c r="D241" s="199"/>
      <c r="E241" s="199"/>
      <c r="F241" s="199"/>
      <c r="G241" s="199"/>
      <c r="H241" s="199"/>
      <c r="I241" s="199"/>
      <c r="J241" s="199"/>
      <c r="K241" s="199"/>
      <c r="L241" s="199"/>
      <c r="M241" s="199"/>
      <c r="N241" s="199"/>
      <c r="O241" s="199"/>
      <c r="P241" s="199"/>
      <c r="Q241" s="199"/>
      <c r="R241" s="199"/>
      <c r="S241" s="199"/>
      <c r="T241" s="199"/>
      <c r="U241" s="199"/>
      <c r="V241" s="199"/>
      <c r="W241" s="199"/>
      <c r="X241" s="199"/>
      <c r="Y241" s="199"/>
      <c r="Z241" s="199"/>
    </row>
    <row r="242" spans="1:26" ht="13.5" customHeight="1">
      <c r="A242" s="199"/>
      <c r="B242" s="199"/>
      <c r="C242" s="199"/>
      <c r="D242" s="199"/>
      <c r="E242" s="199"/>
      <c r="F242" s="199"/>
      <c r="G242" s="199"/>
      <c r="H242" s="199"/>
      <c r="I242" s="199"/>
      <c r="J242" s="199"/>
      <c r="K242" s="199"/>
      <c r="L242" s="199"/>
      <c r="M242" s="199"/>
      <c r="N242" s="199"/>
      <c r="O242" s="199"/>
      <c r="P242" s="199"/>
      <c r="Q242" s="199"/>
      <c r="R242" s="199"/>
      <c r="S242" s="199"/>
      <c r="T242" s="199"/>
      <c r="U242" s="199"/>
      <c r="V242" s="199"/>
      <c r="W242" s="199"/>
      <c r="X242" s="199"/>
      <c r="Y242" s="199"/>
      <c r="Z242" s="199"/>
    </row>
    <row r="243" spans="1:26" ht="13.5" customHeight="1">
      <c r="A243" s="199"/>
      <c r="B243" s="199"/>
      <c r="C243" s="199"/>
      <c r="D243" s="199"/>
      <c r="E243" s="199"/>
      <c r="F243" s="199"/>
      <c r="G243" s="199"/>
      <c r="H243" s="199"/>
      <c r="I243" s="199"/>
      <c r="J243" s="199"/>
      <c r="K243" s="199"/>
      <c r="L243" s="199"/>
      <c r="M243" s="199"/>
      <c r="N243" s="199"/>
      <c r="O243" s="199"/>
      <c r="P243" s="199"/>
      <c r="Q243" s="199"/>
      <c r="R243" s="199"/>
      <c r="S243" s="199"/>
      <c r="T243" s="199"/>
      <c r="U243" s="199"/>
      <c r="V243" s="199"/>
      <c r="W243" s="199"/>
      <c r="X243" s="199"/>
      <c r="Y243" s="199"/>
      <c r="Z243" s="199"/>
    </row>
    <row r="244" spans="1:26" ht="13.5" customHeight="1">
      <c r="A244" s="199"/>
      <c r="B244" s="199"/>
      <c r="C244" s="199"/>
      <c r="D244" s="199"/>
      <c r="E244" s="199"/>
      <c r="F244" s="199"/>
      <c r="G244" s="199"/>
      <c r="H244" s="199"/>
      <c r="I244" s="199"/>
      <c r="J244" s="199"/>
      <c r="K244" s="199"/>
      <c r="L244" s="199"/>
      <c r="M244" s="199"/>
      <c r="N244" s="199"/>
      <c r="O244" s="199"/>
      <c r="P244" s="199"/>
      <c r="Q244" s="199"/>
      <c r="R244" s="199"/>
      <c r="S244" s="199"/>
      <c r="T244" s="199"/>
      <c r="U244" s="199"/>
      <c r="V244" s="199"/>
      <c r="W244" s="199"/>
      <c r="X244" s="199"/>
      <c r="Y244" s="199"/>
      <c r="Z244" s="199"/>
    </row>
    <row r="245" spans="1:26" ht="13.5" customHeight="1">
      <c r="A245" s="199"/>
      <c r="B245" s="199"/>
      <c r="C245" s="199"/>
      <c r="D245" s="199"/>
      <c r="E245" s="199"/>
      <c r="F245" s="199"/>
      <c r="G245" s="199"/>
      <c r="H245" s="199"/>
      <c r="I245" s="199"/>
      <c r="J245" s="199"/>
      <c r="K245" s="199"/>
      <c r="L245" s="199"/>
      <c r="M245" s="199"/>
      <c r="N245" s="199"/>
      <c r="O245" s="199"/>
      <c r="P245" s="199"/>
      <c r="Q245" s="199"/>
      <c r="R245" s="199"/>
      <c r="S245" s="199"/>
      <c r="T245" s="199"/>
      <c r="U245" s="199"/>
      <c r="V245" s="199"/>
      <c r="W245" s="199"/>
      <c r="X245" s="199"/>
      <c r="Y245" s="199"/>
      <c r="Z245" s="199"/>
    </row>
    <row r="246" spans="1:26" ht="13.5" customHeight="1">
      <c r="A246" s="199"/>
      <c r="B246" s="199"/>
      <c r="C246" s="199"/>
      <c r="D246" s="199"/>
      <c r="E246" s="199"/>
      <c r="F246" s="199"/>
      <c r="G246" s="199"/>
      <c r="H246" s="199"/>
      <c r="I246" s="199"/>
      <c r="J246" s="199"/>
      <c r="K246" s="199"/>
      <c r="L246" s="199"/>
      <c r="M246" s="199"/>
      <c r="N246" s="199"/>
      <c r="O246" s="199"/>
      <c r="P246" s="199"/>
      <c r="Q246" s="199"/>
      <c r="R246" s="199"/>
      <c r="S246" s="199"/>
      <c r="T246" s="199"/>
      <c r="U246" s="199"/>
      <c r="V246" s="199"/>
      <c r="W246" s="199"/>
      <c r="X246" s="199"/>
      <c r="Y246" s="199"/>
      <c r="Z246" s="199"/>
    </row>
    <row r="247" spans="1:26" ht="13.5" customHeight="1">
      <c r="A247" s="199"/>
      <c r="B247" s="199"/>
      <c r="C247" s="199"/>
      <c r="D247" s="199"/>
      <c r="E247" s="199"/>
      <c r="F247" s="199"/>
      <c r="G247" s="199"/>
      <c r="H247" s="199"/>
      <c r="I247" s="199"/>
      <c r="J247" s="199"/>
      <c r="K247" s="199"/>
      <c r="L247" s="199"/>
      <c r="M247" s="199"/>
      <c r="N247" s="199"/>
      <c r="O247" s="199"/>
      <c r="P247" s="199"/>
      <c r="Q247" s="199"/>
      <c r="R247" s="199"/>
      <c r="S247" s="199"/>
      <c r="T247" s="199"/>
      <c r="U247" s="199"/>
      <c r="V247" s="199"/>
      <c r="W247" s="199"/>
      <c r="X247" s="199"/>
      <c r="Y247" s="199"/>
      <c r="Z247" s="199"/>
    </row>
    <row r="248" spans="1:26" ht="13.5" customHeight="1">
      <c r="A248" s="199"/>
      <c r="B248" s="199"/>
      <c r="C248" s="199"/>
      <c r="D248" s="199"/>
      <c r="E248" s="199"/>
      <c r="F248" s="199"/>
      <c r="G248" s="199"/>
      <c r="H248" s="199"/>
      <c r="I248" s="199"/>
      <c r="J248" s="199"/>
      <c r="K248" s="199"/>
      <c r="L248" s="199"/>
      <c r="M248" s="199"/>
      <c r="N248" s="199"/>
      <c r="O248" s="199"/>
      <c r="P248" s="199"/>
      <c r="Q248" s="199"/>
      <c r="R248" s="199"/>
      <c r="S248" s="199"/>
      <c r="T248" s="199"/>
      <c r="U248" s="199"/>
      <c r="V248" s="199"/>
      <c r="W248" s="199"/>
      <c r="X248" s="199"/>
      <c r="Y248" s="199"/>
      <c r="Z248" s="199"/>
    </row>
    <row r="249" spans="1:26" ht="13.5" customHeight="1">
      <c r="A249" s="199"/>
      <c r="B249" s="199"/>
      <c r="C249" s="199"/>
      <c r="D249" s="199"/>
      <c r="E249" s="199"/>
      <c r="F249" s="199"/>
      <c r="G249" s="199"/>
      <c r="H249" s="199"/>
      <c r="I249" s="199"/>
      <c r="J249" s="199"/>
      <c r="K249" s="199"/>
      <c r="L249" s="199"/>
      <c r="M249" s="199"/>
      <c r="N249" s="199"/>
      <c r="O249" s="199"/>
      <c r="P249" s="199"/>
      <c r="Q249" s="199"/>
      <c r="R249" s="199"/>
      <c r="S249" s="199"/>
      <c r="T249" s="199"/>
      <c r="U249" s="199"/>
      <c r="V249" s="199"/>
      <c r="W249" s="199"/>
      <c r="X249" s="199"/>
      <c r="Y249" s="199"/>
      <c r="Z249" s="199"/>
    </row>
    <row r="250" spans="1:26" ht="13.5" customHeight="1">
      <c r="A250" s="199"/>
      <c r="B250" s="199"/>
      <c r="C250" s="199"/>
      <c r="D250" s="199"/>
      <c r="E250" s="199"/>
      <c r="F250" s="199"/>
      <c r="G250" s="199"/>
      <c r="H250" s="199"/>
      <c r="I250" s="199"/>
      <c r="J250" s="199"/>
      <c r="K250" s="199"/>
      <c r="L250" s="199"/>
      <c r="M250" s="199"/>
      <c r="N250" s="199"/>
      <c r="O250" s="199"/>
      <c r="P250" s="199"/>
      <c r="Q250" s="199"/>
      <c r="R250" s="199"/>
      <c r="S250" s="199"/>
      <c r="T250" s="199"/>
      <c r="U250" s="199"/>
      <c r="V250" s="199"/>
      <c r="W250" s="199"/>
      <c r="X250" s="199"/>
      <c r="Y250" s="199"/>
      <c r="Z250" s="199"/>
    </row>
    <row r="251" spans="1:26" ht="13.5" customHeight="1">
      <c r="A251" s="199"/>
      <c r="B251" s="199"/>
      <c r="C251" s="199"/>
      <c r="D251" s="199"/>
      <c r="E251" s="199"/>
      <c r="F251" s="199"/>
      <c r="G251" s="199"/>
      <c r="H251" s="199"/>
      <c r="I251" s="199"/>
      <c r="J251" s="199"/>
      <c r="K251" s="199"/>
      <c r="L251" s="199"/>
      <c r="M251" s="199"/>
      <c r="N251" s="199"/>
      <c r="O251" s="199"/>
      <c r="P251" s="199"/>
      <c r="Q251" s="199"/>
      <c r="R251" s="199"/>
      <c r="S251" s="199"/>
      <c r="T251" s="199"/>
      <c r="U251" s="199"/>
      <c r="V251" s="199"/>
      <c r="W251" s="199"/>
      <c r="X251" s="199"/>
      <c r="Y251" s="199"/>
      <c r="Z251" s="199"/>
    </row>
    <row r="252" spans="1:26" ht="13.5" customHeight="1">
      <c r="A252" s="199"/>
      <c r="B252" s="199"/>
      <c r="C252" s="199"/>
      <c r="D252" s="199"/>
      <c r="E252" s="199"/>
      <c r="F252" s="199"/>
      <c r="G252" s="199"/>
      <c r="H252" s="199"/>
      <c r="I252" s="199"/>
      <c r="J252" s="199"/>
      <c r="K252" s="199"/>
      <c r="L252" s="199"/>
      <c r="M252" s="199"/>
      <c r="N252" s="199"/>
      <c r="O252" s="199"/>
      <c r="P252" s="199"/>
      <c r="Q252" s="199"/>
      <c r="R252" s="199"/>
      <c r="S252" s="199"/>
      <c r="T252" s="199"/>
      <c r="U252" s="199"/>
      <c r="V252" s="199"/>
      <c r="W252" s="199"/>
      <c r="X252" s="199"/>
      <c r="Y252" s="199"/>
      <c r="Z252" s="199"/>
    </row>
    <row r="253" spans="1:26" ht="13.5" customHeight="1">
      <c r="A253" s="199"/>
      <c r="B253" s="199"/>
      <c r="C253" s="199"/>
      <c r="D253" s="199"/>
      <c r="E253" s="199"/>
      <c r="F253" s="199"/>
      <c r="G253" s="199"/>
      <c r="H253" s="199"/>
      <c r="I253" s="199"/>
      <c r="J253" s="199"/>
      <c r="K253" s="199"/>
      <c r="L253" s="199"/>
      <c r="M253" s="199"/>
      <c r="N253" s="199"/>
      <c r="O253" s="199"/>
      <c r="P253" s="199"/>
      <c r="Q253" s="199"/>
      <c r="R253" s="199"/>
      <c r="S253" s="199"/>
      <c r="T253" s="199"/>
      <c r="U253" s="199"/>
      <c r="V253" s="199"/>
      <c r="W253" s="199"/>
      <c r="X253" s="199"/>
      <c r="Y253" s="199"/>
      <c r="Z253" s="199"/>
    </row>
    <row r="254" spans="1:26" ht="13.5" customHeight="1">
      <c r="A254" s="199"/>
      <c r="B254" s="199"/>
      <c r="C254" s="199"/>
      <c r="D254" s="199"/>
      <c r="E254" s="199"/>
      <c r="F254" s="199"/>
      <c r="G254" s="199"/>
      <c r="H254" s="199"/>
      <c r="I254" s="199"/>
      <c r="J254" s="199"/>
      <c r="K254" s="199"/>
      <c r="L254" s="199"/>
      <c r="M254" s="199"/>
      <c r="N254" s="199"/>
      <c r="O254" s="199"/>
      <c r="P254" s="199"/>
      <c r="Q254" s="199"/>
      <c r="R254" s="199"/>
      <c r="S254" s="199"/>
      <c r="T254" s="199"/>
      <c r="U254" s="199"/>
      <c r="V254" s="199"/>
      <c r="W254" s="199"/>
      <c r="X254" s="199"/>
      <c r="Y254" s="199"/>
      <c r="Z254" s="199"/>
    </row>
    <row r="255" spans="1:26" ht="13.5" customHeight="1">
      <c r="A255" s="199"/>
      <c r="B255" s="199"/>
      <c r="C255" s="199"/>
      <c r="D255" s="199"/>
      <c r="E255" s="199"/>
      <c r="F255" s="199"/>
      <c r="G255" s="199"/>
      <c r="H255" s="199"/>
      <c r="I255" s="199"/>
      <c r="J255" s="199"/>
      <c r="K255" s="199"/>
      <c r="L255" s="199"/>
      <c r="M255" s="199"/>
      <c r="N255" s="199"/>
      <c r="O255" s="199"/>
      <c r="P255" s="199"/>
      <c r="Q255" s="199"/>
      <c r="R255" s="199"/>
      <c r="S255" s="199"/>
      <c r="T255" s="199"/>
      <c r="U255" s="199"/>
      <c r="V255" s="199"/>
      <c r="W255" s="199"/>
      <c r="X255" s="199"/>
      <c r="Y255" s="199"/>
      <c r="Z255" s="199"/>
    </row>
    <row r="256" spans="1:26" ht="13.5" customHeight="1">
      <c r="A256" s="199"/>
      <c r="B256" s="199"/>
      <c r="C256" s="199"/>
      <c r="D256" s="199"/>
      <c r="E256" s="199"/>
      <c r="F256" s="199"/>
      <c r="G256" s="199"/>
      <c r="H256" s="199"/>
      <c r="I256" s="199"/>
      <c r="J256" s="199"/>
      <c r="K256" s="199"/>
      <c r="L256" s="199"/>
      <c r="M256" s="199"/>
      <c r="N256" s="199"/>
      <c r="O256" s="199"/>
      <c r="P256" s="199"/>
      <c r="Q256" s="199"/>
      <c r="R256" s="199"/>
      <c r="S256" s="199"/>
      <c r="T256" s="199"/>
      <c r="U256" s="199"/>
      <c r="V256" s="199"/>
      <c r="W256" s="199"/>
      <c r="X256" s="199"/>
      <c r="Y256" s="199"/>
      <c r="Z256" s="199"/>
    </row>
    <row r="257" spans="1:26" ht="13.5" customHeight="1">
      <c r="A257" s="199"/>
      <c r="B257" s="199"/>
      <c r="C257" s="199"/>
      <c r="D257" s="199"/>
      <c r="E257" s="199"/>
      <c r="F257" s="199"/>
      <c r="G257" s="199"/>
      <c r="H257" s="199"/>
      <c r="I257" s="199"/>
      <c r="J257" s="199"/>
      <c r="K257" s="199"/>
      <c r="L257" s="199"/>
      <c r="M257" s="199"/>
      <c r="N257" s="199"/>
      <c r="O257" s="199"/>
      <c r="P257" s="199"/>
      <c r="Q257" s="199"/>
      <c r="R257" s="199"/>
      <c r="S257" s="199"/>
      <c r="T257" s="199"/>
      <c r="U257" s="199"/>
      <c r="V257" s="199"/>
      <c r="W257" s="199"/>
      <c r="X257" s="199"/>
      <c r="Y257" s="199"/>
      <c r="Z257" s="199"/>
    </row>
    <row r="258" spans="1:26" ht="13.5" customHeight="1">
      <c r="A258" s="199"/>
      <c r="B258" s="199"/>
      <c r="C258" s="199"/>
      <c r="D258" s="199"/>
      <c r="E258" s="199"/>
      <c r="F258" s="199"/>
      <c r="G258" s="199"/>
      <c r="H258" s="199"/>
      <c r="I258" s="199"/>
      <c r="J258" s="199"/>
      <c r="K258" s="199"/>
      <c r="L258" s="199"/>
      <c r="M258" s="199"/>
      <c r="N258" s="199"/>
      <c r="O258" s="199"/>
      <c r="P258" s="199"/>
      <c r="Q258" s="199"/>
      <c r="R258" s="199"/>
      <c r="S258" s="199"/>
      <c r="T258" s="199"/>
      <c r="U258" s="199"/>
      <c r="V258" s="199"/>
      <c r="W258" s="199"/>
      <c r="X258" s="199"/>
      <c r="Y258" s="199"/>
      <c r="Z258" s="199"/>
    </row>
    <row r="259" spans="1:26" ht="13.5" customHeight="1">
      <c r="A259" s="199"/>
      <c r="B259" s="199"/>
      <c r="C259" s="199"/>
      <c r="D259" s="199"/>
      <c r="E259" s="199"/>
      <c r="F259" s="199"/>
      <c r="G259" s="199"/>
      <c r="H259" s="199"/>
      <c r="I259" s="199"/>
      <c r="J259" s="199"/>
      <c r="K259" s="199"/>
      <c r="L259" s="199"/>
      <c r="M259" s="199"/>
      <c r="N259" s="199"/>
      <c r="O259" s="199"/>
      <c r="P259" s="199"/>
      <c r="Q259" s="199"/>
      <c r="R259" s="199"/>
      <c r="S259" s="199"/>
      <c r="T259" s="199"/>
      <c r="U259" s="199"/>
      <c r="V259" s="199"/>
      <c r="W259" s="199"/>
      <c r="X259" s="199"/>
      <c r="Y259" s="199"/>
      <c r="Z259" s="199"/>
    </row>
    <row r="260" spans="1:26" ht="13.5" customHeight="1">
      <c r="A260" s="199"/>
      <c r="B260" s="199"/>
      <c r="C260" s="199"/>
      <c r="D260" s="199"/>
      <c r="E260" s="199"/>
      <c r="F260" s="199"/>
      <c r="G260" s="199"/>
      <c r="H260" s="199"/>
      <c r="I260" s="199"/>
      <c r="J260" s="199"/>
      <c r="K260" s="199"/>
      <c r="L260" s="199"/>
      <c r="M260" s="199"/>
      <c r="N260" s="199"/>
      <c r="O260" s="199"/>
      <c r="P260" s="199"/>
      <c r="Q260" s="199"/>
      <c r="R260" s="199"/>
      <c r="S260" s="199"/>
      <c r="T260" s="199"/>
      <c r="U260" s="199"/>
      <c r="V260" s="199"/>
      <c r="W260" s="199"/>
      <c r="X260" s="199"/>
      <c r="Y260" s="199"/>
      <c r="Z260" s="199"/>
    </row>
    <row r="261" spans="1:26" ht="13.5" customHeight="1">
      <c r="A261" s="199"/>
      <c r="B261" s="199"/>
      <c r="C261" s="199"/>
      <c r="D261" s="199"/>
      <c r="E261" s="199"/>
      <c r="F261" s="199"/>
      <c r="G261" s="199"/>
      <c r="H261" s="199"/>
      <c r="I261" s="199"/>
      <c r="J261" s="199"/>
      <c r="K261" s="199"/>
      <c r="L261" s="199"/>
      <c r="M261" s="199"/>
      <c r="N261" s="199"/>
      <c r="O261" s="199"/>
      <c r="P261" s="199"/>
      <c r="Q261" s="199"/>
      <c r="R261" s="199"/>
      <c r="S261" s="199"/>
      <c r="T261" s="199"/>
      <c r="U261" s="199"/>
      <c r="V261" s="199"/>
      <c r="W261" s="199"/>
      <c r="X261" s="199"/>
      <c r="Y261" s="199"/>
      <c r="Z261" s="199"/>
    </row>
    <row r="262" spans="1:26" ht="13.5" customHeight="1">
      <c r="A262" s="199"/>
      <c r="B262" s="199"/>
      <c r="C262" s="199"/>
      <c r="D262" s="199"/>
      <c r="E262" s="199"/>
      <c r="F262" s="199"/>
      <c r="G262" s="199"/>
      <c r="H262" s="199"/>
      <c r="I262" s="199"/>
      <c r="J262" s="199"/>
      <c r="K262" s="199"/>
      <c r="L262" s="199"/>
      <c r="M262" s="199"/>
      <c r="N262" s="199"/>
      <c r="O262" s="199"/>
      <c r="P262" s="199"/>
      <c r="Q262" s="199"/>
      <c r="R262" s="199"/>
      <c r="S262" s="199"/>
      <c r="T262" s="199"/>
      <c r="U262" s="199"/>
      <c r="V262" s="199"/>
      <c r="W262" s="199"/>
      <c r="X262" s="199"/>
      <c r="Y262" s="199"/>
      <c r="Z262" s="199"/>
    </row>
    <row r="263" spans="1:26" ht="13.5" customHeight="1">
      <c r="A263" s="199"/>
      <c r="B263" s="199"/>
      <c r="C263" s="199"/>
      <c r="D263" s="199"/>
      <c r="E263" s="199"/>
      <c r="F263" s="199"/>
      <c r="G263" s="199"/>
      <c r="H263" s="199"/>
      <c r="I263" s="199"/>
      <c r="J263" s="199"/>
      <c r="K263" s="199"/>
      <c r="L263" s="199"/>
      <c r="M263" s="199"/>
      <c r="N263" s="199"/>
      <c r="O263" s="199"/>
      <c r="P263" s="199"/>
      <c r="Q263" s="199"/>
      <c r="R263" s="199"/>
      <c r="S263" s="199"/>
      <c r="T263" s="199"/>
      <c r="U263" s="199"/>
      <c r="V263" s="199"/>
      <c r="W263" s="199"/>
      <c r="X263" s="199"/>
      <c r="Y263" s="199"/>
      <c r="Z263" s="199"/>
    </row>
    <row r="264" spans="1:26" ht="13.5" customHeight="1">
      <c r="A264" s="199"/>
      <c r="B264" s="199"/>
      <c r="C264" s="199"/>
      <c r="D264" s="199"/>
      <c r="E264" s="199"/>
      <c r="F264" s="199"/>
      <c r="G264" s="199"/>
      <c r="H264" s="199"/>
      <c r="I264" s="199"/>
      <c r="J264" s="199"/>
      <c r="K264" s="199"/>
      <c r="L264" s="199"/>
      <c r="M264" s="199"/>
      <c r="N264" s="199"/>
      <c r="O264" s="199"/>
      <c r="P264" s="199"/>
      <c r="Q264" s="199"/>
      <c r="R264" s="199"/>
      <c r="S264" s="199"/>
      <c r="T264" s="199"/>
      <c r="U264" s="199"/>
      <c r="V264" s="199"/>
      <c r="W264" s="199"/>
      <c r="X264" s="199"/>
      <c r="Y264" s="199"/>
      <c r="Z264" s="199"/>
    </row>
    <row r="265" spans="1:26" ht="13.5" customHeight="1">
      <c r="A265" s="199"/>
      <c r="B265" s="199"/>
      <c r="C265" s="199"/>
      <c r="D265" s="199"/>
      <c r="E265" s="199"/>
      <c r="F265" s="199"/>
      <c r="G265" s="199"/>
      <c r="H265" s="199"/>
      <c r="I265" s="199"/>
      <c r="J265" s="199"/>
      <c r="K265" s="199"/>
      <c r="L265" s="199"/>
      <c r="M265" s="199"/>
      <c r="N265" s="199"/>
      <c r="O265" s="199"/>
      <c r="P265" s="199"/>
      <c r="Q265" s="199"/>
      <c r="R265" s="199"/>
      <c r="S265" s="199"/>
      <c r="T265" s="199"/>
      <c r="U265" s="199"/>
      <c r="V265" s="199"/>
      <c r="W265" s="199"/>
      <c r="X265" s="199"/>
      <c r="Y265" s="199"/>
      <c r="Z265" s="199"/>
    </row>
    <row r="266" spans="1:26" ht="13.5" customHeight="1">
      <c r="A266" s="199"/>
      <c r="B266" s="199"/>
      <c r="C266" s="199"/>
      <c r="D266" s="199"/>
      <c r="E266" s="199"/>
      <c r="F266" s="199"/>
      <c r="G266" s="199"/>
      <c r="H266" s="199"/>
      <c r="I266" s="199"/>
      <c r="J266" s="199"/>
      <c r="K266" s="199"/>
      <c r="L266" s="199"/>
      <c r="M266" s="199"/>
      <c r="N266" s="199"/>
      <c r="O266" s="199"/>
      <c r="P266" s="199"/>
      <c r="Q266" s="199"/>
      <c r="R266" s="199"/>
      <c r="S266" s="199"/>
      <c r="T266" s="199"/>
      <c r="U266" s="199"/>
      <c r="V266" s="199"/>
      <c r="W266" s="199"/>
      <c r="X266" s="199"/>
      <c r="Y266" s="199"/>
      <c r="Z266" s="199"/>
    </row>
    <row r="267" spans="1:26" ht="13.5" customHeight="1">
      <c r="A267" s="199"/>
      <c r="B267" s="199"/>
      <c r="C267" s="199"/>
      <c r="D267" s="199"/>
      <c r="E267" s="199"/>
      <c r="F267" s="199"/>
      <c r="G267" s="199"/>
      <c r="H267" s="199"/>
      <c r="I267" s="199"/>
      <c r="J267" s="199"/>
      <c r="K267" s="199"/>
      <c r="L267" s="199"/>
      <c r="M267" s="199"/>
      <c r="N267" s="199"/>
      <c r="O267" s="199"/>
      <c r="P267" s="199"/>
      <c r="Q267" s="199"/>
      <c r="R267" s="199"/>
      <c r="S267" s="199"/>
      <c r="T267" s="199"/>
      <c r="U267" s="199"/>
      <c r="V267" s="199"/>
      <c r="W267" s="199"/>
      <c r="X267" s="199"/>
      <c r="Y267" s="199"/>
      <c r="Z267" s="199"/>
    </row>
    <row r="268" spans="1:26" ht="13.5" customHeight="1">
      <c r="A268" s="199"/>
      <c r="B268" s="199"/>
      <c r="C268" s="199"/>
      <c r="D268" s="199"/>
      <c r="E268" s="199"/>
      <c r="F268" s="199"/>
      <c r="G268" s="199"/>
      <c r="H268" s="199"/>
      <c r="I268" s="199"/>
      <c r="J268" s="199"/>
      <c r="K268" s="199"/>
      <c r="L268" s="199"/>
      <c r="M268" s="199"/>
      <c r="N268" s="199"/>
      <c r="O268" s="199"/>
      <c r="P268" s="199"/>
      <c r="Q268" s="199"/>
      <c r="R268" s="199"/>
      <c r="S268" s="199"/>
      <c r="T268" s="199"/>
      <c r="U268" s="199"/>
      <c r="V268" s="199"/>
      <c r="W268" s="199"/>
      <c r="X268" s="199"/>
      <c r="Y268" s="199"/>
      <c r="Z268" s="199"/>
    </row>
    <row r="269" spans="1:26" ht="13.5" customHeight="1">
      <c r="A269" s="199"/>
      <c r="B269" s="199"/>
      <c r="C269" s="199"/>
      <c r="D269" s="199"/>
      <c r="E269" s="199"/>
      <c r="F269" s="199"/>
      <c r="G269" s="199"/>
      <c r="H269" s="199"/>
      <c r="I269" s="199"/>
      <c r="J269" s="199"/>
      <c r="K269" s="199"/>
      <c r="L269" s="199"/>
      <c r="M269" s="199"/>
      <c r="N269" s="199"/>
      <c r="O269" s="199"/>
      <c r="P269" s="199"/>
      <c r="Q269" s="199"/>
      <c r="R269" s="199"/>
      <c r="S269" s="199"/>
      <c r="T269" s="199"/>
      <c r="U269" s="199"/>
      <c r="V269" s="199"/>
      <c r="W269" s="199"/>
      <c r="X269" s="199"/>
      <c r="Y269" s="199"/>
      <c r="Z269" s="199"/>
    </row>
    <row r="270" spans="1:26" ht="13.5" customHeight="1">
      <c r="A270" s="199"/>
      <c r="B270" s="199"/>
      <c r="C270" s="199"/>
      <c r="D270" s="199"/>
      <c r="E270" s="199"/>
      <c r="F270" s="199"/>
      <c r="G270" s="199"/>
      <c r="H270" s="199"/>
      <c r="I270" s="199"/>
      <c r="J270" s="199"/>
      <c r="K270" s="199"/>
      <c r="L270" s="199"/>
      <c r="M270" s="199"/>
      <c r="N270" s="199"/>
      <c r="O270" s="199"/>
      <c r="P270" s="199"/>
      <c r="Q270" s="199"/>
      <c r="R270" s="199"/>
      <c r="S270" s="199"/>
      <c r="T270" s="199"/>
      <c r="U270" s="199"/>
      <c r="V270" s="199"/>
      <c r="W270" s="199"/>
      <c r="X270" s="199"/>
      <c r="Y270" s="199"/>
      <c r="Z270" s="199"/>
    </row>
    <row r="271" spans="1:26" ht="13.5" customHeight="1">
      <c r="A271" s="199"/>
      <c r="B271" s="199"/>
      <c r="C271" s="199"/>
      <c r="D271" s="199"/>
      <c r="E271" s="199"/>
      <c r="F271" s="199"/>
      <c r="G271" s="199"/>
      <c r="H271" s="199"/>
      <c r="I271" s="199"/>
      <c r="J271" s="199"/>
      <c r="K271" s="199"/>
      <c r="L271" s="199"/>
      <c r="M271" s="199"/>
      <c r="N271" s="199"/>
      <c r="O271" s="199"/>
      <c r="P271" s="199"/>
      <c r="Q271" s="199"/>
      <c r="R271" s="199"/>
      <c r="S271" s="199"/>
      <c r="T271" s="199"/>
      <c r="U271" s="199"/>
      <c r="V271" s="199"/>
      <c r="W271" s="199"/>
      <c r="X271" s="199"/>
      <c r="Y271" s="199"/>
      <c r="Z271" s="199"/>
    </row>
    <row r="272" spans="1:26" ht="13.5" customHeight="1">
      <c r="A272" s="199"/>
      <c r="B272" s="199"/>
      <c r="C272" s="199"/>
      <c r="D272" s="199"/>
      <c r="E272" s="199"/>
      <c r="F272" s="199"/>
      <c r="G272" s="199"/>
      <c r="H272" s="199"/>
      <c r="I272" s="199"/>
      <c r="J272" s="199"/>
      <c r="K272" s="199"/>
      <c r="L272" s="199"/>
      <c r="M272" s="199"/>
      <c r="N272" s="199"/>
      <c r="O272" s="199"/>
      <c r="P272" s="199"/>
      <c r="Q272" s="199"/>
      <c r="R272" s="199"/>
      <c r="S272" s="199"/>
      <c r="T272" s="199"/>
      <c r="U272" s="199"/>
      <c r="V272" s="199"/>
      <c r="W272" s="199"/>
      <c r="X272" s="199"/>
      <c r="Y272" s="199"/>
      <c r="Z272" s="199"/>
    </row>
    <row r="273" spans="1:26" ht="13.5" customHeight="1">
      <c r="A273" s="199"/>
      <c r="B273" s="199"/>
      <c r="C273" s="199"/>
      <c r="D273" s="199"/>
      <c r="E273" s="199"/>
      <c r="F273" s="199"/>
      <c r="G273" s="199"/>
      <c r="H273" s="199"/>
      <c r="I273" s="199"/>
      <c r="J273" s="199"/>
      <c r="K273" s="199"/>
      <c r="L273" s="199"/>
      <c r="M273" s="199"/>
      <c r="N273" s="199"/>
      <c r="O273" s="199"/>
      <c r="P273" s="199"/>
      <c r="Q273" s="199"/>
      <c r="R273" s="199"/>
      <c r="S273" s="199"/>
      <c r="T273" s="199"/>
      <c r="U273" s="199"/>
      <c r="V273" s="199"/>
      <c r="W273" s="199"/>
      <c r="X273" s="199"/>
      <c r="Y273" s="199"/>
      <c r="Z273" s="199"/>
    </row>
    <row r="274" spans="1:26" ht="13.5" customHeight="1">
      <c r="A274" s="199"/>
      <c r="B274" s="199"/>
      <c r="C274" s="199"/>
      <c r="D274" s="199"/>
      <c r="E274" s="199"/>
      <c r="F274" s="199"/>
      <c r="G274" s="199"/>
      <c r="H274" s="199"/>
      <c r="I274" s="199"/>
      <c r="J274" s="199"/>
      <c r="K274" s="199"/>
      <c r="L274" s="199"/>
      <c r="M274" s="199"/>
      <c r="N274" s="199"/>
      <c r="O274" s="199"/>
      <c r="P274" s="199"/>
      <c r="Q274" s="199"/>
      <c r="R274" s="199"/>
      <c r="S274" s="199"/>
      <c r="T274" s="199"/>
      <c r="U274" s="199"/>
      <c r="V274" s="199"/>
      <c r="W274" s="199"/>
      <c r="X274" s="199"/>
      <c r="Y274" s="199"/>
      <c r="Z274" s="199"/>
    </row>
    <row r="275" spans="1:26" ht="13.5" customHeight="1">
      <c r="A275" s="199"/>
      <c r="B275" s="199"/>
      <c r="C275" s="199"/>
      <c r="D275" s="199"/>
      <c r="E275" s="199"/>
      <c r="F275" s="199"/>
      <c r="G275" s="199"/>
      <c r="H275" s="199"/>
      <c r="I275" s="199"/>
      <c r="J275" s="199"/>
      <c r="K275" s="199"/>
      <c r="L275" s="199"/>
      <c r="M275" s="199"/>
      <c r="N275" s="199"/>
      <c r="O275" s="199"/>
      <c r="P275" s="199"/>
      <c r="Q275" s="199"/>
      <c r="R275" s="199"/>
      <c r="S275" s="199"/>
      <c r="T275" s="199"/>
      <c r="U275" s="199"/>
      <c r="V275" s="199"/>
      <c r="W275" s="199"/>
      <c r="X275" s="199"/>
      <c r="Y275" s="199"/>
      <c r="Z275" s="199"/>
    </row>
    <row r="276" spans="1:26" ht="13.5" customHeight="1">
      <c r="A276" s="199"/>
      <c r="B276" s="199"/>
      <c r="C276" s="199"/>
      <c r="D276" s="199"/>
      <c r="E276" s="199"/>
      <c r="F276" s="199"/>
      <c r="G276" s="199"/>
      <c r="H276" s="199"/>
      <c r="I276" s="199"/>
      <c r="J276" s="199"/>
      <c r="K276" s="199"/>
      <c r="L276" s="199"/>
      <c r="M276" s="199"/>
      <c r="N276" s="199"/>
      <c r="O276" s="199"/>
      <c r="P276" s="199"/>
      <c r="Q276" s="199"/>
      <c r="R276" s="199"/>
      <c r="S276" s="199"/>
      <c r="T276" s="199"/>
      <c r="U276" s="199"/>
      <c r="V276" s="199"/>
      <c r="W276" s="199"/>
      <c r="X276" s="199"/>
      <c r="Y276" s="199"/>
      <c r="Z276" s="199"/>
    </row>
    <row r="277" spans="1:26" ht="13.5" customHeight="1">
      <c r="A277" s="199"/>
      <c r="B277" s="199"/>
      <c r="C277" s="199"/>
      <c r="D277" s="199"/>
      <c r="E277" s="199"/>
      <c r="F277" s="199"/>
      <c r="G277" s="199"/>
      <c r="H277" s="199"/>
      <c r="I277" s="199"/>
      <c r="J277" s="199"/>
      <c r="K277" s="199"/>
      <c r="L277" s="199"/>
      <c r="M277" s="199"/>
      <c r="N277" s="199"/>
      <c r="O277" s="199"/>
      <c r="P277" s="199"/>
      <c r="Q277" s="199"/>
      <c r="R277" s="199"/>
      <c r="S277" s="199"/>
      <c r="T277" s="199"/>
      <c r="U277" s="199"/>
      <c r="V277" s="199"/>
      <c r="W277" s="199"/>
      <c r="X277" s="199"/>
      <c r="Y277" s="199"/>
      <c r="Z277" s="199"/>
    </row>
    <row r="278" spans="1:26" ht="13.5" customHeight="1">
      <c r="A278" s="199"/>
      <c r="B278" s="199"/>
      <c r="C278" s="199"/>
      <c r="D278" s="199"/>
      <c r="E278" s="199"/>
      <c r="F278" s="199"/>
      <c r="G278" s="199"/>
      <c r="H278" s="199"/>
      <c r="I278" s="199"/>
      <c r="J278" s="199"/>
      <c r="K278" s="199"/>
      <c r="L278" s="199"/>
      <c r="M278" s="199"/>
      <c r="N278" s="199"/>
      <c r="O278" s="199"/>
      <c r="P278" s="199"/>
      <c r="Q278" s="199"/>
      <c r="R278" s="199"/>
      <c r="S278" s="199"/>
      <c r="T278" s="199"/>
      <c r="U278" s="199"/>
      <c r="V278" s="199"/>
      <c r="W278" s="199"/>
      <c r="X278" s="199"/>
      <c r="Y278" s="199"/>
      <c r="Z278" s="199"/>
    </row>
    <row r="279" spans="1:26" ht="13.5" customHeight="1">
      <c r="A279" s="199"/>
      <c r="B279" s="199"/>
      <c r="C279" s="199"/>
      <c r="D279" s="199"/>
      <c r="E279" s="199"/>
      <c r="F279" s="199"/>
      <c r="G279" s="199"/>
      <c r="H279" s="199"/>
      <c r="I279" s="199"/>
      <c r="J279" s="199"/>
      <c r="K279" s="199"/>
      <c r="L279" s="199"/>
      <c r="M279" s="199"/>
      <c r="N279" s="199"/>
      <c r="O279" s="199"/>
      <c r="P279" s="199"/>
      <c r="Q279" s="199"/>
      <c r="R279" s="199"/>
      <c r="S279" s="199"/>
      <c r="T279" s="199"/>
      <c r="U279" s="199"/>
      <c r="V279" s="199"/>
      <c r="W279" s="199"/>
      <c r="X279" s="199"/>
      <c r="Y279" s="199"/>
      <c r="Z279" s="199"/>
    </row>
    <row r="280" spans="1:26" ht="13.5" customHeight="1">
      <c r="A280" s="199"/>
      <c r="B280" s="199"/>
      <c r="C280" s="199"/>
      <c r="D280" s="199"/>
      <c r="E280" s="199"/>
      <c r="F280" s="199"/>
      <c r="G280" s="199"/>
      <c r="H280" s="199"/>
      <c r="I280" s="199"/>
      <c r="J280" s="199"/>
      <c r="K280" s="199"/>
      <c r="L280" s="199"/>
      <c r="M280" s="199"/>
      <c r="N280" s="199"/>
      <c r="O280" s="199"/>
      <c r="P280" s="199"/>
      <c r="Q280" s="199"/>
      <c r="R280" s="199"/>
      <c r="S280" s="199"/>
      <c r="T280" s="199"/>
      <c r="U280" s="199"/>
      <c r="V280" s="199"/>
      <c r="W280" s="199"/>
      <c r="X280" s="199"/>
      <c r="Y280" s="199"/>
      <c r="Z280" s="199"/>
    </row>
    <row r="281" spans="1:26" ht="13.5" customHeight="1">
      <c r="A281" s="199"/>
      <c r="B281" s="199"/>
      <c r="C281" s="199"/>
      <c r="D281" s="199"/>
      <c r="E281" s="199"/>
      <c r="F281" s="199"/>
      <c r="G281" s="199"/>
      <c r="H281" s="199"/>
      <c r="I281" s="199"/>
      <c r="J281" s="199"/>
      <c r="K281" s="199"/>
      <c r="L281" s="199"/>
      <c r="M281" s="199"/>
      <c r="N281" s="199"/>
      <c r="O281" s="199"/>
      <c r="P281" s="199"/>
      <c r="Q281" s="199"/>
      <c r="R281" s="199"/>
      <c r="S281" s="199"/>
      <c r="T281" s="199"/>
      <c r="U281" s="199"/>
      <c r="V281" s="199"/>
      <c r="W281" s="199"/>
      <c r="X281" s="199"/>
      <c r="Y281" s="199"/>
      <c r="Z281" s="199"/>
    </row>
    <row r="282" spans="1:26" ht="13.5" customHeight="1">
      <c r="A282" s="199"/>
      <c r="B282" s="199"/>
      <c r="C282" s="199"/>
      <c r="D282" s="199"/>
      <c r="E282" s="199"/>
      <c r="F282" s="199"/>
      <c r="G282" s="199"/>
      <c r="H282" s="199"/>
      <c r="I282" s="199"/>
      <c r="J282" s="199"/>
      <c r="K282" s="199"/>
      <c r="L282" s="199"/>
      <c r="M282" s="199"/>
      <c r="N282" s="199"/>
      <c r="O282" s="199"/>
      <c r="P282" s="199"/>
      <c r="Q282" s="199"/>
      <c r="R282" s="199"/>
      <c r="S282" s="199"/>
      <c r="T282" s="199"/>
      <c r="U282" s="199"/>
      <c r="V282" s="199"/>
      <c r="W282" s="199"/>
      <c r="X282" s="199"/>
      <c r="Y282" s="199"/>
      <c r="Z282" s="199"/>
    </row>
    <row r="283" spans="1:26" ht="13.5" customHeight="1">
      <c r="A283" s="199"/>
      <c r="B283" s="199"/>
      <c r="C283" s="199"/>
      <c r="D283" s="199"/>
      <c r="E283" s="199"/>
      <c r="F283" s="199"/>
      <c r="G283" s="199"/>
      <c r="H283" s="199"/>
      <c r="I283" s="199"/>
      <c r="J283" s="199"/>
      <c r="K283" s="199"/>
      <c r="L283" s="199"/>
      <c r="M283" s="199"/>
      <c r="N283" s="199"/>
      <c r="O283" s="199"/>
      <c r="P283" s="199"/>
      <c r="Q283" s="199"/>
      <c r="R283" s="199"/>
      <c r="S283" s="199"/>
      <c r="T283" s="199"/>
      <c r="U283" s="199"/>
      <c r="V283" s="199"/>
      <c r="W283" s="199"/>
      <c r="X283" s="199"/>
      <c r="Y283" s="199"/>
      <c r="Z283" s="199"/>
    </row>
    <row r="284" spans="1:26" ht="13.5" customHeight="1">
      <c r="A284" s="199"/>
      <c r="B284" s="199"/>
      <c r="C284" s="199"/>
      <c r="D284" s="199"/>
      <c r="E284" s="199"/>
      <c r="F284" s="199"/>
      <c r="G284" s="199"/>
      <c r="H284" s="199"/>
      <c r="I284" s="199"/>
      <c r="J284" s="199"/>
      <c r="K284" s="199"/>
      <c r="L284" s="199"/>
      <c r="M284" s="199"/>
      <c r="N284" s="199"/>
      <c r="O284" s="199"/>
      <c r="P284" s="199"/>
      <c r="Q284" s="199"/>
      <c r="R284" s="199"/>
      <c r="S284" s="199"/>
      <c r="T284" s="199"/>
      <c r="U284" s="199"/>
      <c r="V284" s="199"/>
      <c r="W284" s="199"/>
      <c r="X284" s="199"/>
      <c r="Y284" s="199"/>
      <c r="Z284" s="199"/>
    </row>
    <row r="285" spans="1:26" ht="13.5" customHeight="1">
      <c r="A285" s="199"/>
      <c r="B285" s="199"/>
      <c r="C285" s="199"/>
      <c r="D285" s="199"/>
      <c r="E285" s="199"/>
      <c r="F285" s="199"/>
      <c r="G285" s="199"/>
      <c r="H285" s="199"/>
      <c r="I285" s="199"/>
      <c r="J285" s="199"/>
      <c r="K285" s="199"/>
      <c r="L285" s="199"/>
      <c r="M285" s="199"/>
      <c r="N285" s="199"/>
      <c r="O285" s="199"/>
      <c r="P285" s="199"/>
      <c r="Q285" s="199"/>
      <c r="R285" s="199"/>
      <c r="S285" s="199"/>
      <c r="T285" s="199"/>
      <c r="U285" s="199"/>
      <c r="V285" s="199"/>
      <c r="W285" s="199"/>
      <c r="X285" s="199"/>
      <c r="Y285" s="199"/>
      <c r="Z285" s="199"/>
    </row>
    <row r="286" spans="1:26" ht="13.5" customHeight="1">
      <c r="A286" s="199"/>
      <c r="B286" s="199"/>
      <c r="C286" s="199"/>
      <c r="D286" s="199"/>
      <c r="E286" s="199"/>
      <c r="F286" s="199"/>
      <c r="G286" s="199"/>
      <c r="H286" s="199"/>
      <c r="I286" s="199"/>
      <c r="J286" s="199"/>
      <c r="K286" s="199"/>
      <c r="L286" s="199"/>
      <c r="M286" s="199"/>
      <c r="N286" s="199"/>
      <c r="O286" s="199"/>
      <c r="P286" s="199"/>
      <c r="Q286" s="199"/>
      <c r="R286" s="199"/>
      <c r="S286" s="199"/>
      <c r="T286" s="199"/>
      <c r="U286" s="199"/>
      <c r="V286" s="199"/>
      <c r="W286" s="199"/>
      <c r="X286" s="199"/>
      <c r="Y286" s="199"/>
      <c r="Z286" s="199"/>
    </row>
    <row r="287" spans="1:26" ht="13.5" customHeight="1">
      <c r="A287" s="199"/>
      <c r="B287" s="199"/>
      <c r="C287" s="199"/>
      <c r="D287" s="199"/>
      <c r="E287" s="199"/>
      <c r="F287" s="199"/>
      <c r="G287" s="199"/>
      <c r="H287" s="199"/>
      <c r="I287" s="199"/>
      <c r="J287" s="199"/>
      <c r="K287" s="199"/>
      <c r="L287" s="199"/>
      <c r="M287" s="199"/>
      <c r="N287" s="199"/>
      <c r="O287" s="199"/>
      <c r="P287" s="199"/>
      <c r="Q287" s="199"/>
      <c r="R287" s="199"/>
      <c r="S287" s="199"/>
      <c r="T287" s="199"/>
      <c r="U287" s="199"/>
      <c r="V287" s="199"/>
      <c r="W287" s="199"/>
      <c r="X287" s="199"/>
      <c r="Y287" s="199"/>
      <c r="Z287" s="199"/>
    </row>
    <row r="288" spans="1:26" ht="13.5" customHeight="1">
      <c r="A288" s="199"/>
      <c r="B288" s="199"/>
      <c r="C288" s="199"/>
      <c r="D288" s="199"/>
      <c r="E288" s="199"/>
      <c r="F288" s="199"/>
      <c r="G288" s="199"/>
      <c r="H288" s="199"/>
      <c r="I288" s="199"/>
      <c r="J288" s="199"/>
      <c r="K288" s="199"/>
      <c r="L288" s="199"/>
      <c r="M288" s="199"/>
      <c r="N288" s="199"/>
      <c r="O288" s="199"/>
      <c r="P288" s="199"/>
      <c r="Q288" s="199"/>
      <c r="R288" s="199"/>
      <c r="S288" s="199"/>
      <c r="T288" s="199"/>
      <c r="U288" s="199"/>
      <c r="V288" s="199"/>
      <c r="W288" s="199"/>
      <c r="X288" s="199"/>
      <c r="Y288" s="199"/>
      <c r="Z288" s="199"/>
    </row>
    <row r="289" spans="1:26" ht="13.5" customHeight="1">
      <c r="A289" s="199"/>
      <c r="B289" s="199"/>
      <c r="C289" s="199"/>
      <c r="D289" s="199"/>
      <c r="E289" s="199"/>
      <c r="F289" s="199"/>
      <c r="G289" s="199"/>
      <c r="H289" s="199"/>
      <c r="I289" s="199"/>
      <c r="J289" s="199"/>
      <c r="K289" s="199"/>
      <c r="L289" s="199"/>
      <c r="M289" s="199"/>
      <c r="N289" s="199"/>
      <c r="O289" s="199"/>
      <c r="P289" s="199"/>
      <c r="Q289" s="199"/>
      <c r="R289" s="199"/>
      <c r="S289" s="199"/>
      <c r="T289" s="199"/>
      <c r="U289" s="199"/>
      <c r="V289" s="199"/>
      <c r="W289" s="199"/>
      <c r="X289" s="199"/>
      <c r="Y289" s="199"/>
      <c r="Z289" s="199"/>
    </row>
    <row r="290" spans="1:26" ht="13.5" customHeight="1">
      <c r="A290" s="199"/>
      <c r="B290" s="199"/>
      <c r="C290" s="199"/>
      <c r="D290" s="199"/>
      <c r="E290" s="199"/>
      <c r="F290" s="199"/>
      <c r="G290" s="199"/>
      <c r="H290" s="199"/>
      <c r="I290" s="199"/>
      <c r="J290" s="199"/>
      <c r="K290" s="199"/>
      <c r="L290" s="199"/>
      <c r="M290" s="199"/>
      <c r="N290" s="199"/>
      <c r="O290" s="199"/>
      <c r="P290" s="199"/>
      <c r="Q290" s="199"/>
      <c r="R290" s="199"/>
      <c r="S290" s="199"/>
      <c r="T290" s="199"/>
      <c r="U290" s="199"/>
      <c r="V290" s="199"/>
      <c r="W290" s="199"/>
      <c r="X290" s="199"/>
      <c r="Y290" s="199"/>
      <c r="Z290" s="199"/>
    </row>
    <row r="291" spans="1:26" ht="13.5" customHeight="1">
      <c r="A291" s="199"/>
      <c r="B291" s="199"/>
      <c r="C291" s="199"/>
      <c r="D291" s="199"/>
      <c r="E291" s="199"/>
      <c r="F291" s="199"/>
      <c r="G291" s="199"/>
      <c r="H291" s="199"/>
      <c r="I291" s="199"/>
      <c r="J291" s="199"/>
      <c r="K291" s="199"/>
      <c r="L291" s="199"/>
      <c r="M291" s="199"/>
      <c r="N291" s="199"/>
      <c r="O291" s="199"/>
      <c r="P291" s="199"/>
      <c r="Q291" s="199"/>
      <c r="R291" s="199"/>
      <c r="S291" s="199"/>
      <c r="T291" s="199"/>
      <c r="U291" s="199"/>
      <c r="V291" s="199"/>
      <c r="W291" s="199"/>
      <c r="X291" s="199"/>
      <c r="Y291" s="199"/>
      <c r="Z291" s="199"/>
    </row>
    <row r="292" spans="1:26" ht="13.5" customHeight="1">
      <c r="A292" s="199"/>
      <c r="B292" s="199"/>
      <c r="C292" s="199"/>
      <c r="D292" s="199"/>
      <c r="E292" s="199"/>
      <c r="F292" s="199"/>
      <c r="G292" s="199"/>
      <c r="H292" s="199"/>
      <c r="I292" s="199"/>
      <c r="J292" s="199"/>
      <c r="K292" s="199"/>
      <c r="L292" s="199"/>
      <c r="M292" s="199"/>
      <c r="N292" s="199"/>
      <c r="O292" s="199"/>
      <c r="P292" s="199"/>
      <c r="Q292" s="199"/>
      <c r="R292" s="199"/>
      <c r="S292" s="199"/>
      <c r="T292" s="199"/>
      <c r="U292" s="199"/>
      <c r="V292" s="199"/>
      <c r="W292" s="199"/>
      <c r="X292" s="199"/>
      <c r="Y292" s="199"/>
      <c r="Z292" s="199"/>
    </row>
    <row r="293" spans="1:26" ht="13.5" customHeight="1">
      <c r="A293" s="199"/>
      <c r="B293" s="199"/>
      <c r="C293" s="199"/>
      <c r="D293" s="199"/>
      <c r="E293" s="199"/>
      <c r="F293" s="199"/>
      <c r="G293" s="199"/>
      <c r="H293" s="199"/>
      <c r="I293" s="199"/>
      <c r="J293" s="199"/>
      <c r="K293" s="199"/>
      <c r="L293" s="199"/>
      <c r="M293" s="199"/>
      <c r="N293" s="199"/>
      <c r="O293" s="199"/>
      <c r="P293" s="199"/>
      <c r="Q293" s="199"/>
      <c r="R293" s="199"/>
      <c r="S293" s="199"/>
      <c r="T293" s="199"/>
      <c r="U293" s="199"/>
      <c r="V293" s="199"/>
      <c r="W293" s="199"/>
      <c r="X293" s="199"/>
      <c r="Y293" s="199"/>
      <c r="Z293" s="199"/>
    </row>
    <row r="294" spans="1:26" ht="13.5" customHeight="1">
      <c r="A294" s="199"/>
      <c r="B294" s="199"/>
      <c r="C294" s="199"/>
      <c r="D294" s="199"/>
      <c r="E294" s="199"/>
      <c r="F294" s="199"/>
      <c r="G294" s="199"/>
      <c r="H294" s="199"/>
      <c r="I294" s="199"/>
      <c r="J294" s="199"/>
      <c r="K294" s="199"/>
      <c r="L294" s="199"/>
      <c r="M294" s="199"/>
      <c r="N294" s="199"/>
      <c r="O294" s="199"/>
      <c r="P294" s="199"/>
      <c r="Q294" s="199"/>
      <c r="R294" s="199"/>
      <c r="S294" s="199"/>
      <c r="T294" s="199"/>
      <c r="U294" s="199"/>
      <c r="V294" s="199"/>
      <c r="W294" s="199"/>
      <c r="X294" s="199"/>
      <c r="Y294" s="199"/>
      <c r="Z294" s="199"/>
    </row>
    <row r="295" spans="1:26" ht="13.5" customHeight="1">
      <c r="A295" s="199"/>
      <c r="B295" s="199"/>
      <c r="C295" s="199"/>
      <c r="D295" s="199"/>
      <c r="E295" s="199"/>
      <c r="F295" s="199"/>
      <c r="G295" s="199"/>
      <c r="H295" s="199"/>
      <c r="I295" s="199"/>
      <c r="J295" s="199"/>
      <c r="K295" s="199"/>
      <c r="L295" s="199"/>
      <c r="M295" s="199"/>
      <c r="N295" s="199"/>
      <c r="O295" s="199"/>
      <c r="P295" s="199"/>
      <c r="Q295" s="199"/>
      <c r="R295" s="199"/>
      <c r="S295" s="199"/>
      <c r="T295" s="199"/>
      <c r="U295" s="199"/>
      <c r="V295" s="199"/>
      <c r="W295" s="199"/>
      <c r="X295" s="199"/>
      <c r="Y295" s="199"/>
      <c r="Z295" s="199"/>
    </row>
    <row r="296" spans="1:26" ht="13.5" customHeight="1">
      <c r="A296" s="199"/>
      <c r="B296" s="199"/>
      <c r="C296" s="199"/>
      <c r="D296" s="199"/>
      <c r="E296" s="199"/>
      <c r="F296" s="199"/>
      <c r="G296" s="199"/>
      <c r="H296" s="199"/>
      <c r="I296" s="199"/>
      <c r="J296" s="199"/>
      <c r="K296" s="199"/>
      <c r="L296" s="199"/>
      <c r="M296" s="199"/>
      <c r="N296" s="199"/>
      <c r="O296" s="199"/>
      <c r="P296" s="199"/>
      <c r="Q296" s="199"/>
      <c r="R296" s="199"/>
      <c r="S296" s="199"/>
      <c r="T296" s="199"/>
      <c r="U296" s="199"/>
      <c r="V296" s="199"/>
      <c r="W296" s="199"/>
      <c r="X296" s="199"/>
      <c r="Y296" s="199"/>
      <c r="Z296" s="199"/>
    </row>
    <row r="297" spans="1:26" ht="13.5" customHeight="1">
      <c r="A297" s="199"/>
      <c r="B297" s="199"/>
      <c r="C297" s="199"/>
      <c r="D297" s="199"/>
      <c r="E297" s="199"/>
      <c r="F297" s="199"/>
      <c r="G297" s="199"/>
      <c r="H297" s="199"/>
      <c r="I297" s="199"/>
      <c r="J297" s="199"/>
      <c r="K297" s="199"/>
      <c r="L297" s="199"/>
      <c r="M297" s="199"/>
      <c r="N297" s="199"/>
      <c r="O297" s="199"/>
      <c r="P297" s="199"/>
      <c r="Q297" s="199"/>
      <c r="R297" s="199"/>
      <c r="S297" s="199"/>
      <c r="T297" s="199"/>
      <c r="U297" s="199"/>
      <c r="V297" s="199"/>
      <c r="W297" s="199"/>
      <c r="X297" s="199"/>
      <c r="Y297" s="199"/>
      <c r="Z297" s="199"/>
    </row>
    <row r="298" spans="1:26" ht="13.5" customHeight="1">
      <c r="A298" s="199"/>
      <c r="B298" s="199"/>
      <c r="C298" s="199"/>
      <c r="D298" s="199"/>
      <c r="E298" s="199"/>
      <c r="F298" s="199"/>
      <c r="G298" s="199"/>
      <c r="H298" s="199"/>
      <c r="I298" s="199"/>
      <c r="J298" s="199"/>
      <c r="K298" s="199"/>
      <c r="L298" s="199"/>
      <c r="M298" s="199"/>
      <c r="N298" s="199"/>
      <c r="O298" s="199"/>
      <c r="P298" s="199"/>
      <c r="Q298" s="199"/>
      <c r="R298" s="199"/>
      <c r="S298" s="199"/>
      <c r="T298" s="199"/>
      <c r="U298" s="199"/>
      <c r="V298" s="199"/>
      <c r="W298" s="199"/>
      <c r="X298" s="199"/>
      <c r="Y298" s="199"/>
      <c r="Z298" s="199"/>
    </row>
    <row r="299" spans="1:26" ht="13.5" customHeight="1">
      <c r="A299" s="1"/>
      <c r="B299" s="1"/>
      <c r="C299" s="1"/>
      <c r="D299" s="1"/>
      <c r="E299" s="1"/>
      <c r="F299" s="1"/>
      <c r="G299" s="1"/>
      <c r="H299" s="1"/>
      <c r="I299" s="1"/>
      <c r="J299" s="199"/>
      <c r="K299" s="199"/>
      <c r="L299" s="199"/>
      <c r="M299" s="199"/>
      <c r="N299" s="199"/>
      <c r="O299" s="199"/>
      <c r="P299" s="199"/>
      <c r="Q299" s="199"/>
      <c r="R299" s="199"/>
      <c r="S299" s="199"/>
      <c r="T299" s="199"/>
      <c r="U299" s="199"/>
      <c r="V299" s="199"/>
      <c r="W299" s="199"/>
      <c r="X299" s="199"/>
      <c r="Y299" s="199"/>
      <c r="Z299" s="199"/>
    </row>
    <row r="300" spans="1:26" ht="13.5" customHeight="1">
      <c r="A300" s="1"/>
      <c r="B300" s="1"/>
      <c r="C300" s="1"/>
      <c r="D300" s="1"/>
      <c r="E300" s="1"/>
      <c r="F300" s="1"/>
      <c r="G300" s="1"/>
      <c r="H300" s="1"/>
      <c r="I300" s="1"/>
      <c r="J300" s="199"/>
      <c r="K300" s="199"/>
      <c r="L300" s="199"/>
      <c r="M300" s="199"/>
      <c r="N300" s="199"/>
      <c r="O300" s="199"/>
      <c r="P300" s="199"/>
      <c r="Q300" s="199"/>
      <c r="R300" s="199"/>
      <c r="S300" s="199"/>
      <c r="T300" s="199"/>
      <c r="U300" s="199"/>
      <c r="V300" s="199"/>
      <c r="W300" s="199"/>
      <c r="X300" s="199"/>
      <c r="Y300" s="199"/>
      <c r="Z300" s="199"/>
    </row>
    <row r="301" spans="1:26" ht="13.5" customHeight="1">
      <c r="A301" s="1"/>
      <c r="B301" s="1"/>
      <c r="C301" s="1"/>
      <c r="D301" s="1"/>
      <c r="E301" s="1"/>
      <c r="F301" s="1"/>
      <c r="G301" s="1"/>
      <c r="H301" s="1"/>
      <c r="I301" s="1"/>
      <c r="J301" s="199"/>
      <c r="K301" s="199"/>
      <c r="L301" s="199"/>
      <c r="M301" s="199"/>
      <c r="N301" s="199"/>
      <c r="O301" s="199"/>
      <c r="P301" s="199"/>
      <c r="Q301" s="199"/>
      <c r="R301" s="199"/>
      <c r="S301" s="199"/>
      <c r="T301" s="199"/>
      <c r="U301" s="199"/>
      <c r="V301" s="199"/>
      <c r="W301" s="199"/>
      <c r="X301" s="199"/>
      <c r="Y301" s="199"/>
      <c r="Z301" s="199"/>
    </row>
    <row r="302" spans="1:26" ht="13.5" customHeight="1">
      <c r="A302" s="1"/>
      <c r="B302" s="1"/>
      <c r="C302" s="1"/>
      <c r="D302" s="1"/>
      <c r="E302" s="1"/>
      <c r="F302" s="1"/>
      <c r="G302" s="1"/>
      <c r="H302" s="1"/>
      <c r="I302" s="1"/>
      <c r="J302" s="199"/>
      <c r="K302" s="199"/>
      <c r="L302" s="199"/>
      <c r="M302" s="199"/>
      <c r="N302" s="199"/>
      <c r="O302" s="199"/>
      <c r="P302" s="199"/>
      <c r="Q302" s="199"/>
      <c r="R302" s="199"/>
      <c r="S302" s="199"/>
      <c r="T302" s="199"/>
      <c r="U302" s="199"/>
      <c r="V302" s="199"/>
      <c r="W302" s="199"/>
      <c r="X302" s="199"/>
      <c r="Y302" s="199"/>
      <c r="Z302" s="199"/>
    </row>
    <row r="303" spans="1:26" ht="13.5" customHeight="1">
      <c r="A303" s="1"/>
      <c r="B303" s="1"/>
      <c r="C303" s="1"/>
      <c r="D303" s="1"/>
      <c r="E303" s="1"/>
      <c r="F303" s="1"/>
      <c r="G303" s="1"/>
      <c r="H303" s="1"/>
      <c r="I303" s="1"/>
      <c r="J303" s="199"/>
      <c r="K303" s="199"/>
      <c r="L303" s="199"/>
      <c r="M303" s="199"/>
      <c r="N303" s="199"/>
      <c r="O303" s="199"/>
      <c r="P303" s="199"/>
      <c r="Q303" s="199"/>
      <c r="R303" s="199"/>
      <c r="S303" s="199"/>
      <c r="T303" s="199"/>
      <c r="U303" s="199"/>
      <c r="V303" s="199"/>
      <c r="W303" s="199"/>
      <c r="X303" s="199"/>
      <c r="Y303" s="199"/>
      <c r="Z303" s="199"/>
    </row>
    <row r="304" spans="1:26" ht="13.5" customHeight="1">
      <c r="A304" s="1"/>
      <c r="B304" s="1"/>
      <c r="C304" s="1"/>
      <c r="D304" s="1"/>
      <c r="E304" s="1"/>
      <c r="F304" s="1"/>
      <c r="G304" s="1"/>
      <c r="H304" s="1"/>
      <c r="I304" s="1"/>
      <c r="J304" s="199"/>
      <c r="K304" s="199"/>
      <c r="L304" s="199"/>
      <c r="M304" s="199"/>
      <c r="N304" s="199"/>
      <c r="O304" s="199"/>
      <c r="P304" s="199"/>
      <c r="Q304" s="199"/>
      <c r="R304" s="199"/>
      <c r="S304" s="199"/>
      <c r="T304" s="199"/>
      <c r="U304" s="199"/>
      <c r="V304" s="199"/>
      <c r="W304" s="199"/>
      <c r="X304" s="199"/>
      <c r="Y304" s="199"/>
      <c r="Z304" s="199"/>
    </row>
    <row r="305" spans="1:26" ht="13.5" customHeight="1">
      <c r="A305" s="1"/>
      <c r="B305" s="1"/>
      <c r="C305" s="1"/>
      <c r="D305" s="1"/>
      <c r="E305" s="1"/>
      <c r="F305" s="1"/>
      <c r="G305" s="1"/>
      <c r="H305" s="1"/>
      <c r="I305" s="1"/>
      <c r="J305" s="199"/>
      <c r="K305" s="199"/>
      <c r="L305" s="199"/>
      <c r="M305" s="199"/>
      <c r="N305" s="199"/>
      <c r="O305" s="199"/>
      <c r="P305" s="199"/>
      <c r="Q305" s="199"/>
      <c r="R305" s="199"/>
      <c r="S305" s="199"/>
      <c r="T305" s="199"/>
      <c r="U305" s="199"/>
      <c r="V305" s="199"/>
      <c r="W305" s="199"/>
      <c r="X305" s="199"/>
      <c r="Y305" s="199"/>
      <c r="Z305" s="199"/>
    </row>
    <row r="306" spans="1:26" ht="13.5" customHeight="1">
      <c r="A306" s="1"/>
      <c r="B306" s="1"/>
      <c r="C306" s="1"/>
      <c r="D306" s="1"/>
      <c r="E306" s="1"/>
      <c r="F306" s="1"/>
      <c r="G306" s="1"/>
      <c r="H306" s="1"/>
      <c r="I306" s="1"/>
      <c r="J306" s="199"/>
      <c r="K306" s="199"/>
      <c r="L306" s="199"/>
      <c r="M306" s="199"/>
      <c r="N306" s="199"/>
      <c r="O306" s="199"/>
      <c r="P306" s="199"/>
      <c r="Q306" s="199"/>
      <c r="R306" s="199"/>
      <c r="S306" s="199"/>
      <c r="T306" s="199"/>
      <c r="U306" s="199"/>
      <c r="V306" s="199"/>
      <c r="W306" s="199"/>
      <c r="X306" s="199"/>
      <c r="Y306" s="199"/>
      <c r="Z306" s="199"/>
    </row>
    <row r="307" spans="1:26" ht="13.5" customHeight="1">
      <c r="A307" s="1"/>
      <c r="B307" s="1"/>
      <c r="C307" s="1"/>
      <c r="D307" s="1"/>
      <c r="E307" s="1"/>
      <c r="F307" s="1"/>
      <c r="G307" s="1"/>
      <c r="H307" s="1"/>
      <c r="I307" s="1"/>
      <c r="J307" s="199"/>
      <c r="K307" s="199"/>
      <c r="L307" s="199"/>
      <c r="M307" s="199"/>
      <c r="N307" s="199"/>
      <c r="O307" s="199"/>
      <c r="P307" s="199"/>
      <c r="Q307" s="199"/>
      <c r="R307" s="199"/>
      <c r="S307" s="199"/>
      <c r="T307" s="199"/>
      <c r="U307" s="199"/>
      <c r="V307" s="199"/>
      <c r="W307" s="199"/>
      <c r="X307" s="199"/>
      <c r="Y307" s="199"/>
      <c r="Z307" s="199"/>
    </row>
    <row r="308" spans="1:26" ht="13.5" customHeight="1">
      <c r="A308" s="1"/>
      <c r="B308" s="1"/>
      <c r="C308" s="1"/>
      <c r="D308" s="1"/>
      <c r="E308" s="1"/>
      <c r="F308" s="1"/>
      <c r="G308" s="1"/>
      <c r="H308" s="1"/>
      <c r="I308" s="1"/>
      <c r="J308" s="199"/>
      <c r="K308" s="199"/>
      <c r="L308" s="199"/>
      <c r="M308" s="199"/>
      <c r="N308" s="199"/>
      <c r="O308" s="199"/>
      <c r="P308" s="199"/>
      <c r="Q308" s="199"/>
      <c r="R308" s="199"/>
      <c r="S308" s="199"/>
      <c r="T308" s="199"/>
      <c r="U308" s="199"/>
      <c r="V308" s="199"/>
      <c r="W308" s="199"/>
      <c r="X308" s="199"/>
      <c r="Y308" s="199"/>
      <c r="Z308" s="199"/>
    </row>
    <row r="309" spans="1:26" ht="13.5" customHeight="1">
      <c r="A309" s="1"/>
      <c r="B309" s="1"/>
      <c r="C309" s="1"/>
      <c r="D309" s="1"/>
      <c r="E309" s="1"/>
      <c r="F309" s="1"/>
      <c r="G309" s="1"/>
      <c r="H309" s="1"/>
      <c r="I309" s="1"/>
      <c r="J309" s="199"/>
      <c r="K309" s="199"/>
      <c r="L309" s="199"/>
      <c r="M309" s="199"/>
      <c r="N309" s="199"/>
      <c r="O309" s="199"/>
      <c r="P309" s="199"/>
      <c r="Q309" s="199"/>
      <c r="R309" s="199"/>
      <c r="S309" s="199"/>
      <c r="T309" s="199"/>
      <c r="U309" s="199"/>
      <c r="V309" s="199"/>
      <c r="W309" s="199"/>
      <c r="X309" s="199"/>
      <c r="Y309" s="199"/>
      <c r="Z309" s="199"/>
    </row>
    <row r="310" spans="1:26" ht="13.5" customHeight="1">
      <c r="A310" s="1"/>
      <c r="B310" s="1"/>
      <c r="C310" s="1"/>
      <c r="D310" s="1"/>
      <c r="E310" s="1"/>
      <c r="F310" s="1"/>
      <c r="G310" s="1"/>
      <c r="H310" s="1"/>
      <c r="I310" s="1"/>
      <c r="J310" s="199"/>
      <c r="K310" s="199"/>
      <c r="L310" s="199"/>
      <c r="M310" s="199"/>
      <c r="N310" s="199"/>
      <c r="O310" s="199"/>
      <c r="P310" s="199"/>
      <c r="Q310" s="199"/>
      <c r="R310" s="199"/>
      <c r="S310" s="199"/>
      <c r="T310" s="199"/>
      <c r="U310" s="199"/>
      <c r="V310" s="199"/>
      <c r="W310" s="199"/>
      <c r="X310" s="199"/>
      <c r="Y310" s="199"/>
      <c r="Z310" s="199"/>
    </row>
    <row r="311" spans="1:26" ht="13.5" customHeight="1">
      <c r="A311" s="1"/>
      <c r="B311" s="1"/>
      <c r="C311" s="1"/>
      <c r="D311" s="1"/>
      <c r="E311" s="1"/>
      <c r="F311" s="1"/>
      <c r="G311" s="1"/>
      <c r="H311" s="1"/>
      <c r="I311" s="1"/>
      <c r="J311" s="199"/>
      <c r="K311" s="199"/>
      <c r="L311" s="199"/>
      <c r="M311" s="199"/>
      <c r="N311" s="199"/>
      <c r="O311" s="199"/>
      <c r="P311" s="199"/>
      <c r="Q311" s="199"/>
      <c r="R311" s="199"/>
      <c r="S311" s="199"/>
      <c r="T311" s="199"/>
      <c r="U311" s="199"/>
      <c r="V311" s="199"/>
      <c r="W311" s="199"/>
      <c r="X311" s="199"/>
      <c r="Y311" s="199"/>
      <c r="Z311" s="199"/>
    </row>
    <row r="312" spans="1:26" ht="13.5" customHeight="1">
      <c r="A312" s="1"/>
      <c r="B312" s="1"/>
      <c r="C312" s="1"/>
      <c r="D312" s="1"/>
      <c r="E312" s="1"/>
      <c r="F312" s="1"/>
      <c r="G312" s="1"/>
      <c r="H312" s="1"/>
      <c r="I312" s="1"/>
      <c r="J312" s="199"/>
      <c r="K312" s="199"/>
      <c r="L312" s="199"/>
      <c r="M312" s="199"/>
      <c r="N312" s="199"/>
      <c r="O312" s="199"/>
      <c r="P312" s="199"/>
      <c r="Q312" s="199"/>
      <c r="R312" s="199"/>
      <c r="S312" s="199"/>
      <c r="T312" s="199"/>
      <c r="U312" s="199"/>
      <c r="V312" s="199"/>
      <c r="W312" s="199"/>
      <c r="X312" s="199"/>
      <c r="Y312" s="199"/>
      <c r="Z312" s="199"/>
    </row>
    <row r="313" spans="1:26" ht="13.5" customHeight="1">
      <c r="A313" s="1"/>
      <c r="B313" s="1"/>
      <c r="C313" s="1"/>
      <c r="D313" s="1"/>
      <c r="E313" s="1"/>
      <c r="F313" s="1"/>
      <c r="G313" s="1"/>
      <c r="H313" s="1"/>
      <c r="I313" s="1"/>
      <c r="J313" s="199"/>
      <c r="K313" s="199"/>
      <c r="L313" s="199"/>
      <c r="M313" s="199"/>
      <c r="N313" s="199"/>
      <c r="O313" s="199"/>
      <c r="P313" s="199"/>
      <c r="Q313" s="199"/>
      <c r="R313" s="199"/>
      <c r="S313" s="199"/>
      <c r="T313" s="199"/>
      <c r="U313" s="199"/>
      <c r="V313" s="199"/>
      <c r="W313" s="199"/>
      <c r="X313" s="199"/>
      <c r="Y313" s="199"/>
      <c r="Z313" s="199"/>
    </row>
    <row r="314" spans="1:26" ht="13.5" customHeight="1">
      <c r="A314" s="1"/>
      <c r="B314" s="1"/>
      <c r="C314" s="1"/>
      <c r="D314" s="1"/>
      <c r="E314" s="1"/>
      <c r="F314" s="1"/>
      <c r="G314" s="1"/>
      <c r="H314" s="1"/>
      <c r="I314" s="1"/>
      <c r="J314" s="199"/>
      <c r="K314" s="199"/>
      <c r="L314" s="199"/>
      <c r="M314" s="199"/>
      <c r="N314" s="199"/>
      <c r="O314" s="199"/>
      <c r="P314" s="199"/>
      <c r="Q314" s="199"/>
      <c r="R314" s="199"/>
      <c r="S314" s="199"/>
      <c r="T314" s="199"/>
      <c r="U314" s="199"/>
      <c r="V314" s="199"/>
      <c r="W314" s="199"/>
      <c r="X314" s="199"/>
      <c r="Y314" s="199"/>
      <c r="Z314" s="199"/>
    </row>
    <row r="315" spans="1:26" ht="13.5" customHeight="1">
      <c r="A315" s="1"/>
      <c r="B315" s="1"/>
      <c r="C315" s="1"/>
      <c r="D315" s="1"/>
      <c r="E315" s="1"/>
      <c r="F315" s="1"/>
      <c r="G315" s="1"/>
      <c r="H315" s="1"/>
      <c r="I315" s="1"/>
      <c r="J315" s="199"/>
      <c r="K315" s="199"/>
      <c r="L315" s="199"/>
      <c r="M315" s="199"/>
      <c r="N315" s="199"/>
      <c r="O315" s="199"/>
      <c r="P315" s="199"/>
      <c r="Q315" s="199"/>
      <c r="R315" s="199"/>
      <c r="S315" s="199"/>
      <c r="T315" s="199"/>
      <c r="U315" s="199"/>
      <c r="V315" s="199"/>
      <c r="W315" s="199"/>
      <c r="X315" s="199"/>
      <c r="Y315" s="199"/>
      <c r="Z315" s="199"/>
    </row>
    <row r="316" spans="1:26" ht="13.5" customHeight="1">
      <c r="A316" s="1"/>
      <c r="B316" s="1"/>
      <c r="C316" s="1"/>
      <c r="D316" s="1"/>
      <c r="E316" s="1"/>
      <c r="F316" s="1"/>
      <c r="G316" s="1"/>
      <c r="H316" s="1"/>
      <c r="I316" s="1"/>
      <c r="J316" s="199"/>
      <c r="K316" s="199"/>
      <c r="L316" s="199"/>
      <c r="M316" s="199"/>
      <c r="N316" s="199"/>
      <c r="O316" s="199"/>
      <c r="P316" s="199"/>
      <c r="Q316" s="199"/>
      <c r="R316" s="199"/>
      <c r="S316" s="199"/>
      <c r="T316" s="199"/>
      <c r="U316" s="199"/>
      <c r="V316" s="199"/>
      <c r="W316" s="199"/>
      <c r="X316" s="199"/>
      <c r="Y316" s="199"/>
      <c r="Z316" s="199"/>
    </row>
    <row r="317" spans="1:26" ht="13.5" customHeight="1">
      <c r="A317" s="1"/>
      <c r="B317" s="1"/>
      <c r="C317" s="1"/>
      <c r="D317" s="1"/>
      <c r="E317" s="1"/>
      <c r="F317" s="1"/>
      <c r="G317" s="1"/>
      <c r="H317" s="1"/>
      <c r="I317" s="1"/>
      <c r="J317" s="199"/>
      <c r="K317" s="199"/>
      <c r="L317" s="199"/>
      <c r="M317" s="199"/>
      <c r="N317" s="199"/>
      <c r="O317" s="199"/>
      <c r="P317" s="199"/>
      <c r="Q317" s="199"/>
      <c r="R317" s="199"/>
      <c r="S317" s="199"/>
      <c r="T317" s="199"/>
      <c r="U317" s="199"/>
      <c r="V317" s="199"/>
      <c r="W317" s="199"/>
      <c r="X317" s="199"/>
      <c r="Y317" s="199"/>
      <c r="Z317" s="199"/>
    </row>
    <row r="318" spans="1:26" ht="13.5" customHeight="1">
      <c r="A318" s="1"/>
      <c r="B318" s="1"/>
      <c r="C318" s="1"/>
      <c r="D318" s="1"/>
      <c r="E318" s="1"/>
      <c r="F318" s="1"/>
      <c r="G318" s="1"/>
      <c r="H318" s="1"/>
      <c r="I318" s="1"/>
      <c r="J318" s="199"/>
      <c r="K318" s="199"/>
      <c r="L318" s="199"/>
      <c r="M318" s="199"/>
      <c r="N318" s="199"/>
      <c r="O318" s="199"/>
      <c r="P318" s="199"/>
      <c r="Q318" s="199"/>
      <c r="R318" s="199"/>
      <c r="S318" s="199"/>
      <c r="T318" s="199"/>
      <c r="U318" s="199"/>
      <c r="V318" s="199"/>
      <c r="W318" s="199"/>
      <c r="X318" s="199"/>
      <c r="Y318" s="199"/>
      <c r="Z318" s="199"/>
    </row>
    <row r="319" spans="1:26" ht="13.5" customHeight="1">
      <c r="A319" s="1"/>
      <c r="B319" s="1"/>
      <c r="C319" s="1"/>
      <c r="D319" s="1"/>
      <c r="E319" s="1"/>
      <c r="F319" s="1"/>
      <c r="G319" s="1"/>
      <c r="H319" s="1"/>
      <c r="I319" s="1"/>
      <c r="J319" s="199"/>
      <c r="K319" s="199"/>
      <c r="L319" s="199"/>
      <c r="M319" s="199"/>
      <c r="N319" s="199"/>
      <c r="O319" s="199"/>
      <c r="P319" s="199"/>
      <c r="Q319" s="199"/>
      <c r="R319" s="199"/>
      <c r="S319" s="199"/>
      <c r="T319" s="199"/>
      <c r="U319" s="199"/>
      <c r="V319" s="199"/>
      <c r="W319" s="199"/>
      <c r="X319" s="199"/>
      <c r="Y319" s="199"/>
      <c r="Z319" s="199"/>
    </row>
    <row r="320" spans="1:26" ht="13.5" customHeight="1">
      <c r="A320" s="1"/>
      <c r="B320" s="1"/>
      <c r="C320" s="1"/>
      <c r="D320" s="1"/>
      <c r="E320" s="1"/>
      <c r="F320" s="1"/>
      <c r="G320" s="1"/>
      <c r="H320" s="1"/>
      <c r="I320" s="1"/>
      <c r="J320" s="199"/>
      <c r="K320" s="199"/>
      <c r="L320" s="199"/>
      <c r="M320" s="199"/>
      <c r="N320" s="199"/>
      <c r="O320" s="199"/>
      <c r="P320" s="199"/>
      <c r="Q320" s="199"/>
      <c r="R320" s="199"/>
      <c r="S320" s="199"/>
      <c r="T320" s="199"/>
      <c r="U320" s="199"/>
      <c r="V320" s="199"/>
      <c r="W320" s="199"/>
      <c r="X320" s="199"/>
      <c r="Y320" s="199"/>
      <c r="Z320" s="199"/>
    </row>
    <row r="321" spans="1:26" ht="13.5" customHeight="1">
      <c r="A321" s="1"/>
      <c r="B321" s="1"/>
      <c r="C321" s="1"/>
      <c r="D321" s="1"/>
      <c r="E321" s="1"/>
      <c r="F321" s="1"/>
      <c r="G321" s="1"/>
      <c r="H321" s="1"/>
      <c r="I321" s="1"/>
      <c r="J321" s="199"/>
      <c r="K321" s="199"/>
      <c r="L321" s="199"/>
      <c r="M321" s="199"/>
      <c r="N321" s="199"/>
      <c r="O321" s="199"/>
      <c r="P321" s="199"/>
      <c r="Q321" s="199"/>
      <c r="R321" s="199"/>
      <c r="S321" s="199"/>
      <c r="T321" s="199"/>
      <c r="U321" s="199"/>
      <c r="V321" s="199"/>
      <c r="W321" s="199"/>
      <c r="X321" s="199"/>
      <c r="Y321" s="199"/>
      <c r="Z321" s="199"/>
    </row>
    <row r="322" spans="1:26" ht="13.5" customHeight="1">
      <c r="A322" s="1"/>
      <c r="B322" s="1"/>
      <c r="C322" s="1"/>
      <c r="D322" s="1"/>
      <c r="E322" s="1"/>
      <c r="F322" s="1"/>
      <c r="G322" s="1"/>
      <c r="H322" s="1"/>
      <c r="I322" s="1"/>
      <c r="J322" s="199"/>
      <c r="K322" s="199"/>
      <c r="L322" s="199"/>
      <c r="M322" s="199"/>
      <c r="N322" s="199"/>
      <c r="O322" s="199"/>
      <c r="P322" s="199"/>
      <c r="Q322" s="199"/>
      <c r="R322" s="199"/>
      <c r="S322" s="199"/>
      <c r="T322" s="199"/>
      <c r="U322" s="199"/>
      <c r="V322" s="199"/>
      <c r="W322" s="199"/>
      <c r="X322" s="199"/>
      <c r="Y322" s="199"/>
      <c r="Z322" s="199"/>
    </row>
    <row r="323" spans="1:26" ht="13.5" customHeight="1">
      <c r="A323" s="1"/>
      <c r="B323" s="1"/>
      <c r="C323" s="1"/>
      <c r="D323" s="1"/>
      <c r="E323" s="1"/>
      <c r="F323" s="1"/>
      <c r="G323" s="1"/>
      <c r="H323" s="1"/>
      <c r="I323" s="1"/>
      <c r="J323" s="199"/>
      <c r="K323" s="199"/>
      <c r="L323" s="199"/>
      <c r="M323" s="199"/>
      <c r="N323" s="199"/>
      <c r="O323" s="199"/>
      <c r="P323" s="199"/>
      <c r="Q323" s="199"/>
      <c r="R323" s="199"/>
      <c r="S323" s="199"/>
      <c r="T323" s="199"/>
      <c r="U323" s="199"/>
      <c r="V323" s="199"/>
      <c r="W323" s="199"/>
      <c r="X323" s="199"/>
      <c r="Y323" s="199"/>
      <c r="Z323" s="199"/>
    </row>
    <row r="324" spans="1:26" ht="13.5" customHeight="1">
      <c r="A324" s="1"/>
      <c r="B324" s="1"/>
      <c r="C324" s="1"/>
      <c r="D324" s="1"/>
      <c r="E324" s="1"/>
      <c r="F324" s="1"/>
      <c r="G324" s="1"/>
      <c r="H324" s="1"/>
      <c r="I324" s="1"/>
      <c r="J324" s="199"/>
      <c r="K324" s="199"/>
      <c r="L324" s="199"/>
      <c r="M324" s="199"/>
      <c r="N324" s="199"/>
      <c r="O324" s="199"/>
      <c r="P324" s="199"/>
      <c r="Q324" s="199"/>
      <c r="R324" s="199"/>
      <c r="S324" s="199"/>
      <c r="T324" s="199"/>
      <c r="U324" s="199"/>
      <c r="V324" s="199"/>
      <c r="W324" s="199"/>
      <c r="X324" s="199"/>
      <c r="Y324" s="199"/>
      <c r="Z324" s="199"/>
    </row>
    <row r="325" spans="1:26" ht="13.5" customHeight="1">
      <c r="A325" s="1"/>
      <c r="B325" s="1"/>
      <c r="C325" s="1"/>
      <c r="D325" s="1"/>
      <c r="E325" s="1"/>
      <c r="F325" s="1"/>
      <c r="G325" s="1"/>
      <c r="H325" s="1"/>
      <c r="I325" s="1"/>
      <c r="J325" s="199"/>
      <c r="K325" s="199"/>
      <c r="L325" s="199"/>
      <c r="M325" s="199"/>
      <c r="N325" s="199"/>
      <c r="O325" s="199"/>
      <c r="P325" s="199"/>
      <c r="Q325" s="199"/>
      <c r="R325" s="199"/>
      <c r="S325" s="199"/>
      <c r="T325" s="199"/>
      <c r="U325" s="199"/>
      <c r="V325" s="199"/>
      <c r="W325" s="199"/>
      <c r="X325" s="199"/>
      <c r="Y325" s="199"/>
      <c r="Z325" s="199"/>
    </row>
    <row r="326" spans="1:26" ht="13.5" customHeight="1">
      <c r="A326" s="1"/>
      <c r="B326" s="1"/>
      <c r="C326" s="1"/>
      <c r="D326" s="1"/>
      <c r="E326" s="1"/>
      <c r="F326" s="1"/>
      <c r="G326" s="1"/>
      <c r="H326" s="1"/>
      <c r="I326" s="1"/>
      <c r="J326" s="199"/>
      <c r="K326" s="199"/>
      <c r="L326" s="199"/>
      <c r="M326" s="199"/>
      <c r="N326" s="199"/>
      <c r="O326" s="199"/>
      <c r="P326" s="199"/>
      <c r="Q326" s="199"/>
      <c r="R326" s="199"/>
      <c r="S326" s="199"/>
      <c r="T326" s="199"/>
      <c r="U326" s="199"/>
      <c r="V326" s="199"/>
      <c r="W326" s="199"/>
      <c r="X326" s="199"/>
      <c r="Y326" s="199"/>
      <c r="Z326" s="199"/>
    </row>
    <row r="327" spans="1:26" ht="13.5" customHeight="1">
      <c r="A327" s="1"/>
      <c r="B327" s="1"/>
      <c r="C327" s="1"/>
      <c r="D327" s="1"/>
      <c r="E327" s="1"/>
      <c r="F327" s="1"/>
      <c r="G327" s="1"/>
      <c r="H327" s="1"/>
      <c r="I327" s="1"/>
      <c r="J327" s="199"/>
      <c r="K327" s="199"/>
      <c r="L327" s="199"/>
      <c r="M327" s="199"/>
      <c r="N327" s="199"/>
      <c r="O327" s="199"/>
      <c r="P327" s="199"/>
      <c r="Q327" s="199"/>
      <c r="R327" s="199"/>
      <c r="S327" s="199"/>
      <c r="T327" s="199"/>
      <c r="U327" s="199"/>
      <c r="V327" s="199"/>
      <c r="W327" s="199"/>
      <c r="X327" s="199"/>
      <c r="Y327" s="199"/>
      <c r="Z327" s="199"/>
    </row>
    <row r="328" spans="1:26" ht="13.5" customHeight="1">
      <c r="A328" s="1"/>
      <c r="B328" s="1"/>
      <c r="C328" s="1"/>
      <c r="D328" s="1"/>
      <c r="E328" s="1"/>
      <c r="F328" s="1"/>
      <c r="G328" s="1"/>
      <c r="H328" s="1"/>
      <c r="I328" s="1"/>
      <c r="J328" s="199"/>
      <c r="K328" s="199"/>
      <c r="L328" s="199"/>
      <c r="M328" s="199"/>
      <c r="N328" s="199"/>
      <c r="O328" s="199"/>
      <c r="P328" s="199"/>
      <c r="Q328" s="199"/>
      <c r="R328" s="199"/>
      <c r="S328" s="199"/>
      <c r="T328" s="199"/>
      <c r="U328" s="199"/>
      <c r="V328" s="199"/>
      <c r="W328" s="199"/>
      <c r="X328" s="199"/>
      <c r="Y328" s="199"/>
      <c r="Z328" s="199"/>
    </row>
    <row r="329" spans="1:26" ht="13.5" customHeight="1">
      <c r="A329" s="1"/>
      <c r="B329" s="1"/>
      <c r="C329" s="1"/>
      <c r="D329" s="1"/>
      <c r="E329" s="1"/>
      <c r="F329" s="1"/>
      <c r="G329" s="1"/>
      <c r="H329" s="1"/>
      <c r="I329" s="1"/>
      <c r="J329" s="199"/>
      <c r="K329" s="199"/>
      <c r="L329" s="199"/>
      <c r="M329" s="199"/>
      <c r="N329" s="199"/>
      <c r="O329" s="199"/>
      <c r="P329" s="199"/>
      <c r="Q329" s="199"/>
      <c r="R329" s="199"/>
      <c r="S329" s="199"/>
      <c r="T329" s="199"/>
      <c r="U329" s="199"/>
      <c r="V329" s="199"/>
      <c r="W329" s="199"/>
      <c r="X329" s="199"/>
      <c r="Y329" s="199"/>
      <c r="Z329" s="199"/>
    </row>
    <row r="330" spans="1:26" ht="13.5" customHeight="1">
      <c r="A330" s="1"/>
      <c r="B330" s="1"/>
      <c r="C330" s="1"/>
      <c r="D330" s="1"/>
      <c r="E330" s="1"/>
      <c r="F330" s="1"/>
      <c r="G330" s="1"/>
      <c r="H330" s="1"/>
      <c r="I330" s="1"/>
      <c r="J330" s="199"/>
      <c r="K330" s="199"/>
      <c r="L330" s="199"/>
      <c r="M330" s="199"/>
      <c r="N330" s="199"/>
      <c r="O330" s="199"/>
      <c r="P330" s="199"/>
      <c r="Q330" s="199"/>
      <c r="R330" s="199"/>
      <c r="S330" s="199"/>
      <c r="T330" s="199"/>
      <c r="U330" s="199"/>
      <c r="V330" s="199"/>
      <c r="W330" s="199"/>
      <c r="X330" s="199"/>
      <c r="Y330" s="199"/>
      <c r="Z330" s="199"/>
    </row>
    <row r="331" spans="1:26" ht="13.5" customHeight="1">
      <c r="A331" s="1"/>
      <c r="B331" s="1"/>
      <c r="C331" s="1"/>
      <c r="D331" s="1"/>
      <c r="E331" s="1"/>
      <c r="F331" s="1"/>
      <c r="G331" s="1"/>
      <c r="H331" s="1"/>
      <c r="I331" s="1"/>
      <c r="J331" s="199"/>
      <c r="K331" s="199"/>
      <c r="L331" s="199"/>
      <c r="M331" s="199"/>
      <c r="N331" s="199"/>
      <c r="O331" s="199"/>
      <c r="P331" s="199"/>
      <c r="Q331" s="199"/>
      <c r="R331" s="199"/>
      <c r="S331" s="199"/>
      <c r="T331" s="199"/>
      <c r="U331" s="199"/>
      <c r="V331" s="199"/>
      <c r="W331" s="199"/>
      <c r="X331" s="199"/>
      <c r="Y331" s="199"/>
      <c r="Z331" s="199"/>
    </row>
    <row r="332" spans="1:26" ht="13.5" customHeight="1">
      <c r="A332" s="1"/>
      <c r="B332" s="1"/>
      <c r="C332" s="1"/>
      <c r="D332" s="1"/>
      <c r="E332" s="1"/>
      <c r="F332" s="1"/>
      <c r="G332" s="1"/>
      <c r="H332" s="1"/>
      <c r="I332" s="1"/>
      <c r="J332" s="199"/>
      <c r="K332" s="199"/>
      <c r="L332" s="199"/>
      <c r="M332" s="199"/>
      <c r="N332" s="199"/>
      <c r="O332" s="199"/>
      <c r="P332" s="199"/>
      <c r="Q332" s="199"/>
      <c r="R332" s="199"/>
      <c r="S332" s="199"/>
      <c r="T332" s="199"/>
      <c r="U332" s="199"/>
      <c r="V332" s="199"/>
      <c r="W332" s="199"/>
      <c r="X332" s="199"/>
      <c r="Y332" s="199"/>
      <c r="Z332" s="199"/>
    </row>
    <row r="333" spans="1:26" ht="13.5" customHeight="1">
      <c r="A333" s="1"/>
      <c r="B333" s="1"/>
      <c r="C333" s="1"/>
      <c r="D333" s="1"/>
      <c r="E333" s="1"/>
      <c r="F333" s="1"/>
      <c r="G333" s="1"/>
      <c r="H333" s="1"/>
      <c r="I333" s="1"/>
      <c r="J333" s="199"/>
      <c r="K333" s="199"/>
      <c r="L333" s="199"/>
      <c r="M333" s="199"/>
      <c r="N333" s="199"/>
      <c r="O333" s="199"/>
      <c r="P333" s="199"/>
      <c r="Q333" s="199"/>
      <c r="R333" s="199"/>
      <c r="S333" s="199"/>
      <c r="T333" s="199"/>
      <c r="U333" s="199"/>
      <c r="V333" s="199"/>
      <c r="W333" s="199"/>
      <c r="X333" s="199"/>
      <c r="Y333" s="199"/>
      <c r="Z333" s="199"/>
    </row>
    <row r="334" spans="1:26" ht="13.5" customHeight="1">
      <c r="A334" s="1"/>
      <c r="B334" s="1"/>
      <c r="C334" s="1"/>
      <c r="D334" s="1"/>
      <c r="E334" s="1"/>
      <c r="F334" s="1"/>
      <c r="G334" s="1"/>
      <c r="H334" s="1"/>
      <c r="I334" s="1"/>
      <c r="J334" s="199"/>
      <c r="K334" s="199"/>
      <c r="L334" s="199"/>
      <c r="M334" s="199"/>
      <c r="N334" s="199"/>
      <c r="O334" s="199"/>
      <c r="P334" s="199"/>
      <c r="Q334" s="199"/>
      <c r="R334" s="199"/>
      <c r="S334" s="199"/>
      <c r="T334" s="199"/>
      <c r="U334" s="199"/>
      <c r="V334" s="199"/>
      <c r="W334" s="199"/>
      <c r="X334" s="199"/>
      <c r="Y334" s="199"/>
      <c r="Z334" s="199"/>
    </row>
    <row r="335" spans="1:26" ht="13.5" customHeight="1">
      <c r="A335" s="1"/>
      <c r="B335" s="1"/>
      <c r="C335" s="1"/>
      <c r="D335" s="1"/>
      <c r="E335" s="1"/>
      <c r="F335" s="1"/>
      <c r="G335" s="1"/>
      <c r="H335" s="1"/>
      <c r="I335" s="1"/>
      <c r="J335" s="199"/>
      <c r="K335" s="199"/>
      <c r="L335" s="199"/>
      <c r="M335" s="199"/>
      <c r="N335" s="199"/>
      <c r="O335" s="199"/>
      <c r="P335" s="199"/>
      <c r="Q335" s="199"/>
      <c r="R335" s="199"/>
      <c r="S335" s="199"/>
      <c r="T335" s="199"/>
      <c r="U335" s="199"/>
      <c r="V335" s="199"/>
      <c r="W335" s="199"/>
      <c r="X335" s="199"/>
      <c r="Y335" s="199"/>
      <c r="Z335" s="199"/>
    </row>
    <row r="336" spans="1:26" ht="13.5" customHeight="1">
      <c r="A336" s="1"/>
      <c r="B336" s="1"/>
      <c r="C336" s="1"/>
      <c r="D336" s="1"/>
      <c r="E336" s="1"/>
      <c r="F336" s="1"/>
      <c r="G336" s="1"/>
      <c r="H336" s="1"/>
      <c r="I336" s="1"/>
      <c r="J336" s="199"/>
      <c r="K336" s="199"/>
      <c r="L336" s="199"/>
      <c r="M336" s="199"/>
      <c r="N336" s="199"/>
      <c r="O336" s="199"/>
      <c r="P336" s="199"/>
      <c r="Q336" s="199"/>
      <c r="R336" s="199"/>
      <c r="S336" s="199"/>
      <c r="T336" s="199"/>
      <c r="U336" s="199"/>
      <c r="V336" s="199"/>
      <c r="W336" s="199"/>
      <c r="X336" s="199"/>
      <c r="Y336" s="199"/>
      <c r="Z336" s="199"/>
    </row>
    <row r="337" spans="1:26" ht="13.5" customHeight="1">
      <c r="A337" s="1"/>
      <c r="B337" s="1"/>
      <c r="C337" s="1"/>
      <c r="D337" s="1"/>
      <c r="E337" s="1"/>
      <c r="F337" s="1"/>
      <c r="G337" s="1"/>
      <c r="H337" s="1"/>
      <c r="I337" s="1"/>
      <c r="J337" s="199"/>
      <c r="K337" s="199"/>
      <c r="L337" s="199"/>
      <c r="M337" s="199"/>
      <c r="N337" s="199"/>
      <c r="O337" s="199"/>
      <c r="P337" s="199"/>
      <c r="Q337" s="199"/>
      <c r="R337" s="199"/>
      <c r="S337" s="199"/>
      <c r="T337" s="199"/>
      <c r="U337" s="199"/>
      <c r="V337" s="199"/>
      <c r="W337" s="199"/>
      <c r="X337" s="199"/>
      <c r="Y337" s="199"/>
      <c r="Z337" s="199"/>
    </row>
    <row r="338" spans="1:26" ht="13.5" customHeight="1">
      <c r="A338" s="1"/>
      <c r="B338" s="1"/>
      <c r="C338" s="1"/>
      <c r="D338" s="1"/>
      <c r="E338" s="1"/>
      <c r="F338" s="1"/>
      <c r="G338" s="1"/>
      <c r="H338" s="1"/>
      <c r="I338" s="1"/>
      <c r="J338" s="199"/>
      <c r="K338" s="199"/>
      <c r="L338" s="199"/>
      <c r="M338" s="199"/>
      <c r="N338" s="199"/>
      <c r="O338" s="199"/>
      <c r="P338" s="199"/>
      <c r="Q338" s="199"/>
      <c r="R338" s="199"/>
      <c r="S338" s="199"/>
      <c r="T338" s="199"/>
      <c r="U338" s="199"/>
      <c r="V338" s="199"/>
      <c r="W338" s="199"/>
      <c r="X338" s="199"/>
      <c r="Y338" s="199"/>
      <c r="Z338" s="199"/>
    </row>
    <row r="339" spans="1:26" ht="13.5" customHeight="1">
      <c r="A339" s="1"/>
      <c r="B339" s="1"/>
      <c r="C339" s="1"/>
      <c r="D339" s="1"/>
      <c r="E339" s="1"/>
      <c r="F339" s="1"/>
      <c r="G339" s="1"/>
      <c r="H339" s="1"/>
      <c r="I339" s="1"/>
      <c r="J339" s="199"/>
      <c r="K339" s="199"/>
      <c r="L339" s="199"/>
      <c r="M339" s="199"/>
      <c r="N339" s="199"/>
      <c r="O339" s="199"/>
      <c r="P339" s="199"/>
      <c r="Q339" s="199"/>
      <c r="R339" s="199"/>
      <c r="S339" s="199"/>
      <c r="T339" s="199"/>
      <c r="U339" s="199"/>
      <c r="V339" s="199"/>
      <c r="W339" s="199"/>
      <c r="X339" s="199"/>
      <c r="Y339" s="199"/>
      <c r="Z339" s="199"/>
    </row>
    <row r="340" spans="1:26" ht="13.5" customHeight="1">
      <c r="A340" s="1"/>
      <c r="B340" s="1"/>
      <c r="C340" s="1"/>
      <c r="D340" s="1"/>
      <c r="E340" s="1"/>
      <c r="F340" s="1"/>
      <c r="G340" s="1"/>
      <c r="H340" s="1"/>
      <c r="I340" s="1"/>
      <c r="J340" s="199"/>
      <c r="K340" s="199"/>
      <c r="L340" s="199"/>
      <c r="M340" s="199"/>
      <c r="N340" s="199"/>
      <c r="O340" s="199"/>
      <c r="P340" s="199"/>
      <c r="Q340" s="199"/>
      <c r="R340" s="199"/>
      <c r="S340" s="199"/>
      <c r="T340" s="199"/>
      <c r="U340" s="199"/>
      <c r="V340" s="199"/>
      <c r="W340" s="199"/>
      <c r="X340" s="199"/>
      <c r="Y340" s="199"/>
      <c r="Z340" s="199"/>
    </row>
    <row r="341" spans="1:26" ht="13.5" customHeight="1">
      <c r="A341" s="1"/>
      <c r="B341" s="1"/>
      <c r="C341" s="1"/>
      <c r="D341" s="1"/>
      <c r="E341" s="1"/>
      <c r="F341" s="1"/>
      <c r="G341" s="1"/>
      <c r="H341" s="1"/>
      <c r="I341" s="1"/>
      <c r="J341" s="199"/>
      <c r="K341" s="199"/>
      <c r="L341" s="199"/>
      <c r="M341" s="199"/>
      <c r="N341" s="199"/>
      <c r="O341" s="199"/>
      <c r="P341" s="199"/>
      <c r="Q341" s="199"/>
      <c r="R341" s="199"/>
      <c r="S341" s="199"/>
      <c r="T341" s="199"/>
      <c r="U341" s="199"/>
      <c r="V341" s="199"/>
      <c r="W341" s="199"/>
      <c r="X341" s="199"/>
      <c r="Y341" s="199"/>
      <c r="Z341" s="199"/>
    </row>
    <row r="342" spans="1:26" ht="13.5" customHeight="1">
      <c r="A342" s="1"/>
      <c r="B342" s="1"/>
      <c r="C342" s="1"/>
      <c r="D342" s="1"/>
      <c r="E342" s="1"/>
      <c r="F342" s="1"/>
      <c r="G342" s="1"/>
      <c r="H342" s="1"/>
      <c r="I342" s="1"/>
      <c r="J342" s="199"/>
      <c r="K342" s="199"/>
      <c r="L342" s="199"/>
      <c r="M342" s="199"/>
      <c r="N342" s="199"/>
      <c r="O342" s="199"/>
      <c r="P342" s="199"/>
      <c r="Q342" s="199"/>
      <c r="R342" s="199"/>
      <c r="S342" s="199"/>
      <c r="T342" s="199"/>
      <c r="U342" s="199"/>
      <c r="V342" s="199"/>
      <c r="W342" s="199"/>
      <c r="X342" s="199"/>
      <c r="Y342" s="199"/>
      <c r="Z342" s="199"/>
    </row>
    <row r="343" spans="1:26" ht="13.5" customHeight="1">
      <c r="A343" s="1"/>
      <c r="B343" s="1"/>
      <c r="C343" s="1"/>
      <c r="D343" s="1"/>
      <c r="E343" s="1"/>
      <c r="F343" s="1"/>
      <c r="G343" s="1"/>
      <c r="H343" s="1"/>
      <c r="I343" s="1"/>
      <c r="J343" s="199"/>
      <c r="K343" s="199"/>
      <c r="L343" s="199"/>
      <c r="M343" s="199"/>
      <c r="N343" s="199"/>
      <c r="O343" s="199"/>
      <c r="P343" s="199"/>
      <c r="Q343" s="199"/>
      <c r="R343" s="199"/>
      <c r="S343" s="199"/>
      <c r="T343" s="199"/>
      <c r="U343" s="199"/>
      <c r="V343" s="199"/>
      <c r="W343" s="199"/>
      <c r="X343" s="199"/>
      <c r="Y343" s="199"/>
      <c r="Z343" s="199"/>
    </row>
    <row r="344" spans="1:26" ht="13.5" customHeight="1">
      <c r="A344" s="1"/>
      <c r="B344" s="1"/>
      <c r="C344" s="1"/>
      <c r="D344" s="1"/>
      <c r="E344" s="1"/>
      <c r="F344" s="1"/>
      <c r="G344" s="1"/>
      <c r="H344" s="1"/>
      <c r="I344" s="1"/>
      <c r="J344" s="199"/>
      <c r="K344" s="199"/>
      <c r="L344" s="199"/>
      <c r="M344" s="199"/>
      <c r="N344" s="199"/>
      <c r="O344" s="199"/>
      <c r="P344" s="199"/>
      <c r="Q344" s="199"/>
      <c r="R344" s="199"/>
      <c r="S344" s="199"/>
      <c r="T344" s="199"/>
      <c r="U344" s="199"/>
      <c r="V344" s="199"/>
      <c r="W344" s="199"/>
      <c r="X344" s="199"/>
      <c r="Y344" s="199"/>
      <c r="Z344" s="199"/>
    </row>
    <row r="345" spans="1:26" ht="13.5" customHeight="1">
      <c r="A345" s="1"/>
      <c r="B345" s="1"/>
      <c r="C345" s="1"/>
      <c r="D345" s="1"/>
      <c r="E345" s="1"/>
      <c r="F345" s="1"/>
      <c r="G345" s="1"/>
      <c r="H345" s="1"/>
      <c r="I345" s="1"/>
      <c r="J345" s="199"/>
      <c r="K345" s="199"/>
      <c r="L345" s="199"/>
      <c r="M345" s="199"/>
      <c r="N345" s="199"/>
      <c r="O345" s="199"/>
      <c r="P345" s="199"/>
      <c r="Q345" s="199"/>
      <c r="R345" s="199"/>
      <c r="S345" s="199"/>
      <c r="T345" s="199"/>
      <c r="U345" s="199"/>
      <c r="V345" s="199"/>
      <c r="W345" s="199"/>
      <c r="X345" s="199"/>
      <c r="Y345" s="199"/>
      <c r="Z345" s="199"/>
    </row>
    <row r="346" spans="1:26" ht="13.5" customHeight="1">
      <c r="A346" s="1"/>
      <c r="B346" s="1"/>
      <c r="C346" s="1"/>
      <c r="D346" s="1"/>
      <c r="E346" s="1"/>
      <c r="F346" s="1"/>
      <c r="G346" s="1"/>
      <c r="H346" s="1"/>
      <c r="I346" s="1"/>
      <c r="J346" s="199"/>
      <c r="K346" s="199"/>
      <c r="L346" s="199"/>
      <c r="M346" s="199"/>
      <c r="N346" s="199"/>
      <c r="O346" s="199"/>
      <c r="P346" s="199"/>
      <c r="Q346" s="199"/>
      <c r="R346" s="199"/>
      <c r="S346" s="199"/>
      <c r="T346" s="199"/>
      <c r="U346" s="199"/>
      <c r="V346" s="199"/>
      <c r="W346" s="199"/>
      <c r="X346" s="199"/>
      <c r="Y346" s="199"/>
      <c r="Z346" s="199"/>
    </row>
    <row r="347" spans="1:26" ht="13.5" customHeight="1">
      <c r="A347" s="1"/>
      <c r="B347" s="1"/>
      <c r="C347" s="1"/>
      <c r="D347" s="1"/>
      <c r="E347" s="1"/>
      <c r="F347" s="1"/>
      <c r="G347" s="1"/>
      <c r="H347" s="1"/>
      <c r="I347" s="1"/>
      <c r="J347" s="199"/>
      <c r="K347" s="199"/>
      <c r="L347" s="199"/>
      <c r="M347" s="199"/>
      <c r="N347" s="199"/>
      <c r="O347" s="199"/>
      <c r="P347" s="199"/>
      <c r="Q347" s="199"/>
      <c r="R347" s="199"/>
      <c r="S347" s="199"/>
      <c r="T347" s="199"/>
      <c r="U347" s="199"/>
      <c r="V347" s="199"/>
      <c r="W347" s="199"/>
      <c r="X347" s="199"/>
      <c r="Y347" s="199"/>
      <c r="Z347" s="199"/>
    </row>
    <row r="348" spans="1:26" ht="13.5" customHeight="1">
      <c r="A348" s="1"/>
      <c r="B348" s="1"/>
      <c r="C348" s="1"/>
      <c r="D348" s="1"/>
      <c r="E348" s="1"/>
      <c r="F348" s="1"/>
      <c r="G348" s="1"/>
      <c r="H348" s="1"/>
      <c r="I348" s="1"/>
      <c r="J348" s="199"/>
      <c r="K348" s="199"/>
      <c r="L348" s="199"/>
      <c r="M348" s="199"/>
      <c r="N348" s="199"/>
      <c r="O348" s="199"/>
      <c r="P348" s="199"/>
      <c r="Q348" s="199"/>
      <c r="R348" s="199"/>
      <c r="S348" s="199"/>
      <c r="T348" s="199"/>
      <c r="U348" s="199"/>
      <c r="V348" s="199"/>
      <c r="W348" s="199"/>
      <c r="X348" s="199"/>
      <c r="Y348" s="199"/>
      <c r="Z348" s="199"/>
    </row>
    <row r="349" spans="1:26" ht="13.5" customHeight="1">
      <c r="A349" s="1"/>
      <c r="B349" s="1"/>
      <c r="C349" s="1"/>
      <c r="D349" s="1"/>
      <c r="E349" s="1"/>
      <c r="F349" s="1"/>
      <c r="G349" s="1"/>
      <c r="H349" s="1"/>
      <c r="I349" s="1"/>
      <c r="J349" s="199"/>
      <c r="K349" s="199"/>
      <c r="L349" s="199"/>
      <c r="M349" s="199"/>
      <c r="N349" s="199"/>
      <c r="O349" s="199"/>
      <c r="P349" s="199"/>
      <c r="Q349" s="199"/>
      <c r="R349" s="199"/>
      <c r="S349" s="199"/>
      <c r="T349" s="199"/>
      <c r="U349" s="199"/>
      <c r="V349" s="199"/>
      <c r="W349" s="199"/>
      <c r="X349" s="199"/>
      <c r="Y349" s="199"/>
      <c r="Z349" s="199"/>
    </row>
    <row r="350" spans="1:26" ht="13.5" customHeight="1">
      <c r="A350" s="1"/>
      <c r="B350" s="1"/>
      <c r="C350" s="1"/>
      <c r="D350" s="1"/>
      <c r="E350" s="1"/>
      <c r="F350" s="1"/>
      <c r="G350" s="1"/>
      <c r="H350" s="1"/>
      <c r="I350" s="1"/>
      <c r="J350" s="199"/>
      <c r="K350" s="199"/>
      <c r="L350" s="199"/>
      <c r="M350" s="199"/>
      <c r="N350" s="199"/>
      <c r="O350" s="199"/>
      <c r="P350" s="199"/>
      <c r="Q350" s="199"/>
      <c r="R350" s="199"/>
      <c r="S350" s="199"/>
      <c r="T350" s="199"/>
      <c r="U350" s="199"/>
      <c r="V350" s="199"/>
      <c r="W350" s="199"/>
      <c r="X350" s="199"/>
      <c r="Y350" s="199"/>
      <c r="Z350" s="199"/>
    </row>
    <row r="351" spans="1:26" ht="13.5" customHeight="1">
      <c r="A351" s="1"/>
      <c r="B351" s="1"/>
      <c r="C351" s="1"/>
      <c r="D351" s="1"/>
      <c r="E351" s="1"/>
      <c r="F351" s="1"/>
      <c r="G351" s="1"/>
      <c r="H351" s="1"/>
      <c r="I351" s="1"/>
      <c r="J351" s="199"/>
      <c r="K351" s="199"/>
      <c r="L351" s="199"/>
      <c r="M351" s="199"/>
      <c r="N351" s="199"/>
      <c r="O351" s="199"/>
      <c r="P351" s="199"/>
      <c r="Q351" s="199"/>
      <c r="R351" s="199"/>
      <c r="S351" s="199"/>
      <c r="T351" s="199"/>
      <c r="U351" s="199"/>
      <c r="V351" s="199"/>
      <c r="W351" s="199"/>
      <c r="X351" s="199"/>
      <c r="Y351" s="199"/>
      <c r="Z351" s="199"/>
    </row>
    <row r="352" spans="1:26" ht="13.5" customHeight="1">
      <c r="A352" s="1"/>
      <c r="B352" s="1"/>
      <c r="C352" s="1"/>
      <c r="D352" s="1"/>
      <c r="E352" s="1"/>
      <c r="F352" s="1"/>
      <c r="G352" s="1"/>
      <c r="H352" s="1"/>
      <c r="I352" s="1"/>
      <c r="J352" s="199"/>
      <c r="K352" s="199"/>
      <c r="L352" s="199"/>
      <c r="M352" s="199"/>
      <c r="N352" s="199"/>
      <c r="O352" s="199"/>
      <c r="P352" s="199"/>
      <c r="Q352" s="199"/>
      <c r="R352" s="199"/>
      <c r="S352" s="199"/>
      <c r="T352" s="199"/>
      <c r="U352" s="199"/>
      <c r="V352" s="199"/>
      <c r="W352" s="199"/>
      <c r="X352" s="199"/>
      <c r="Y352" s="199"/>
      <c r="Z352" s="199"/>
    </row>
    <row r="353" spans="1:26" ht="13.5" customHeight="1">
      <c r="A353" s="1"/>
      <c r="B353" s="1"/>
      <c r="C353" s="1"/>
      <c r="D353" s="1"/>
      <c r="E353" s="1"/>
      <c r="F353" s="1"/>
      <c r="G353" s="1"/>
      <c r="H353" s="1"/>
      <c r="I353" s="1"/>
      <c r="J353" s="199"/>
      <c r="K353" s="199"/>
      <c r="L353" s="199"/>
      <c r="M353" s="199"/>
      <c r="N353" s="199"/>
      <c r="O353" s="199"/>
      <c r="P353" s="199"/>
      <c r="Q353" s="199"/>
      <c r="R353" s="199"/>
      <c r="S353" s="199"/>
      <c r="T353" s="199"/>
      <c r="U353" s="199"/>
      <c r="V353" s="199"/>
      <c r="W353" s="199"/>
      <c r="X353" s="199"/>
      <c r="Y353" s="199"/>
      <c r="Z353" s="199"/>
    </row>
    <row r="354" spans="1:26" ht="13.5" customHeight="1">
      <c r="A354" s="1"/>
      <c r="B354" s="1"/>
      <c r="C354" s="1"/>
      <c r="D354" s="1"/>
      <c r="E354" s="1"/>
      <c r="F354" s="1"/>
      <c r="G354" s="1"/>
      <c r="H354" s="1"/>
      <c r="I354" s="1"/>
      <c r="J354" s="199"/>
      <c r="K354" s="199"/>
      <c r="L354" s="199"/>
      <c r="M354" s="199"/>
      <c r="N354" s="199"/>
      <c r="O354" s="199"/>
      <c r="P354" s="199"/>
      <c r="Q354" s="199"/>
      <c r="R354" s="199"/>
      <c r="S354" s="199"/>
      <c r="T354" s="199"/>
      <c r="U354" s="199"/>
      <c r="V354" s="199"/>
      <c r="W354" s="199"/>
      <c r="X354" s="199"/>
      <c r="Y354" s="199"/>
      <c r="Z354" s="199"/>
    </row>
    <row r="355" spans="1:26" ht="13.5" customHeight="1">
      <c r="A355" s="1"/>
      <c r="B355" s="1"/>
      <c r="C355" s="1"/>
      <c r="D355" s="1"/>
      <c r="E355" s="1"/>
      <c r="F355" s="1"/>
      <c r="G355" s="1"/>
      <c r="H355" s="1"/>
      <c r="I355" s="1"/>
      <c r="J355" s="199"/>
      <c r="K355" s="199"/>
      <c r="L355" s="199"/>
      <c r="M355" s="199"/>
      <c r="N355" s="199"/>
      <c r="O355" s="199"/>
      <c r="P355" s="199"/>
      <c r="Q355" s="199"/>
      <c r="R355" s="199"/>
      <c r="S355" s="199"/>
      <c r="T355" s="199"/>
      <c r="U355" s="199"/>
      <c r="V355" s="199"/>
      <c r="W355" s="199"/>
      <c r="X355" s="199"/>
      <c r="Y355" s="199"/>
      <c r="Z355" s="199"/>
    </row>
    <row r="356" spans="1:26" ht="13.5" customHeight="1">
      <c r="A356" s="1"/>
      <c r="B356" s="1"/>
      <c r="C356" s="1"/>
      <c r="D356" s="1"/>
      <c r="E356" s="1"/>
      <c r="F356" s="1"/>
      <c r="G356" s="1"/>
      <c r="H356" s="1"/>
      <c r="I356" s="1"/>
      <c r="J356" s="199"/>
      <c r="K356" s="199"/>
      <c r="L356" s="199"/>
      <c r="M356" s="199"/>
      <c r="N356" s="199"/>
      <c r="O356" s="199"/>
      <c r="P356" s="199"/>
      <c r="Q356" s="199"/>
      <c r="R356" s="199"/>
      <c r="S356" s="199"/>
      <c r="T356" s="199"/>
      <c r="U356" s="199"/>
      <c r="V356" s="199"/>
      <c r="W356" s="199"/>
      <c r="X356" s="199"/>
      <c r="Y356" s="199"/>
      <c r="Z356" s="199"/>
    </row>
    <row r="357" spans="1:26" ht="13.5" customHeight="1">
      <c r="A357" s="1"/>
      <c r="B357" s="1"/>
      <c r="C357" s="1"/>
      <c r="D357" s="1"/>
      <c r="E357" s="1"/>
      <c r="F357" s="1"/>
      <c r="G357" s="1"/>
      <c r="H357" s="1"/>
      <c r="I357" s="1"/>
      <c r="J357" s="199"/>
      <c r="K357" s="199"/>
      <c r="L357" s="199"/>
      <c r="M357" s="199"/>
      <c r="N357" s="199"/>
      <c r="O357" s="199"/>
      <c r="P357" s="199"/>
      <c r="Q357" s="199"/>
      <c r="R357" s="199"/>
      <c r="S357" s="199"/>
      <c r="T357" s="199"/>
      <c r="U357" s="199"/>
      <c r="V357" s="199"/>
      <c r="W357" s="199"/>
      <c r="X357" s="199"/>
      <c r="Y357" s="199"/>
      <c r="Z357" s="199"/>
    </row>
    <row r="358" spans="1:26" ht="13.5" customHeight="1">
      <c r="A358" s="1"/>
      <c r="B358" s="1"/>
      <c r="C358" s="1"/>
      <c r="D358" s="1"/>
      <c r="E358" s="1"/>
      <c r="F358" s="1"/>
      <c r="G358" s="1"/>
      <c r="H358" s="1"/>
      <c r="I358" s="1"/>
      <c r="J358" s="199"/>
      <c r="K358" s="199"/>
      <c r="L358" s="199"/>
      <c r="M358" s="199"/>
      <c r="N358" s="199"/>
      <c r="O358" s="199"/>
      <c r="P358" s="199"/>
      <c r="Q358" s="199"/>
      <c r="R358" s="199"/>
      <c r="S358" s="199"/>
      <c r="T358" s="199"/>
      <c r="U358" s="199"/>
      <c r="V358" s="199"/>
      <c r="W358" s="199"/>
      <c r="X358" s="199"/>
      <c r="Y358" s="199"/>
      <c r="Z358" s="199"/>
    </row>
    <row r="359" spans="1:26" ht="13.5" customHeight="1">
      <c r="A359" s="1"/>
      <c r="B359" s="1"/>
      <c r="C359" s="1"/>
      <c r="D359" s="1"/>
      <c r="E359" s="1"/>
      <c r="F359" s="1"/>
      <c r="G359" s="1"/>
      <c r="H359" s="1"/>
      <c r="I359" s="1"/>
      <c r="J359" s="199"/>
      <c r="K359" s="199"/>
      <c r="L359" s="199"/>
      <c r="M359" s="199"/>
      <c r="N359" s="199"/>
      <c r="O359" s="199"/>
      <c r="P359" s="199"/>
      <c r="Q359" s="199"/>
      <c r="R359" s="199"/>
      <c r="S359" s="199"/>
      <c r="T359" s="199"/>
      <c r="U359" s="199"/>
      <c r="V359" s="199"/>
      <c r="W359" s="199"/>
      <c r="X359" s="199"/>
      <c r="Y359" s="199"/>
      <c r="Z359" s="199"/>
    </row>
    <row r="360" spans="1:26" ht="13.5" customHeight="1">
      <c r="A360" s="1"/>
      <c r="B360" s="1"/>
      <c r="C360" s="1"/>
      <c r="D360" s="1"/>
      <c r="E360" s="1"/>
      <c r="F360" s="1"/>
      <c r="G360" s="1"/>
      <c r="H360" s="1"/>
      <c r="I360" s="1"/>
      <c r="J360" s="199"/>
      <c r="K360" s="199"/>
      <c r="L360" s="199"/>
      <c r="M360" s="199"/>
      <c r="N360" s="199"/>
      <c r="O360" s="199"/>
      <c r="P360" s="199"/>
      <c r="Q360" s="199"/>
      <c r="R360" s="199"/>
      <c r="S360" s="199"/>
      <c r="T360" s="199"/>
      <c r="U360" s="199"/>
      <c r="V360" s="199"/>
      <c r="W360" s="199"/>
      <c r="X360" s="199"/>
      <c r="Y360" s="199"/>
      <c r="Z360" s="199"/>
    </row>
    <row r="361" spans="1:26" ht="13.5" customHeight="1">
      <c r="A361" s="1"/>
      <c r="B361" s="1"/>
      <c r="C361" s="1"/>
      <c r="D361" s="1"/>
      <c r="E361" s="1"/>
      <c r="F361" s="1"/>
      <c r="G361" s="1"/>
      <c r="H361" s="1"/>
      <c r="I361" s="1"/>
      <c r="J361" s="199"/>
      <c r="K361" s="199"/>
      <c r="L361" s="199"/>
      <c r="M361" s="199"/>
      <c r="N361" s="199"/>
      <c r="O361" s="199"/>
      <c r="P361" s="199"/>
      <c r="Q361" s="199"/>
      <c r="R361" s="199"/>
      <c r="S361" s="199"/>
      <c r="T361" s="199"/>
      <c r="U361" s="199"/>
      <c r="V361" s="199"/>
      <c r="W361" s="199"/>
      <c r="X361" s="199"/>
      <c r="Y361" s="199"/>
      <c r="Z361" s="199"/>
    </row>
    <row r="362" spans="1:26" ht="13.5" customHeight="1">
      <c r="A362" s="1"/>
      <c r="B362" s="1"/>
      <c r="C362" s="1"/>
      <c r="D362" s="1"/>
      <c r="E362" s="1"/>
      <c r="F362" s="1"/>
      <c r="G362" s="1"/>
      <c r="H362" s="1"/>
      <c r="I362" s="1"/>
      <c r="J362" s="199"/>
      <c r="K362" s="199"/>
      <c r="L362" s="199"/>
      <c r="M362" s="199"/>
      <c r="N362" s="199"/>
      <c r="O362" s="199"/>
      <c r="P362" s="199"/>
      <c r="Q362" s="199"/>
      <c r="R362" s="199"/>
      <c r="S362" s="199"/>
      <c r="T362" s="199"/>
      <c r="U362" s="199"/>
      <c r="V362" s="199"/>
      <c r="W362" s="199"/>
      <c r="X362" s="199"/>
      <c r="Y362" s="199"/>
      <c r="Z362" s="199"/>
    </row>
    <row r="363" spans="1:26" ht="13.5" customHeight="1">
      <c r="A363" s="1"/>
      <c r="B363" s="1"/>
      <c r="C363" s="1"/>
      <c r="D363" s="1"/>
      <c r="E363" s="1"/>
      <c r="F363" s="1"/>
      <c r="G363" s="1"/>
      <c r="H363" s="1"/>
      <c r="I363" s="1"/>
      <c r="J363" s="199"/>
      <c r="K363" s="199"/>
      <c r="L363" s="199"/>
      <c r="M363" s="199"/>
      <c r="N363" s="199"/>
      <c r="O363" s="199"/>
      <c r="P363" s="199"/>
      <c r="Q363" s="199"/>
      <c r="R363" s="199"/>
      <c r="S363" s="199"/>
      <c r="T363" s="199"/>
      <c r="U363" s="199"/>
      <c r="V363" s="199"/>
      <c r="W363" s="199"/>
      <c r="X363" s="199"/>
      <c r="Y363" s="199"/>
      <c r="Z363" s="199"/>
    </row>
    <row r="364" spans="1:26" ht="13.5" customHeight="1">
      <c r="A364" s="1"/>
      <c r="B364" s="1"/>
      <c r="C364" s="1"/>
      <c r="D364" s="1"/>
      <c r="E364" s="1"/>
      <c r="F364" s="1"/>
      <c r="G364" s="1"/>
      <c r="H364" s="1"/>
      <c r="I364" s="1"/>
      <c r="J364" s="199"/>
      <c r="K364" s="199"/>
      <c r="L364" s="199"/>
      <c r="M364" s="199"/>
      <c r="N364" s="199"/>
      <c r="O364" s="199"/>
      <c r="P364" s="199"/>
      <c r="Q364" s="199"/>
      <c r="R364" s="199"/>
      <c r="S364" s="199"/>
      <c r="T364" s="199"/>
      <c r="U364" s="199"/>
      <c r="V364" s="199"/>
      <c r="W364" s="199"/>
      <c r="X364" s="199"/>
      <c r="Y364" s="199"/>
      <c r="Z364" s="199"/>
    </row>
    <row r="365" spans="1:26" ht="13.5" customHeight="1">
      <c r="A365" s="1"/>
      <c r="B365" s="1"/>
      <c r="C365" s="1"/>
      <c r="D365" s="1"/>
      <c r="E365" s="1"/>
      <c r="F365" s="1"/>
      <c r="G365" s="1"/>
      <c r="H365" s="1"/>
      <c r="I365" s="1"/>
      <c r="J365" s="199"/>
      <c r="K365" s="199"/>
      <c r="L365" s="199"/>
      <c r="M365" s="199"/>
      <c r="N365" s="199"/>
      <c r="O365" s="199"/>
      <c r="P365" s="199"/>
      <c r="Q365" s="199"/>
      <c r="R365" s="199"/>
      <c r="S365" s="199"/>
      <c r="T365" s="199"/>
      <c r="U365" s="199"/>
      <c r="V365" s="199"/>
      <c r="W365" s="199"/>
      <c r="X365" s="199"/>
      <c r="Y365" s="199"/>
      <c r="Z365" s="199"/>
    </row>
    <row r="366" spans="1:26" ht="13.5" customHeight="1">
      <c r="A366" s="1"/>
      <c r="B366" s="1"/>
      <c r="C366" s="1"/>
      <c r="D366" s="1"/>
      <c r="E366" s="1"/>
      <c r="F366" s="1"/>
      <c r="G366" s="1"/>
      <c r="H366" s="1"/>
      <c r="I366" s="1"/>
      <c r="J366" s="199"/>
      <c r="K366" s="199"/>
      <c r="L366" s="199"/>
      <c r="M366" s="199"/>
      <c r="N366" s="199"/>
      <c r="O366" s="199"/>
      <c r="P366" s="199"/>
      <c r="Q366" s="199"/>
      <c r="R366" s="199"/>
      <c r="S366" s="199"/>
      <c r="T366" s="199"/>
      <c r="U366" s="199"/>
      <c r="V366" s="199"/>
      <c r="W366" s="199"/>
      <c r="X366" s="199"/>
      <c r="Y366" s="199"/>
      <c r="Z366" s="199"/>
    </row>
    <row r="367" spans="1:26" ht="13.5" customHeight="1">
      <c r="A367" s="1"/>
      <c r="B367" s="1"/>
      <c r="C367" s="1"/>
      <c r="D367" s="1"/>
      <c r="E367" s="1"/>
      <c r="F367" s="1"/>
      <c r="G367" s="1"/>
      <c r="H367" s="1"/>
      <c r="I367" s="1"/>
      <c r="J367" s="199"/>
      <c r="K367" s="199"/>
      <c r="L367" s="199"/>
      <c r="M367" s="199"/>
      <c r="N367" s="199"/>
      <c r="O367" s="199"/>
      <c r="P367" s="199"/>
      <c r="Q367" s="199"/>
      <c r="R367" s="199"/>
      <c r="S367" s="199"/>
      <c r="T367" s="199"/>
      <c r="U367" s="199"/>
      <c r="V367" s="199"/>
      <c r="W367" s="199"/>
      <c r="X367" s="199"/>
      <c r="Y367" s="199"/>
      <c r="Z367" s="199"/>
    </row>
    <row r="368" spans="1:26" ht="13.5" customHeight="1">
      <c r="A368" s="1"/>
      <c r="B368" s="1"/>
      <c r="C368" s="1"/>
      <c r="D368" s="1"/>
      <c r="E368" s="1"/>
      <c r="F368" s="1"/>
      <c r="G368" s="1"/>
      <c r="H368" s="1"/>
      <c r="I368" s="1"/>
      <c r="J368" s="199"/>
      <c r="K368" s="199"/>
      <c r="L368" s="199"/>
      <c r="M368" s="199"/>
      <c r="N368" s="199"/>
      <c r="O368" s="199"/>
      <c r="P368" s="199"/>
      <c r="Q368" s="199"/>
      <c r="R368" s="199"/>
      <c r="S368" s="199"/>
      <c r="T368" s="199"/>
      <c r="U368" s="199"/>
      <c r="V368" s="199"/>
      <c r="W368" s="199"/>
      <c r="X368" s="199"/>
      <c r="Y368" s="199"/>
      <c r="Z368" s="199"/>
    </row>
    <row r="369" spans="1:26" ht="13.5" customHeight="1">
      <c r="A369" s="1"/>
      <c r="B369" s="1"/>
      <c r="C369" s="1"/>
      <c r="D369" s="1"/>
      <c r="E369" s="1"/>
      <c r="F369" s="1"/>
      <c r="G369" s="1"/>
      <c r="H369" s="1"/>
      <c r="I369" s="1"/>
      <c r="J369" s="199"/>
      <c r="K369" s="199"/>
      <c r="L369" s="199"/>
      <c r="M369" s="199"/>
      <c r="N369" s="199"/>
      <c r="O369" s="199"/>
      <c r="P369" s="199"/>
      <c r="Q369" s="199"/>
      <c r="R369" s="199"/>
      <c r="S369" s="199"/>
      <c r="T369" s="199"/>
      <c r="U369" s="199"/>
      <c r="V369" s="199"/>
      <c r="W369" s="199"/>
      <c r="X369" s="199"/>
      <c r="Y369" s="199"/>
      <c r="Z369" s="199"/>
    </row>
    <row r="370" spans="1:26" ht="13.5" customHeight="1">
      <c r="A370" s="1"/>
      <c r="B370" s="1"/>
      <c r="C370" s="1"/>
      <c r="D370" s="1"/>
      <c r="E370" s="1"/>
      <c r="F370" s="1"/>
      <c r="G370" s="1"/>
      <c r="H370" s="1"/>
      <c r="I370" s="1"/>
      <c r="J370" s="199"/>
      <c r="K370" s="199"/>
      <c r="L370" s="199"/>
      <c r="M370" s="199"/>
      <c r="N370" s="199"/>
      <c r="O370" s="199"/>
      <c r="P370" s="199"/>
      <c r="Q370" s="199"/>
      <c r="R370" s="199"/>
      <c r="S370" s="199"/>
      <c r="T370" s="199"/>
      <c r="U370" s="199"/>
      <c r="V370" s="199"/>
      <c r="W370" s="199"/>
      <c r="X370" s="199"/>
      <c r="Y370" s="199"/>
      <c r="Z370" s="199"/>
    </row>
    <row r="371" spans="1:26" ht="13.5" customHeight="1">
      <c r="A371" s="1"/>
      <c r="B371" s="1"/>
      <c r="C371" s="1"/>
      <c r="D371" s="1"/>
      <c r="E371" s="1"/>
      <c r="F371" s="1"/>
      <c r="G371" s="1"/>
      <c r="H371" s="1"/>
      <c r="I371" s="1"/>
      <c r="J371" s="199"/>
      <c r="K371" s="199"/>
      <c r="L371" s="199"/>
      <c r="M371" s="199"/>
      <c r="N371" s="199"/>
      <c r="O371" s="199"/>
      <c r="P371" s="199"/>
      <c r="Q371" s="199"/>
      <c r="R371" s="199"/>
      <c r="S371" s="199"/>
      <c r="T371" s="199"/>
      <c r="U371" s="199"/>
      <c r="V371" s="199"/>
      <c r="W371" s="199"/>
      <c r="X371" s="199"/>
      <c r="Y371" s="199"/>
      <c r="Z371" s="199"/>
    </row>
    <row r="372" spans="1:26" ht="13.5" customHeight="1">
      <c r="A372" s="1"/>
      <c r="B372" s="1"/>
      <c r="C372" s="1"/>
      <c r="D372" s="1"/>
      <c r="E372" s="1"/>
      <c r="F372" s="1"/>
      <c r="G372" s="1"/>
      <c r="H372" s="1"/>
      <c r="I372" s="1"/>
      <c r="J372" s="199"/>
      <c r="K372" s="199"/>
      <c r="L372" s="199"/>
      <c r="M372" s="199"/>
      <c r="N372" s="199"/>
      <c r="O372" s="199"/>
      <c r="P372" s="199"/>
      <c r="Q372" s="199"/>
      <c r="R372" s="199"/>
      <c r="S372" s="199"/>
      <c r="T372" s="199"/>
      <c r="U372" s="199"/>
      <c r="V372" s="199"/>
      <c r="W372" s="199"/>
      <c r="X372" s="199"/>
      <c r="Y372" s="199"/>
      <c r="Z372" s="199"/>
    </row>
    <row r="373" spans="1:26" ht="13.5" customHeight="1">
      <c r="A373" s="1"/>
      <c r="B373" s="1"/>
      <c r="C373" s="1"/>
      <c r="D373" s="1"/>
      <c r="E373" s="1"/>
      <c r="F373" s="1"/>
      <c r="G373" s="1"/>
      <c r="H373" s="1"/>
      <c r="I373" s="1"/>
      <c r="J373" s="199"/>
      <c r="K373" s="199"/>
      <c r="L373" s="199"/>
      <c r="M373" s="199"/>
      <c r="N373" s="199"/>
      <c r="O373" s="199"/>
      <c r="P373" s="199"/>
      <c r="Q373" s="199"/>
      <c r="R373" s="199"/>
      <c r="S373" s="199"/>
      <c r="T373" s="199"/>
      <c r="U373" s="199"/>
      <c r="V373" s="199"/>
      <c r="W373" s="199"/>
      <c r="X373" s="199"/>
      <c r="Y373" s="199"/>
      <c r="Z373" s="199"/>
    </row>
    <row r="374" spans="1:26" ht="13.5" customHeight="1">
      <c r="A374" s="1"/>
      <c r="B374" s="1"/>
      <c r="C374" s="1"/>
      <c r="D374" s="1"/>
      <c r="E374" s="1"/>
      <c r="F374" s="1"/>
      <c r="G374" s="1"/>
      <c r="H374" s="1"/>
      <c r="I374" s="1"/>
      <c r="J374" s="199"/>
      <c r="K374" s="199"/>
      <c r="L374" s="199"/>
      <c r="M374" s="199"/>
      <c r="N374" s="199"/>
      <c r="O374" s="199"/>
      <c r="P374" s="199"/>
      <c r="Q374" s="199"/>
      <c r="R374" s="199"/>
      <c r="S374" s="199"/>
      <c r="T374" s="199"/>
      <c r="U374" s="199"/>
      <c r="V374" s="199"/>
      <c r="W374" s="199"/>
      <c r="X374" s="199"/>
      <c r="Y374" s="199"/>
      <c r="Z374" s="199"/>
    </row>
    <row r="375" spans="1:26" ht="13.5" customHeight="1">
      <c r="A375" s="1"/>
      <c r="B375" s="1"/>
      <c r="C375" s="1"/>
      <c r="D375" s="1"/>
      <c r="E375" s="1"/>
      <c r="F375" s="1"/>
      <c r="G375" s="1"/>
      <c r="H375" s="1"/>
      <c r="I375" s="1"/>
      <c r="J375" s="199"/>
      <c r="K375" s="199"/>
      <c r="L375" s="199"/>
      <c r="M375" s="199"/>
      <c r="N375" s="199"/>
      <c r="O375" s="199"/>
      <c r="P375" s="199"/>
      <c r="Q375" s="199"/>
      <c r="R375" s="199"/>
      <c r="S375" s="199"/>
      <c r="T375" s="199"/>
      <c r="U375" s="199"/>
      <c r="V375" s="199"/>
      <c r="W375" s="199"/>
      <c r="X375" s="199"/>
      <c r="Y375" s="199"/>
      <c r="Z375" s="199"/>
    </row>
    <row r="376" spans="1:26" ht="13.5" customHeight="1">
      <c r="A376" s="1"/>
      <c r="B376" s="1"/>
      <c r="C376" s="1"/>
      <c r="D376" s="1"/>
      <c r="E376" s="1"/>
      <c r="F376" s="1"/>
      <c r="G376" s="1"/>
      <c r="H376" s="1"/>
      <c r="I376" s="1"/>
      <c r="J376" s="199"/>
      <c r="K376" s="199"/>
      <c r="L376" s="199"/>
      <c r="M376" s="199"/>
      <c r="N376" s="199"/>
      <c r="O376" s="199"/>
      <c r="P376" s="199"/>
      <c r="Q376" s="199"/>
      <c r="R376" s="199"/>
      <c r="S376" s="199"/>
      <c r="T376" s="199"/>
      <c r="U376" s="199"/>
      <c r="V376" s="199"/>
      <c r="W376" s="199"/>
      <c r="X376" s="199"/>
      <c r="Y376" s="199"/>
      <c r="Z376" s="199"/>
    </row>
    <row r="377" spans="1:26" ht="13.5" customHeight="1">
      <c r="A377" s="1"/>
      <c r="B377" s="1"/>
      <c r="C377" s="1"/>
      <c r="D377" s="1"/>
      <c r="E377" s="1"/>
      <c r="F377" s="1"/>
      <c r="G377" s="1"/>
      <c r="H377" s="1"/>
      <c r="I377" s="1"/>
      <c r="J377" s="199"/>
      <c r="K377" s="199"/>
      <c r="L377" s="199"/>
      <c r="M377" s="199"/>
      <c r="N377" s="199"/>
      <c r="O377" s="199"/>
      <c r="P377" s="199"/>
      <c r="Q377" s="199"/>
      <c r="R377" s="199"/>
      <c r="S377" s="199"/>
      <c r="T377" s="199"/>
      <c r="U377" s="199"/>
      <c r="V377" s="199"/>
      <c r="W377" s="199"/>
      <c r="X377" s="199"/>
      <c r="Y377" s="199"/>
      <c r="Z377" s="199"/>
    </row>
    <row r="378" spans="1:26" ht="13.5" customHeight="1">
      <c r="A378" s="1"/>
      <c r="B378" s="1"/>
      <c r="C378" s="1"/>
      <c r="D378" s="1"/>
      <c r="E378" s="1"/>
      <c r="F378" s="1"/>
      <c r="G378" s="1"/>
      <c r="H378" s="1"/>
      <c r="I378" s="1"/>
      <c r="J378" s="199"/>
      <c r="K378" s="199"/>
      <c r="L378" s="199"/>
      <c r="M378" s="199"/>
      <c r="N378" s="199"/>
      <c r="O378" s="199"/>
      <c r="P378" s="199"/>
      <c r="Q378" s="199"/>
      <c r="R378" s="199"/>
      <c r="S378" s="199"/>
      <c r="T378" s="199"/>
      <c r="U378" s="199"/>
      <c r="V378" s="199"/>
      <c r="W378" s="199"/>
      <c r="X378" s="199"/>
      <c r="Y378" s="199"/>
      <c r="Z378" s="199"/>
    </row>
    <row r="379" spans="1:26" ht="13.5" customHeight="1">
      <c r="A379" s="1"/>
      <c r="B379" s="1"/>
      <c r="C379" s="1"/>
      <c r="D379" s="1"/>
      <c r="E379" s="1"/>
      <c r="F379" s="1"/>
      <c r="G379" s="1"/>
      <c r="H379" s="1"/>
      <c r="I379" s="1"/>
      <c r="J379" s="199"/>
      <c r="K379" s="199"/>
      <c r="L379" s="199"/>
      <c r="M379" s="199"/>
      <c r="N379" s="199"/>
      <c r="O379" s="199"/>
      <c r="P379" s="199"/>
      <c r="Q379" s="199"/>
      <c r="R379" s="199"/>
      <c r="S379" s="199"/>
      <c r="T379" s="199"/>
      <c r="U379" s="199"/>
      <c r="V379" s="199"/>
      <c r="W379" s="199"/>
      <c r="X379" s="199"/>
      <c r="Y379" s="199"/>
      <c r="Z379" s="199"/>
    </row>
    <row r="380" spans="1:26" ht="13.5" customHeight="1">
      <c r="A380" s="1"/>
      <c r="B380" s="1"/>
      <c r="C380" s="1"/>
      <c r="D380" s="1"/>
      <c r="E380" s="1"/>
      <c r="F380" s="1"/>
      <c r="G380" s="1"/>
      <c r="H380" s="1"/>
      <c r="I380" s="1"/>
      <c r="J380" s="199"/>
      <c r="K380" s="199"/>
      <c r="L380" s="199"/>
      <c r="M380" s="199"/>
      <c r="N380" s="199"/>
      <c r="O380" s="199"/>
      <c r="P380" s="199"/>
      <c r="Q380" s="199"/>
      <c r="R380" s="199"/>
      <c r="S380" s="199"/>
      <c r="T380" s="199"/>
      <c r="U380" s="199"/>
      <c r="V380" s="199"/>
      <c r="W380" s="199"/>
      <c r="X380" s="199"/>
      <c r="Y380" s="199"/>
      <c r="Z380" s="199"/>
    </row>
    <row r="381" spans="1:26" ht="13.5" customHeight="1">
      <c r="A381" s="1"/>
      <c r="B381" s="1"/>
      <c r="C381" s="1"/>
      <c r="D381" s="1"/>
      <c r="E381" s="1"/>
      <c r="F381" s="1"/>
      <c r="G381" s="1"/>
      <c r="H381" s="1"/>
      <c r="I381" s="1"/>
      <c r="J381" s="199"/>
      <c r="K381" s="199"/>
      <c r="L381" s="199"/>
      <c r="M381" s="199"/>
      <c r="N381" s="199"/>
      <c r="O381" s="199"/>
      <c r="P381" s="199"/>
      <c r="Q381" s="199"/>
      <c r="R381" s="199"/>
      <c r="S381" s="199"/>
      <c r="T381" s="199"/>
      <c r="U381" s="199"/>
      <c r="V381" s="199"/>
      <c r="W381" s="199"/>
      <c r="X381" s="199"/>
      <c r="Y381" s="199"/>
      <c r="Z381" s="199"/>
    </row>
    <row r="382" spans="1:26" ht="13.5" customHeight="1">
      <c r="A382" s="1"/>
      <c r="B382" s="1"/>
      <c r="C382" s="1"/>
      <c r="D382" s="1"/>
      <c r="E382" s="1"/>
      <c r="F382" s="1"/>
      <c r="G382" s="1"/>
      <c r="H382" s="1"/>
      <c r="I382" s="1"/>
      <c r="J382" s="199"/>
      <c r="K382" s="199"/>
      <c r="L382" s="199"/>
      <c r="M382" s="199"/>
      <c r="N382" s="199"/>
      <c r="O382" s="199"/>
      <c r="P382" s="199"/>
      <c r="Q382" s="199"/>
      <c r="R382" s="199"/>
      <c r="S382" s="199"/>
      <c r="T382" s="199"/>
      <c r="U382" s="199"/>
      <c r="V382" s="199"/>
      <c r="W382" s="199"/>
      <c r="X382" s="199"/>
      <c r="Y382" s="199"/>
      <c r="Z382" s="199"/>
    </row>
    <row r="383" spans="1:26" ht="13.5" customHeight="1">
      <c r="A383" s="1"/>
      <c r="B383" s="1"/>
      <c r="C383" s="1"/>
      <c r="D383" s="1"/>
      <c r="E383" s="1"/>
      <c r="F383" s="1"/>
      <c r="G383" s="1"/>
      <c r="H383" s="1"/>
      <c r="I383" s="1"/>
      <c r="J383" s="199"/>
      <c r="K383" s="199"/>
      <c r="L383" s="199"/>
      <c r="M383" s="199"/>
      <c r="N383" s="199"/>
      <c r="O383" s="199"/>
      <c r="P383" s="199"/>
      <c r="Q383" s="199"/>
      <c r="R383" s="199"/>
      <c r="S383" s="199"/>
      <c r="T383" s="199"/>
      <c r="U383" s="199"/>
      <c r="V383" s="199"/>
      <c r="W383" s="199"/>
      <c r="X383" s="199"/>
      <c r="Y383" s="199"/>
      <c r="Z383" s="199"/>
    </row>
    <row r="384" spans="1:26" ht="13.5" customHeight="1">
      <c r="A384" s="1"/>
      <c r="B384" s="1"/>
      <c r="C384" s="1"/>
      <c r="D384" s="1"/>
      <c r="E384" s="1"/>
      <c r="F384" s="1"/>
      <c r="G384" s="1"/>
      <c r="H384" s="1"/>
      <c r="I384" s="1"/>
      <c r="J384" s="199"/>
      <c r="K384" s="199"/>
      <c r="L384" s="199"/>
      <c r="M384" s="199"/>
      <c r="N384" s="199"/>
      <c r="O384" s="199"/>
      <c r="P384" s="199"/>
      <c r="Q384" s="199"/>
      <c r="R384" s="199"/>
      <c r="S384" s="199"/>
      <c r="T384" s="199"/>
      <c r="U384" s="199"/>
      <c r="V384" s="199"/>
      <c r="W384" s="199"/>
      <c r="X384" s="199"/>
      <c r="Y384" s="199"/>
      <c r="Z384" s="199"/>
    </row>
    <row r="385" spans="1:26" ht="13.5" customHeight="1">
      <c r="A385" s="1"/>
      <c r="B385" s="1"/>
      <c r="C385" s="1"/>
      <c r="D385" s="1"/>
      <c r="E385" s="1"/>
      <c r="F385" s="1"/>
      <c r="G385" s="1"/>
      <c r="H385" s="1"/>
      <c r="I385" s="1"/>
      <c r="J385" s="199"/>
      <c r="K385" s="199"/>
      <c r="L385" s="199"/>
      <c r="M385" s="199"/>
      <c r="N385" s="199"/>
      <c r="O385" s="199"/>
      <c r="P385" s="199"/>
      <c r="Q385" s="199"/>
      <c r="R385" s="199"/>
      <c r="S385" s="199"/>
      <c r="T385" s="199"/>
      <c r="U385" s="199"/>
      <c r="V385" s="199"/>
      <c r="W385" s="199"/>
      <c r="X385" s="199"/>
      <c r="Y385" s="199"/>
      <c r="Z385" s="199"/>
    </row>
    <row r="386" spans="1:26" ht="13.5" customHeight="1">
      <c r="A386" s="1"/>
      <c r="B386" s="1"/>
      <c r="C386" s="1"/>
      <c r="D386" s="1"/>
      <c r="E386" s="1"/>
      <c r="F386" s="1"/>
      <c r="G386" s="1"/>
      <c r="H386" s="1"/>
      <c r="I386" s="1"/>
      <c r="J386" s="199"/>
      <c r="K386" s="199"/>
      <c r="L386" s="199"/>
      <c r="M386" s="199"/>
      <c r="N386" s="199"/>
      <c r="O386" s="199"/>
      <c r="P386" s="199"/>
      <c r="Q386" s="199"/>
      <c r="R386" s="199"/>
      <c r="S386" s="199"/>
      <c r="T386" s="199"/>
      <c r="U386" s="199"/>
      <c r="V386" s="199"/>
      <c r="W386" s="199"/>
      <c r="X386" s="199"/>
      <c r="Y386" s="199"/>
      <c r="Z386" s="199"/>
    </row>
    <row r="387" spans="1:26" ht="13.5" customHeight="1">
      <c r="A387" s="1"/>
      <c r="B387" s="1"/>
      <c r="C387" s="1"/>
      <c r="D387" s="1"/>
      <c r="E387" s="1"/>
      <c r="F387" s="1"/>
      <c r="G387" s="1"/>
      <c r="H387" s="1"/>
      <c r="I387" s="1"/>
      <c r="J387" s="199"/>
      <c r="K387" s="199"/>
      <c r="L387" s="199"/>
      <c r="M387" s="199"/>
      <c r="N387" s="199"/>
      <c r="O387" s="199"/>
      <c r="P387" s="199"/>
      <c r="Q387" s="199"/>
      <c r="R387" s="199"/>
      <c r="S387" s="199"/>
      <c r="T387" s="199"/>
      <c r="U387" s="199"/>
      <c r="V387" s="199"/>
      <c r="W387" s="199"/>
      <c r="X387" s="199"/>
      <c r="Y387" s="199"/>
      <c r="Z387" s="199"/>
    </row>
    <row r="388" spans="1:26" ht="13.5" customHeight="1">
      <c r="A388" s="1"/>
      <c r="B388" s="1"/>
      <c r="C388" s="1"/>
      <c r="D388" s="1"/>
      <c r="E388" s="1"/>
      <c r="F388" s="1"/>
      <c r="G388" s="1"/>
      <c r="H388" s="1"/>
      <c r="I388" s="1"/>
      <c r="J388" s="199"/>
      <c r="K388" s="199"/>
      <c r="L388" s="199"/>
      <c r="M388" s="199"/>
      <c r="N388" s="199"/>
      <c r="O388" s="199"/>
      <c r="P388" s="199"/>
      <c r="Q388" s="199"/>
      <c r="R388" s="199"/>
      <c r="S388" s="199"/>
      <c r="T388" s="199"/>
      <c r="U388" s="199"/>
      <c r="V388" s="199"/>
      <c r="W388" s="199"/>
      <c r="X388" s="199"/>
      <c r="Y388" s="199"/>
      <c r="Z388" s="199"/>
    </row>
    <row r="389" spans="1:26" ht="13.5" customHeight="1">
      <c r="A389" s="1"/>
      <c r="B389" s="1"/>
      <c r="C389" s="1"/>
      <c r="D389" s="1"/>
      <c r="E389" s="1"/>
      <c r="F389" s="1"/>
      <c r="G389" s="1"/>
      <c r="H389" s="1"/>
      <c r="I389" s="1"/>
      <c r="J389" s="199"/>
      <c r="K389" s="199"/>
      <c r="L389" s="199"/>
      <c r="M389" s="199"/>
      <c r="N389" s="199"/>
      <c r="O389" s="199"/>
      <c r="P389" s="199"/>
      <c r="Q389" s="199"/>
      <c r="R389" s="199"/>
      <c r="S389" s="199"/>
      <c r="T389" s="199"/>
      <c r="U389" s="199"/>
      <c r="V389" s="199"/>
      <c r="W389" s="199"/>
      <c r="X389" s="199"/>
      <c r="Y389" s="199"/>
      <c r="Z389" s="199"/>
    </row>
    <row r="390" spans="1:26" ht="13.5" customHeight="1">
      <c r="A390" s="1"/>
      <c r="B390" s="1"/>
      <c r="C390" s="1"/>
      <c r="D390" s="1"/>
      <c r="E390" s="1"/>
      <c r="F390" s="1"/>
      <c r="G390" s="1"/>
      <c r="H390" s="1"/>
      <c r="I390" s="1"/>
      <c r="J390" s="199"/>
      <c r="K390" s="199"/>
      <c r="L390" s="199"/>
      <c r="M390" s="199"/>
      <c r="N390" s="199"/>
      <c r="O390" s="199"/>
      <c r="P390" s="199"/>
      <c r="Q390" s="199"/>
      <c r="R390" s="199"/>
      <c r="S390" s="199"/>
      <c r="T390" s="199"/>
      <c r="U390" s="199"/>
      <c r="V390" s="199"/>
      <c r="W390" s="199"/>
      <c r="X390" s="199"/>
      <c r="Y390" s="199"/>
      <c r="Z390" s="199"/>
    </row>
    <row r="391" spans="1:26" ht="13.5" customHeight="1">
      <c r="A391" s="1"/>
      <c r="B391" s="1"/>
      <c r="C391" s="1"/>
      <c r="D391" s="1"/>
      <c r="E391" s="1"/>
      <c r="F391" s="1"/>
      <c r="G391" s="1"/>
      <c r="H391" s="1"/>
      <c r="I391" s="1"/>
      <c r="J391" s="199"/>
      <c r="K391" s="199"/>
      <c r="L391" s="199"/>
      <c r="M391" s="199"/>
      <c r="N391" s="199"/>
      <c r="O391" s="199"/>
      <c r="P391" s="199"/>
      <c r="Q391" s="199"/>
      <c r="R391" s="199"/>
      <c r="S391" s="199"/>
      <c r="T391" s="199"/>
      <c r="U391" s="199"/>
      <c r="V391" s="199"/>
      <c r="W391" s="199"/>
      <c r="X391" s="199"/>
      <c r="Y391" s="199"/>
      <c r="Z391" s="199"/>
    </row>
    <row r="392" spans="1:26" ht="13.5" customHeight="1">
      <c r="A392" s="1"/>
      <c r="B392" s="1"/>
      <c r="C392" s="1"/>
      <c r="D392" s="1"/>
      <c r="E392" s="1"/>
      <c r="F392" s="1"/>
      <c r="G392" s="1"/>
      <c r="H392" s="1"/>
      <c r="I392" s="1"/>
      <c r="J392" s="199"/>
      <c r="K392" s="199"/>
      <c r="L392" s="199"/>
      <c r="M392" s="199"/>
      <c r="N392" s="199"/>
      <c r="O392" s="199"/>
      <c r="P392" s="199"/>
      <c r="Q392" s="199"/>
      <c r="R392" s="199"/>
      <c r="S392" s="199"/>
      <c r="T392" s="199"/>
      <c r="U392" s="199"/>
      <c r="V392" s="199"/>
      <c r="W392" s="199"/>
      <c r="X392" s="199"/>
      <c r="Y392" s="199"/>
      <c r="Z392" s="199"/>
    </row>
    <row r="393" spans="1:26" ht="13.5" customHeight="1">
      <c r="A393" s="1"/>
      <c r="B393" s="1"/>
      <c r="C393" s="1"/>
      <c r="D393" s="1"/>
      <c r="E393" s="1"/>
      <c r="F393" s="1"/>
      <c r="G393" s="1"/>
      <c r="H393" s="1"/>
      <c r="I393" s="1"/>
      <c r="J393" s="199"/>
      <c r="K393" s="199"/>
      <c r="L393" s="199"/>
      <c r="M393" s="199"/>
      <c r="N393" s="199"/>
      <c r="O393" s="199"/>
      <c r="P393" s="199"/>
      <c r="Q393" s="199"/>
      <c r="R393" s="199"/>
      <c r="S393" s="199"/>
      <c r="T393" s="199"/>
      <c r="U393" s="199"/>
      <c r="V393" s="199"/>
      <c r="W393" s="199"/>
      <c r="X393" s="199"/>
      <c r="Y393" s="199"/>
      <c r="Z393" s="199"/>
    </row>
    <row r="394" spans="1:26" ht="13.5" customHeight="1">
      <c r="A394" s="1"/>
      <c r="B394" s="1"/>
      <c r="C394" s="1"/>
      <c r="D394" s="1"/>
      <c r="E394" s="1"/>
      <c r="F394" s="1"/>
      <c r="G394" s="1"/>
      <c r="H394" s="1"/>
      <c r="I394" s="1"/>
      <c r="J394" s="199"/>
      <c r="K394" s="199"/>
      <c r="L394" s="199"/>
      <c r="M394" s="199"/>
      <c r="N394" s="199"/>
      <c r="O394" s="199"/>
      <c r="P394" s="199"/>
      <c r="Q394" s="199"/>
      <c r="R394" s="199"/>
      <c r="S394" s="199"/>
      <c r="T394" s="199"/>
      <c r="U394" s="199"/>
      <c r="V394" s="199"/>
      <c r="W394" s="199"/>
      <c r="X394" s="199"/>
      <c r="Y394" s="199"/>
      <c r="Z394" s="199"/>
    </row>
    <row r="395" spans="1:26" ht="13.5" customHeight="1">
      <c r="A395" s="1"/>
      <c r="B395" s="1"/>
      <c r="C395" s="1"/>
      <c r="D395" s="1"/>
      <c r="E395" s="1"/>
      <c r="F395" s="1"/>
      <c r="G395" s="1"/>
      <c r="H395" s="1"/>
      <c r="I395" s="1"/>
      <c r="J395" s="199"/>
      <c r="K395" s="199"/>
      <c r="L395" s="199"/>
      <c r="M395" s="199"/>
      <c r="N395" s="199"/>
      <c r="O395" s="199"/>
      <c r="P395" s="199"/>
      <c r="Q395" s="199"/>
      <c r="R395" s="199"/>
      <c r="S395" s="199"/>
      <c r="T395" s="199"/>
      <c r="U395" s="199"/>
      <c r="V395" s="199"/>
      <c r="W395" s="199"/>
      <c r="X395" s="199"/>
      <c r="Y395" s="199"/>
      <c r="Z395" s="199"/>
    </row>
    <row r="396" spans="1:26" ht="13.5" customHeight="1">
      <c r="A396" s="1"/>
      <c r="B396" s="1"/>
      <c r="C396" s="1"/>
      <c r="D396" s="1"/>
      <c r="E396" s="1"/>
      <c r="F396" s="1"/>
      <c r="G396" s="1"/>
      <c r="H396" s="1"/>
      <c r="I396" s="1"/>
      <c r="J396" s="199"/>
      <c r="K396" s="199"/>
      <c r="L396" s="199"/>
      <c r="M396" s="199"/>
      <c r="N396" s="199"/>
      <c r="O396" s="199"/>
      <c r="P396" s="199"/>
      <c r="Q396" s="199"/>
      <c r="R396" s="199"/>
      <c r="S396" s="199"/>
      <c r="T396" s="199"/>
      <c r="U396" s="199"/>
      <c r="V396" s="199"/>
      <c r="W396" s="199"/>
      <c r="X396" s="199"/>
      <c r="Y396" s="199"/>
      <c r="Z396" s="199"/>
    </row>
    <row r="397" spans="1:26" ht="13.5" customHeight="1">
      <c r="A397" s="1"/>
      <c r="B397" s="1"/>
      <c r="C397" s="1"/>
      <c r="D397" s="1"/>
      <c r="E397" s="1"/>
      <c r="F397" s="1"/>
      <c r="G397" s="1"/>
      <c r="H397" s="1"/>
      <c r="I397" s="1"/>
      <c r="J397" s="199"/>
      <c r="K397" s="199"/>
      <c r="L397" s="199"/>
      <c r="M397" s="199"/>
      <c r="N397" s="199"/>
      <c r="O397" s="199"/>
      <c r="P397" s="199"/>
      <c r="Q397" s="199"/>
      <c r="R397" s="199"/>
      <c r="S397" s="199"/>
      <c r="T397" s="199"/>
      <c r="U397" s="199"/>
      <c r="V397" s="199"/>
      <c r="W397" s="199"/>
      <c r="X397" s="199"/>
      <c r="Y397" s="199"/>
      <c r="Z397" s="199"/>
    </row>
    <row r="398" spans="1:26" ht="13.5" customHeight="1">
      <c r="A398" s="1"/>
      <c r="B398" s="1"/>
      <c r="C398" s="1"/>
      <c r="D398" s="1"/>
      <c r="E398" s="1"/>
      <c r="F398" s="1"/>
      <c r="G398" s="1"/>
      <c r="H398" s="1"/>
      <c r="I398" s="1"/>
      <c r="J398" s="199"/>
      <c r="K398" s="199"/>
      <c r="L398" s="199"/>
      <c r="M398" s="199"/>
      <c r="N398" s="199"/>
      <c r="O398" s="199"/>
      <c r="P398" s="199"/>
      <c r="Q398" s="199"/>
      <c r="R398" s="199"/>
      <c r="S398" s="199"/>
      <c r="T398" s="199"/>
      <c r="U398" s="199"/>
      <c r="V398" s="199"/>
      <c r="W398" s="199"/>
      <c r="X398" s="199"/>
      <c r="Y398" s="199"/>
      <c r="Z398" s="199"/>
    </row>
    <row r="399" spans="1:26" ht="13.5" customHeight="1">
      <c r="A399" s="1"/>
      <c r="B399" s="1"/>
      <c r="C399" s="1"/>
      <c r="D399" s="1"/>
      <c r="E399" s="1"/>
      <c r="F399" s="1"/>
      <c r="G399" s="1"/>
      <c r="H399" s="1"/>
      <c r="I399" s="1"/>
      <c r="J399" s="199"/>
      <c r="K399" s="199"/>
      <c r="L399" s="199"/>
      <c r="M399" s="199"/>
      <c r="N399" s="199"/>
      <c r="O399" s="199"/>
      <c r="P399" s="199"/>
      <c r="Q399" s="199"/>
      <c r="R399" s="199"/>
      <c r="S399" s="199"/>
      <c r="T399" s="199"/>
      <c r="U399" s="199"/>
      <c r="V399" s="199"/>
      <c r="W399" s="199"/>
      <c r="X399" s="199"/>
      <c r="Y399" s="199"/>
      <c r="Z399" s="199"/>
    </row>
    <row r="400" spans="1:26" ht="13.5" customHeight="1">
      <c r="A400" s="1"/>
      <c r="B400" s="1"/>
      <c r="C400" s="1"/>
      <c r="D400" s="1"/>
      <c r="E400" s="1"/>
      <c r="F400" s="1"/>
      <c r="G400" s="1"/>
      <c r="H400" s="1"/>
      <c r="I400" s="1"/>
      <c r="J400" s="199"/>
      <c r="K400" s="199"/>
      <c r="L400" s="199"/>
      <c r="M400" s="199"/>
      <c r="N400" s="199"/>
      <c r="O400" s="199"/>
      <c r="P400" s="199"/>
      <c r="Q400" s="199"/>
      <c r="R400" s="199"/>
      <c r="S400" s="199"/>
      <c r="T400" s="199"/>
      <c r="U400" s="199"/>
      <c r="V400" s="199"/>
      <c r="W400" s="199"/>
      <c r="X400" s="199"/>
      <c r="Y400" s="199"/>
      <c r="Z400" s="199"/>
    </row>
    <row r="401" spans="1:26" ht="13.5" customHeight="1">
      <c r="A401" s="1"/>
      <c r="B401" s="1"/>
      <c r="C401" s="1"/>
      <c r="D401" s="1"/>
      <c r="E401" s="1"/>
      <c r="F401" s="1"/>
      <c r="G401" s="1"/>
      <c r="H401" s="1"/>
      <c r="I401" s="1"/>
      <c r="J401" s="199"/>
      <c r="K401" s="199"/>
      <c r="L401" s="199"/>
      <c r="M401" s="199"/>
      <c r="N401" s="199"/>
      <c r="O401" s="199"/>
      <c r="P401" s="199"/>
      <c r="Q401" s="199"/>
      <c r="R401" s="199"/>
      <c r="S401" s="199"/>
      <c r="T401" s="199"/>
      <c r="U401" s="199"/>
      <c r="V401" s="199"/>
      <c r="W401" s="199"/>
      <c r="X401" s="199"/>
      <c r="Y401" s="199"/>
      <c r="Z401" s="199"/>
    </row>
    <row r="402" spans="1:26" ht="13.5" customHeight="1">
      <c r="A402" s="1"/>
      <c r="B402" s="1"/>
      <c r="C402" s="1"/>
      <c r="D402" s="1"/>
      <c r="E402" s="1"/>
      <c r="F402" s="1"/>
      <c r="G402" s="1"/>
      <c r="H402" s="1"/>
      <c r="I402" s="1"/>
      <c r="J402" s="199"/>
      <c r="K402" s="199"/>
      <c r="L402" s="199"/>
      <c r="M402" s="199"/>
      <c r="N402" s="199"/>
      <c r="O402" s="199"/>
      <c r="P402" s="199"/>
      <c r="Q402" s="199"/>
      <c r="R402" s="199"/>
      <c r="S402" s="199"/>
      <c r="T402" s="199"/>
      <c r="U402" s="199"/>
      <c r="V402" s="199"/>
      <c r="W402" s="199"/>
      <c r="X402" s="199"/>
      <c r="Y402" s="199"/>
      <c r="Z402" s="199"/>
    </row>
    <row r="403" spans="1:26" ht="13.5" customHeight="1">
      <c r="A403" s="1"/>
      <c r="B403" s="1"/>
      <c r="C403" s="1"/>
      <c r="D403" s="1"/>
      <c r="E403" s="1"/>
      <c r="F403" s="1"/>
      <c r="G403" s="1"/>
      <c r="H403" s="1"/>
      <c r="I403" s="1"/>
      <c r="J403" s="199"/>
      <c r="K403" s="199"/>
      <c r="L403" s="199"/>
      <c r="M403" s="199"/>
      <c r="N403" s="199"/>
      <c r="O403" s="199"/>
      <c r="P403" s="199"/>
      <c r="Q403" s="199"/>
      <c r="R403" s="199"/>
      <c r="S403" s="199"/>
      <c r="T403" s="199"/>
      <c r="U403" s="199"/>
      <c r="V403" s="199"/>
      <c r="W403" s="199"/>
      <c r="X403" s="199"/>
      <c r="Y403" s="199"/>
      <c r="Z403" s="199"/>
    </row>
    <row r="404" spans="1:26" ht="13.5" customHeight="1">
      <c r="A404" s="1"/>
      <c r="B404" s="1"/>
      <c r="C404" s="1"/>
      <c r="D404" s="1"/>
      <c r="E404" s="1"/>
      <c r="F404" s="1"/>
      <c r="G404" s="1"/>
      <c r="H404" s="1"/>
      <c r="I404" s="1"/>
      <c r="J404" s="199"/>
      <c r="K404" s="199"/>
      <c r="L404" s="199"/>
      <c r="M404" s="199"/>
      <c r="N404" s="199"/>
      <c r="O404" s="199"/>
      <c r="P404" s="199"/>
      <c r="Q404" s="199"/>
      <c r="R404" s="199"/>
      <c r="S404" s="199"/>
      <c r="T404" s="199"/>
      <c r="U404" s="199"/>
      <c r="V404" s="199"/>
      <c r="W404" s="199"/>
      <c r="X404" s="199"/>
      <c r="Y404" s="199"/>
      <c r="Z404" s="199"/>
    </row>
    <row r="405" spans="1:26" ht="13.5" customHeight="1">
      <c r="A405" s="1"/>
      <c r="B405" s="1"/>
      <c r="C405" s="1"/>
      <c r="D405" s="1"/>
      <c r="E405" s="1"/>
      <c r="F405" s="1"/>
      <c r="G405" s="1"/>
      <c r="H405" s="1"/>
      <c r="I405" s="1"/>
      <c r="J405" s="199"/>
      <c r="K405" s="199"/>
      <c r="L405" s="199"/>
      <c r="M405" s="199"/>
      <c r="N405" s="199"/>
      <c r="O405" s="199"/>
      <c r="P405" s="199"/>
      <c r="Q405" s="199"/>
      <c r="R405" s="199"/>
      <c r="S405" s="199"/>
      <c r="T405" s="199"/>
      <c r="U405" s="199"/>
      <c r="V405" s="199"/>
      <c r="W405" s="199"/>
      <c r="X405" s="199"/>
      <c r="Y405" s="199"/>
      <c r="Z405" s="199"/>
    </row>
    <row r="406" spans="1:26" ht="13.5" customHeight="1">
      <c r="A406" s="1"/>
      <c r="B406" s="1"/>
      <c r="C406" s="1"/>
      <c r="D406" s="1"/>
      <c r="E406" s="1"/>
      <c r="F406" s="1"/>
      <c r="G406" s="1"/>
      <c r="H406" s="1"/>
      <c r="I406" s="1"/>
      <c r="J406" s="199"/>
      <c r="K406" s="199"/>
      <c r="L406" s="199"/>
      <c r="M406" s="199"/>
      <c r="N406" s="199"/>
      <c r="O406" s="199"/>
      <c r="P406" s="199"/>
      <c r="Q406" s="199"/>
      <c r="R406" s="199"/>
      <c r="S406" s="199"/>
      <c r="T406" s="199"/>
      <c r="U406" s="199"/>
      <c r="V406" s="199"/>
      <c r="W406" s="199"/>
      <c r="X406" s="199"/>
      <c r="Y406" s="199"/>
      <c r="Z406" s="199"/>
    </row>
    <row r="407" spans="1:26" ht="13.5" customHeight="1">
      <c r="A407" s="1"/>
      <c r="B407" s="1"/>
      <c r="C407" s="1"/>
      <c r="D407" s="1"/>
      <c r="E407" s="1"/>
      <c r="F407" s="1"/>
      <c r="G407" s="1"/>
      <c r="H407" s="1"/>
      <c r="I407" s="1"/>
      <c r="J407" s="199"/>
      <c r="K407" s="199"/>
      <c r="L407" s="199"/>
      <c r="M407" s="199"/>
      <c r="N407" s="199"/>
      <c r="O407" s="199"/>
      <c r="P407" s="199"/>
      <c r="Q407" s="199"/>
      <c r="R407" s="199"/>
      <c r="S407" s="199"/>
      <c r="T407" s="199"/>
      <c r="U407" s="199"/>
      <c r="V407" s="199"/>
      <c r="W407" s="199"/>
      <c r="X407" s="199"/>
      <c r="Y407" s="199"/>
      <c r="Z407" s="199"/>
    </row>
    <row r="408" spans="1:26" ht="13.5" customHeight="1">
      <c r="A408" s="1"/>
      <c r="B408" s="1"/>
      <c r="C408" s="1"/>
      <c r="D408" s="1"/>
      <c r="E408" s="1"/>
      <c r="F408" s="1"/>
      <c r="G408" s="1"/>
      <c r="H408" s="1"/>
      <c r="I408" s="1"/>
      <c r="J408" s="199"/>
      <c r="K408" s="199"/>
      <c r="L408" s="199"/>
      <c r="M408" s="199"/>
      <c r="N408" s="199"/>
      <c r="O408" s="199"/>
      <c r="P408" s="199"/>
      <c r="Q408" s="199"/>
      <c r="R408" s="199"/>
      <c r="S408" s="199"/>
      <c r="T408" s="199"/>
      <c r="U408" s="199"/>
      <c r="V408" s="199"/>
      <c r="W408" s="199"/>
      <c r="X408" s="199"/>
      <c r="Y408" s="199"/>
      <c r="Z408" s="199"/>
    </row>
    <row r="409" spans="1:26" ht="13.5" customHeight="1">
      <c r="A409" s="1"/>
      <c r="B409" s="1"/>
      <c r="C409" s="1"/>
      <c r="D409" s="1"/>
      <c r="E409" s="1"/>
      <c r="F409" s="1"/>
      <c r="G409" s="1"/>
      <c r="H409" s="1"/>
      <c r="I409" s="1"/>
      <c r="J409" s="199"/>
      <c r="K409" s="199"/>
      <c r="L409" s="199"/>
      <c r="M409" s="199"/>
      <c r="N409" s="199"/>
      <c r="O409" s="199"/>
      <c r="P409" s="199"/>
      <c r="Q409" s="199"/>
      <c r="R409" s="199"/>
      <c r="S409" s="199"/>
      <c r="T409" s="199"/>
      <c r="U409" s="199"/>
      <c r="V409" s="199"/>
      <c r="W409" s="199"/>
      <c r="X409" s="199"/>
      <c r="Y409" s="199"/>
      <c r="Z409" s="199"/>
    </row>
    <row r="410" spans="1:26" ht="13.5" customHeight="1">
      <c r="A410" s="1"/>
      <c r="B410" s="1"/>
      <c r="C410" s="1"/>
      <c r="D410" s="1"/>
      <c r="E410" s="1"/>
      <c r="F410" s="1"/>
      <c r="G410" s="1"/>
      <c r="H410" s="1"/>
      <c r="I410" s="1"/>
      <c r="J410" s="199"/>
      <c r="K410" s="199"/>
      <c r="L410" s="199"/>
      <c r="M410" s="199"/>
      <c r="N410" s="199"/>
      <c r="O410" s="199"/>
      <c r="P410" s="199"/>
      <c r="Q410" s="199"/>
      <c r="R410" s="199"/>
      <c r="S410" s="199"/>
      <c r="T410" s="199"/>
      <c r="U410" s="199"/>
      <c r="V410" s="199"/>
      <c r="W410" s="199"/>
      <c r="X410" s="199"/>
      <c r="Y410" s="199"/>
      <c r="Z410" s="199"/>
    </row>
    <row r="411" spans="1:26" ht="13.5" customHeight="1">
      <c r="A411" s="1"/>
      <c r="B411" s="1"/>
      <c r="C411" s="1"/>
      <c r="D411" s="1"/>
      <c r="E411" s="1"/>
      <c r="F411" s="1"/>
      <c r="G411" s="1"/>
      <c r="H411" s="1"/>
      <c r="I411" s="1"/>
      <c r="J411" s="199"/>
      <c r="K411" s="199"/>
      <c r="L411" s="199"/>
      <c r="M411" s="199"/>
      <c r="N411" s="199"/>
      <c r="O411" s="199"/>
      <c r="P411" s="199"/>
      <c r="Q411" s="199"/>
      <c r="R411" s="199"/>
      <c r="S411" s="199"/>
      <c r="T411" s="199"/>
      <c r="U411" s="199"/>
      <c r="V411" s="199"/>
      <c r="W411" s="199"/>
      <c r="X411" s="199"/>
      <c r="Y411" s="199"/>
      <c r="Z411" s="199"/>
    </row>
    <row r="412" spans="1:26" ht="13.5" customHeight="1">
      <c r="A412" s="1"/>
      <c r="B412" s="1"/>
      <c r="C412" s="1"/>
      <c r="D412" s="1"/>
      <c r="E412" s="1"/>
      <c r="F412" s="1"/>
      <c r="G412" s="1"/>
      <c r="H412" s="1"/>
      <c r="I412" s="1"/>
      <c r="J412" s="199"/>
      <c r="K412" s="199"/>
      <c r="L412" s="199"/>
      <c r="M412" s="199"/>
      <c r="N412" s="199"/>
      <c r="O412" s="199"/>
      <c r="P412" s="199"/>
      <c r="Q412" s="199"/>
      <c r="R412" s="199"/>
      <c r="S412" s="199"/>
      <c r="T412" s="199"/>
      <c r="U412" s="199"/>
      <c r="V412" s="199"/>
      <c r="W412" s="199"/>
      <c r="X412" s="199"/>
      <c r="Y412" s="199"/>
      <c r="Z412" s="199"/>
    </row>
    <row r="413" spans="1:26" ht="13.5" customHeight="1">
      <c r="A413" s="1"/>
      <c r="B413" s="1"/>
      <c r="C413" s="1"/>
      <c r="D413" s="1"/>
      <c r="E413" s="1"/>
      <c r="F413" s="1"/>
      <c r="G413" s="1"/>
      <c r="H413" s="1"/>
      <c r="I413" s="1"/>
      <c r="J413" s="199"/>
      <c r="K413" s="199"/>
      <c r="L413" s="199"/>
      <c r="M413" s="199"/>
      <c r="N413" s="199"/>
      <c r="O413" s="199"/>
      <c r="P413" s="199"/>
      <c r="Q413" s="199"/>
      <c r="R413" s="199"/>
      <c r="S413" s="199"/>
      <c r="T413" s="199"/>
      <c r="U413" s="199"/>
      <c r="V413" s="199"/>
      <c r="W413" s="199"/>
      <c r="X413" s="199"/>
      <c r="Y413" s="199"/>
      <c r="Z413" s="199"/>
    </row>
    <row r="414" spans="1:26" ht="13.5" customHeight="1">
      <c r="A414" s="1"/>
      <c r="B414" s="1"/>
      <c r="C414" s="1"/>
      <c r="D414" s="1"/>
      <c r="E414" s="1"/>
      <c r="F414" s="1"/>
      <c r="G414" s="1"/>
      <c r="H414" s="1"/>
      <c r="I414" s="1"/>
      <c r="J414" s="199"/>
      <c r="K414" s="199"/>
      <c r="L414" s="199"/>
      <c r="M414" s="199"/>
      <c r="N414" s="199"/>
      <c r="O414" s="199"/>
      <c r="P414" s="199"/>
      <c r="Q414" s="199"/>
      <c r="R414" s="199"/>
      <c r="S414" s="199"/>
      <c r="T414" s="199"/>
      <c r="U414" s="199"/>
      <c r="V414" s="199"/>
      <c r="W414" s="199"/>
      <c r="X414" s="199"/>
      <c r="Y414" s="199"/>
      <c r="Z414" s="199"/>
    </row>
    <row r="415" spans="1:26" ht="13.5" customHeight="1">
      <c r="A415" s="1"/>
      <c r="B415" s="1"/>
      <c r="C415" s="1"/>
      <c r="D415" s="1"/>
      <c r="E415" s="1"/>
      <c r="F415" s="1"/>
      <c r="G415" s="1"/>
      <c r="H415" s="1"/>
      <c r="I415" s="1"/>
      <c r="J415" s="199"/>
      <c r="K415" s="199"/>
      <c r="L415" s="199"/>
      <c r="M415" s="199"/>
      <c r="N415" s="199"/>
      <c r="O415" s="199"/>
      <c r="P415" s="199"/>
      <c r="Q415" s="199"/>
      <c r="R415" s="199"/>
      <c r="S415" s="199"/>
      <c r="T415" s="199"/>
      <c r="U415" s="199"/>
      <c r="V415" s="199"/>
      <c r="W415" s="199"/>
      <c r="X415" s="199"/>
      <c r="Y415" s="199"/>
      <c r="Z415" s="199"/>
    </row>
    <row r="416" spans="1:26" ht="13.5" customHeight="1">
      <c r="A416" s="1"/>
      <c r="B416" s="1"/>
      <c r="C416" s="1"/>
      <c r="D416" s="1"/>
      <c r="E416" s="1"/>
      <c r="F416" s="1"/>
      <c r="G416" s="1"/>
      <c r="H416" s="1"/>
      <c r="I416" s="1"/>
      <c r="J416" s="199"/>
      <c r="K416" s="199"/>
      <c r="L416" s="199"/>
      <c r="M416" s="199"/>
      <c r="N416" s="199"/>
      <c r="O416" s="199"/>
      <c r="P416" s="199"/>
      <c r="Q416" s="199"/>
      <c r="R416" s="199"/>
      <c r="S416" s="199"/>
      <c r="T416" s="199"/>
      <c r="U416" s="199"/>
      <c r="V416" s="199"/>
      <c r="W416" s="199"/>
      <c r="X416" s="199"/>
      <c r="Y416" s="199"/>
      <c r="Z416" s="199"/>
    </row>
    <row r="417" spans="1:26" ht="13.5" customHeight="1">
      <c r="A417" s="1"/>
      <c r="B417" s="1"/>
      <c r="C417" s="1"/>
      <c r="D417" s="1"/>
      <c r="E417" s="1"/>
      <c r="F417" s="1"/>
      <c r="G417" s="1"/>
      <c r="H417" s="1"/>
      <c r="I417" s="1"/>
      <c r="J417" s="199"/>
      <c r="K417" s="199"/>
      <c r="L417" s="199"/>
      <c r="M417" s="199"/>
      <c r="N417" s="199"/>
      <c r="O417" s="199"/>
      <c r="P417" s="199"/>
      <c r="Q417" s="199"/>
      <c r="R417" s="199"/>
      <c r="S417" s="199"/>
      <c r="T417" s="199"/>
      <c r="U417" s="199"/>
      <c r="V417" s="199"/>
      <c r="W417" s="199"/>
      <c r="X417" s="199"/>
      <c r="Y417" s="199"/>
      <c r="Z417" s="199"/>
    </row>
    <row r="418" spans="1:26" ht="13.5" customHeight="1">
      <c r="A418" s="1"/>
      <c r="B418" s="1"/>
      <c r="C418" s="1"/>
      <c r="D418" s="1"/>
      <c r="E418" s="1"/>
      <c r="F418" s="1"/>
      <c r="G418" s="1"/>
      <c r="H418" s="1"/>
      <c r="I418" s="1"/>
      <c r="J418" s="199"/>
      <c r="K418" s="199"/>
      <c r="L418" s="199"/>
      <c r="M418" s="199"/>
      <c r="N418" s="199"/>
      <c r="O418" s="199"/>
      <c r="P418" s="199"/>
      <c r="Q418" s="199"/>
      <c r="R418" s="199"/>
      <c r="S418" s="199"/>
      <c r="T418" s="199"/>
      <c r="U418" s="199"/>
      <c r="V418" s="199"/>
      <c r="W418" s="199"/>
      <c r="X418" s="199"/>
      <c r="Y418" s="199"/>
      <c r="Z418" s="199"/>
    </row>
    <row r="419" spans="1:26" ht="13.5" customHeight="1">
      <c r="A419" s="1"/>
      <c r="B419" s="1"/>
      <c r="C419" s="1"/>
      <c r="D419" s="1"/>
      <c r="E419" s="1"/>
      <c r="F419" s="1"/>
      <c r="G419" s="1"/>
      <c r="H419" s="1"/>
      <c r="I419" s="1"/>
      <c r="J419" s="199"/>
      <c r="K419" s="199"/>
      <c r="L419" s="199"/>
      <c r="M419" s="199"/>
      <c r="N419" s="199"/>
      <c r="O419" s="199"/>
      <c r="P419" s="199"/>
      <c r="Q419" s="199"/>
      <c r="R419" s="199"/>
      <c r="S419" s="199"/>
      <c r="T419" s="199"/>
      <c r="U419" s="199"/>
      <c r="V419" s="199"/>
      <c r="W419" s="199"/>
      <c r="X419" s="199"/>
      <c r="Y419" s="199"/>
      <c r="Z419" s="199"/>
    </row>
    <row r="420" spans="1:26" ht="13.5" customHeight="1">
      <c r="A420" s="1"/>
      <c r="B420" s="1"/>
      <c r="C420" s="1"/>
      <c r="D420" s="1"/>
      <c r="E420" s="1"/>
      <c r="F420" s="1"/>
      <c r="G420" s="1"/>
      <c r="H420" s="1"/>
      <c r="I420" s="1"/>
      <c r="J420" s="199"/>
      <c r="K420" s="199"/>
      <c r="L420" s="199"/>
      <c r="M420" s="199"/>
      <c r="N420" s="199"/>
      <c r="O420" s="199"/>
      <c r="P420" s="199"/>
      <c r="Q420" s="199"/>
      <c r="R420" s="199"/>
      <c r="S420" s="199"/>
      <c r="T420" s="199"/>
      <c r="U420" s="199"/>
      <c r="V420" s="199"/>
      <c r="W420" s="199"/>
      <c r="X420" s="199"/>
      <c r="Y420" s="199"/>
      <c r="Z420" s="199"/>
    </row>
    <row r="421" spans="1:26" ht="13.5" customHeight="1">
      <c r="A421" s="1"/>
      <c r="B421" s="1"/>
      <c r="C421" s="1"/>
      <c r="D421" s="1"/>
      <c r="E421" s="1"/>
      <c r="F421" s="1"/>
      <c r="G421" s="1"/>
      <c r="H421" s="1"/>
      <c r="I421" s="1"/>
      <c r="J421" s="199"/>
      <c r="K421" s="199"/>
      <c r="L421" s="199"/>
      <c r="M421" s="199"/>
      <c r="N421" s="199"/>
      <c r="O421" s="199"/>
      <c r="P421" s="199"/>
      <c r="Q421" s="199"/>
      <c r="R421" s="199"/>
      <c r="S421" s="199"/>
      <c r="T421" s="199"/>
      <c r="U421" s="199"/>
      <c r="V421" s="199"/>
      <c r="W421" s="199"/>
      <c r="X421" s="199"/>
      <c r="Y421" s="199"/>
      <c r="Z421" s="199"/>
    </row>
    <row r="422" spans="1:26" ht="13.5" customHeight="1">
      <c r="A422" s="1"/>
      <c r="B422" s="1"/>
      <c r="C422" s="1"/>
      <c r="D422" s="1"/>
      <c r="E422" s="1"/>
      <c r="F422" s="1"/>
      <c r="G422" s="1"/>
      <c r="H422" s="1"/>
      <c r="I422" s="1"/>
      <c r="J422" s="199"/>
      <c r="K422" s="199"/>
      <c r="L422" s="199"/>
      <c r="M422" s="199"/>
      <c r="N422" s="199"/>
      <c r="O422" s="199"/>
      <c r="P422" s="199"/>
      <c r="Q422" s="199"/>
      <c r="R422" s="199"/>
      <c r="S422" s="199"/>
      <c r="T422" s="199"/>
      <c r="U422" s="199"/>
      <c r="V422" s="199"/>
      <c r="W422" s="199"/>
      <c r="X422" s="199"/>
      <c r="Y422" s="199"/>
      <c r="Z422" s="199"/>
    </row>
    <row r="423" spans="1:26" ht="13.5" customHeight="1">
      <c r="A423" s="1"/>
      <c r="B423" s="1"/>
      <c r="C423" s="1"/>
      <c r="D423" s="1"/>
      <c r="E423" s="1"/>
      <c r="F423" s="1"/>
      <c r="G423" s="1"/>
      <c r="H423" s="1"/>
      <c r="I423" s="1"/>
      <c r="J423" s="199"/>
      <c r="K423" s="199"/>
      <c r="L423" s="199"/>
      <c r="M423" s="199"/>
      <c r="N423" s="199"/>
      <c r="O423" s="199"/>
      <c r="P423" s="199"/>
      <c r="Q423" s="199"/>
      <c r="R423" s="199"/>
      <c r="S423" s="199"/>
      <c r="T423" s="199"/>
      <c r="U423" s="199"/>
      <c r="V423" s="199"/>
      <c r="W423" s="199"/>
      <c r="X423" s="199"/>
      <c r="Y423" s="199"/>
      <c r="Z423" s="199"/>
    </row>
    <row r="424" spans="1:26" ht="13.5" customHeight="1">
      <c r="A424" s="1"/>
      <c r="B424" s="1"/>
      <c r="C424" s="1"/>
      <c r="D424" s="1"/>
      <c r="E424" s="1"/>
      <c r="F424" s="1"/>
      <c r="G424" s="1"/>
      <c r="H424" s="1"/>
      <c r="I424" s="1"/>
      <c r="J424" s="199"/>
      <c r="K424" s="199"/>
      <c r="L424" s="199"/>
      <c r="M424" s="199"/>
      <c r="N424" s="199"/>
      <c r="O424" s="199"/>
      <c r="P424" s="199"/>
      <c r="Q424" s="199"/>
      <c r="R424" s="199"/>
      <c r="S424" s="199"/>
      <c r="T424" s="199"/>
      <c r="U424" s="199"/>
      <c r="V424" s="199"/>
      <c r="W424" s="199"/>
      <c r="X424" s="199"/>
      <c r="Y424" s="199"/>
      <c r="Z424" s="199"/>
    </row>
    <row r="425" spans="1:26" ht="13.5" customHeight="1">
      <c r="A425" s="1"/>
      <c r="B425" s="1"/>
      <c r="C425" s="1"/>
      <c r="D425" s="1"/>
      <c r="E425" s="1"/>
      <c r="F425" s="1"/>
      <c r="G425" s="1"/>
      <c r="H425" s="1"/>
      <c r="I425" s="1"/>
      <c r="J425" s="199"/>
      <c r="K425" s="199"/>
      <c r="L425" s="199"/>
      <c r="M425" s="199"/>
      <c r="N425" s="199"/>
      <c r="O425" s="199"/>
      <c r="P425" s="199"/>
      <c r="Q425" s="199"/>
      <c r="R425" s="199"/>
      <c r="S425" s="199"/>
      <c r="T425" s="199"/>
      <c r="U425" s="199"/>
      <c r="V425" s="199"/>
      <c r="W425" s="199"/>
      <c r="X425" s="199"/>
      <c r="Y425" s="199"/>
      <c r="Z425" s="199"/>
    </row>
    <row r="426" spans="1:26" ht="13.5" customHeight="1">
      <c r="A426" s="1"/>
      <c r="B426" s="1"/>
      <c r="C426" s="1"/>
      <c r="D426" s="1"/>
      <c r="E426" s="1"/>
      <c r="F426" s="1"/>
      <c r="G426" s="1"/>
      <c r="H426" s="1"/>
      <c r="I426" s="1"/>
      <c r="J426" s="199"/>
      <c r="K426" s="199"/>
      <c r="L426" s="199"/>
      <c r="M426" s="199"/>
      <c r="N426" s="199"/>
      <c r="O426" s="199"/>
      <c r="P426" s="199"/>
      <c r="Q426" s="199"/>
      <c r="R426" s="199"/>
      <c r="S426" s="199"/>
      <c r="T426" s="199"/>
      <c r="U426" s="199"/>
      <c r="V426" s="199"/>
      <c r="W426" s="199"/>
      <c r="X426" s="199"/>
      <c r="Y426" s="199"/>
      <c r="Z426" s="199"/>
    </row>
    <row r="427" spans="1:26" ht="13.5" customHeight="1">
      <c r="A427" s="1"/>
      <c r="B427" s="1"/>
      <c r="C427" s="1"/>
      <c r="D427" s="1"/>
      <c r="E427" s="1"/>
      <c r="F427" s="1"/>
      <c r="G427" s="1"/>
      <c r="H427" s="1"/>
      <c r="I427" s="1"/>
      <c r="J427" s="199"/>
      <c r="K427" s="199"/>
      <c r="L427" s="199"/>
      <c r="M427" s="199"/>
      <c r="N427" s="199"/>
      <c r="O427" s="199"/>
      <c r="P427" s="199"/>
      <c r="Q427" s="199"/>
      <c r="R427" s="199"/>
      <c r="S427" s="199"/>
      <c r="T427" s="199"/>
      <c r="U427" s="199"/>
      <c r="V427" s="199"/>
      <c r="W427" s="199"/>
      <c r="X427" s="199"/>
      <c r="Y427" s="199"/>
      <c r="Z427" s="199"/>
    </row>
    <row r="428" spans="1:26" ht="13.5" customHeight="1">
      <c r="A428" s="1"/>
      <c r="B428" s="1"/>
      <c r="C428" s="1"/>
      <c r="D428" s="1"/>
      <c r="E428" s="1"/>
      <c r="F428" s="1"/>
      <c r="G428" s="1"/>
      <c r="H428" s="1"/>
      <c r="I428" s="1"/>
      <c r="J428" s="199"/>
      <c r="K428" s="199"/>
      <c r="L428" s="199"/>
      <c r="M428" s="199"/>
      <c r="N428" s="199"/>
      <c r="O428" s="199"/>
      <c r="P428" s="199"/>
      <c r="Q428" s="199"/>
      <c r="R428" s="199"/>
      <c r="S428" s="199"/>
      <c r="T428" s="199"/>
      <c r="U428" s="199"/>
      <c r="V428" s="199"/>
      <c r="W428" s="199"/>
      <c r="X428" s="199"/>
      <c r="Y428" s="199"/>
      <c r="Z428" s="199"/>
    </row>
    <row r="429" spans="1:26" ht="13.5" customHeight="1">
      <c r="A429" s="1"/>
      <c r="B429" s="1"/>
      <c r="C429" s="1"/>
      <c r="D429" s="1"/>
      <c r="E429" s="1"/>
      <c r="F429" s="1"/>
      <c r="G429" s="1"/>
      <c r="H429" s="1"/>
      <c r="I429" s="1"/>
      <c r="J429" s="199"/>
      <c r="K429" s="199"/>
      <c r="L429" s="199"/>
      <c r="M429" s="199"/>
      <c r="N429" s="199"/>
      <c r="O429" s="199"/>
      <c r="P429" s="199"/>
      <c r="Q429" s="199"/>
      <c r="R429" s="199"/>
      <c r="S429" s="199"/>
      <c r="T429" s="199"/>
      <c r="U429" s="199"/>
      <c r="V429" s="199"/>
      <c r="W429" s="199"/>
      <c r="X429" s="199"/>
      <c r="Y429" s="199"/>
      <c r="Z429" s="199"/>
    </row>
    <row r="430" spans="1:26" ht="13.5" customHeight="1">
      <c r="A430" s="1"/>
      <c r="B430" s="1"/>
      <c r="C430" s="1"/>
      <c r="D430" s="1"/>
      <c r="E430" s="1"/>
      <c r="F430" s="1"/>
      <c r="G430" s="1"/>
      <c r="H430" s="1"/>
      <c r="I430" s="1"/>
      <c r="J430" s="199"/>
      <c r="K430" s="199"/>
      <c r="L430" s="199"/>
      <c r="M430" s="199"/>
      <c r="N430" s="199"/>
      <c r="O430" s="199"/>
      <c r="P430" s="199"/>
      <c r="Q430" s="199"/>
      <c r="R430" s="199"/>
      <c r="S430" s="199"/>
      <c r="T430" s="199"/>
      <c r="U430" s="199"/>
      <c r="V430" s="199"/>
      <c r="W430" s="199"/>
      <c r="X430" s="199"/>
      <c r="Y430" s="199"/>
      <c r="Z430" s="199"/>
    </row>
    <row r="431" spans="1:26" ht="13.5" customHeight="1">
      <c r="A431" s="1"/>
      <c r="B431" s="1"/>
      <c r="C431" s="1"/>
      <c r="D431" s="1"/>
      <c r="E431" s="1"/>
      <c r="F431" s="1"/>
      <c r="G431" s="1"/>
      <c r="H431" s="1"/>
      <c r="I431" s="1"/>
      <c r="J431" s="199"/>
      <c r="K431" s="199"/>
      <c r="L431" s="199"/>
      <c r="M431" s="199"/>
      <c r="N431" s="199"/>
      <c r="O431" s="199"/>
      <c r="P431" s="199"/>
      <c r="Q431" s="199"/>
      <c r="R431" s="199"/>
      <c r="S431" s="199"/>
      <c r="T431" s="199"/>
      <c r="U431" s="199"/>
      <c r="V431" s="199"/>
      <c r="W431" s="199"/>
      <c r="X431" s="199"/>
      <c r="Y431" s="199"/>
      <c r="Z431" s="199"/>
    </row>
    <row r="432" spans="1:26" ht="13.5" customHeight="1">
      <c r="A432" s="1"/>
      <c r="B432" s="1"/>
      <c r="C432" s="1"/>
      <c r="D432" s="1"/>
      <c r="E432" s="1"/>
      <c r="F432" s="1"/>
      <c r="G432" s="1"/>
      <c r="H432" s="1"/>
      <c r="I432" s="1"/>
      <c r="J432" s="199"/>
      <c r="K432" s="199"/>
      <c r="L432" s="199"/>
      <c r="M432" s="199"/>
      <c r="N432" s="199"/>
      <c r="O432" s="199"/>
      <c r="P432" s="199"/>
      <c r="Q432" s="199"/>
      <c r="R432" s="199"/>
      <c r="S432" s="199"/>
      <c r="T432" s="199"/>
      <c r="U432" s="199"/>
      <c r="V432" s="199"/>
      <c r="W432" s="199"/>
      <c r="X432" s="199"/>
      <c r="Y432" s="199"/>
      <c r="Z432" s="199"/>
    </row>
    <row r="433" spans="1:26" ht="13.5" customHeight="1">
      <c r="A433" s="1"/>
      <c r="B433" s="1"/>
      <c r="C433" s="1"/>
      <c r="D433" s="1"/>
      <c r="E433" s="1"/>
      <c r="F433" s="1"/>
      <c r="G433" s="1"/>
      <c r="H433" s="1"/>
      <c r="I433" s="1"/>
      <c r="J433" s="199"/>
      <c r="K433" s="199"/>
      <c r="L433" s="199"/>
      <c r="M433" s="199"/>
      <c r="N433" s="199"/>
      <c r="O433" s="199"/>
      <c r="P433" s="199"/>
      <c r="Q433" s="199"/>
      <c r="R433" s="199"/>
      <c r="S433" s="199"/>
      <c r="T433" s="199"/>
      <c r="U433" s="199"/>
      <c r="V433" s="199"/>
      <c r="W433" s="199"/>
      <c r="X433" s="199"/>
      <c r="Y433" s="199"/>
      <c r="Z433" s="199"/>
    </row>
    <row r="434" spans="1:26" ht="13.5" customHeight="1">
      <c r="A434" s="1"/>
      <c r="B434" s="1"/>
      <c r="C434" s="1"/>
      <c r="D434" s="1"/>
      <c r="E434" s="1"/>
      <c r="F434" s="1"/>
      <c r="G434" s="1"/>
      <c r="H434" s="1"/>
      <c r="I434" s="1"/>
      <c r="J434" s="199"/>
      <c r="K434" s="199"/>
      <c r="L434" s="199"/>
      <c r="M434" s="199"/>
      <c r="N434" s="199"/>
      <c r="O434" s="199"/>
      <c r="P434" s="199"/>
      <c r="Q434" s="199"/>
      <c r="R434" s="199"/>
      <c r="S434" s="199"/>
      <c r="T434" s="199"/>
      <c r="U434" s="199"/>
      <c r="V434" s="199"/>
      <c r="W434" s="199"/>
      <c r="X434" s="199"/>
      <c r="Y434" s="199"/>
      <c r="Z434" s="199"/>
    </row>
    <row r="435" spans="1:26" ht="13.5" customHeight="1">
      <c r="A435" s="1"/>
      <c r="B435" s="1"/>
      <c r="C435" s="1"/>
      <c r="D435" s="1"/>
      <c r="E435" s="1"/>
      <c r="F435" s="1"/>
      <c r="G435" s="1"/>
      <c r="H435" s="1"/>
      <c r="I435" s="1"/>
      <c r="J435" s="199"/>
      <c r="K435" s="199"/>
      <c r="L435" s="199"/>
      <c r="M435" s="199"/>
      <c r="N435" s="199"/>
      <c r="O435" s="199"/>
      <c r="P435" s="199"/>
      <c r="Q435" s="199"/>
      <c r="R435" s="199"/>
      <c r="S435" s="199"/>
      <c r="T435" s="199"/>
      <c r="U435" s="199"/>
      <c r="V435" s="199"/>
      <c r="W435" s="199"/>
      <c r="X435" s="199"/>
      <c r="Y435" s="199"/>
      <c r="Z435" s="199"/>
    </row>
    <row r="436" spans="1:26" ht="13.5" customHeight="1">
      <c r="A436" s="1"/>
      <c r="B436" s="1"/>
      <c r="C436" s="1"/>
      <c r="D436" s="1"/>
      <c r="E436" s="1"/>
      <c r="F436" s="1"/>
      <c r="G436" s="1"/>
      <c r="H436" s="1"/>
      <c r="I436" s="1"/>
      <c r="J436" s="199"/>
      <c r="K436" s="199"/>
      <c r="L436" s="199"/>
      <c r="M436" s="199"/>
      <c r="N436" s="199"/>
      <c r="O436" s="199"/>
      <c r="P436" s="199"/>
      <c r="Q436" s="199"/>
      <c r="R436" s="199"/>
      <c r="S436" s="199"/>
      <c r="T436" s="199"/>
      <c r="U436" s="199"/>
      <c r="V436" s="199"/>
      <c r="W436" s="199"/>
      <c r="X436" s="199"/>
      <c r="Y436" s="199"/>
      <c r="Z436" s="199"/>
    </row>
    <row r="437" spans="1:26" ht="13.5" customHeight="1">
      <c r="A437" s="1"/>
      <c r="B437" s="1"/>
      <c r="C437" s="1"/>
      <c r="D437" s="1"/>
      <c r="E437" s="1"/>
      <c r="F437" s="1"/>
      <c r="G437" s="1"/>
      <c r="H437" s="1"/>
      <c r="I437" s="1"/>
      <c r="J437" s="199"/>
      <c r="K437" s="199"/>
      <c r="L437" s="199"/>
      <c r="M437" s="199"/>
      <c r="N437" s="199"/>
      <c r="O437" s="199"/>
      <c r="P437" s="199"/>
      <c r="Q437" s="199"/>
      <c r="R437" s="199"/>
      <c r="S437" s="199"/>
      <c r="T437" s="199"/>
      <c r="U437" s="199"/>
      <c r="V437" s="199"/>
      <c r="W437" s="199"/>
      <c r="X437" s="199"/>
      <c r="Y437" s="199"/>
      <c r="Z437" s="199"/>
    </row>
    <row r="438" spans="1:26" ht="13.5" customHeight="1">
      <c r="A438" s="1"/>
      <c r="B438" s="1"/>
      <c r="C438" s="1"/>
      <c r="D438" s="1"/>
      <c r="E438" s="1"/>
      <c r="F438" s="1"/>
      <c r="G438" s="1"/>
      <c r="H438" s="1"/>
      <c r="I438" s="1"/>
      <c r="J438" s="199"/>
      <c r="K438" s="199"/>
      <c r="L438" s="199"/>
      <c r="M438" s="199"/>
      <c r="N438" s="199"/>
      <c r="O438" s="199"/>
      <c r="P438" s="199"/>
      <c r="Q438" s="199"/>
      <c r="R438" s="199"/>
      <c r="S438" s="199"/>
      <c r="T438" s="199"/>
      <c r="U438" s="199"/>
      <c r="V438" s="199"/>
      <c r="W438" s="199"/>
      <c r="X438" s="199"/>
      <c r="Y438" s="199"/>
      <c r="Z438" s="199"/>
    </row>
    <row r="439" spans="1:26" ht="13.5" customHeight="1">
      <c r="A439" s="1"/>
      <c r="B439" s="1"/>
      <c r="C439" s="1"/>
      <c r="D439" s="1"/>
      <c r="E439" s="1"/>
      <c r="F439" s="1"/>
      <c r="G439" s="1"/>
      <c r="H439" s="1"/>
      <c r="I439" s="1"/>
      <c r="J439" s="199"/>
      <c r="K439" s="199"/>
      <c r="L439" s="199"/>
      <c r="M439" s="199"/>
      <c r="N439" s="199"/>
      <c r="O439" s="199"/>
      <c r="P439" s="199"/>
      <c r="Q439" s="199"/>
      <c r="R439" s="199"/>
      <c r="S439" s="199"/>
      <c r="T439" s="199"/>
      <c r="U439" s="199"/>
      <c r="V439" s="199"/>
      <c r="W439" s="199"/>
      <c r="X439" s="199"/>
      <c r="Y439" s="199"/>
      <c r="Z439" s="199"/>
    </row>
    <row r="440" spans="1:26" ht="13.5" customHeight="1">
      <c r="A440" s="1"/>
      <c r="B440" s="1"/>
      <c r="C440" s="1"/>
      <c r="D440" s="1"/>
      <c r="E440" s="1"/>
      <c r="F440" s="1"/>
      <c r="G440" s="1"/>
      <c r="H440" s="1"/>
      <c r="I440" s="1"/>
      <c r="J440" s="199"/>
      <c r="K440" s="199"/>
      <c r="L440" s="199"/>
      <c r="M440" s="199"/>
      <c r="N440" s="199"/>
      <c r="O440" s="199"/>
      <c r="P440" s="199"/>
      <c r="Q440" s="199"/>
      <c r="R440" s="199"/>
      <c r="S440" s="199"/>
      <c r="T440" s="199"/>
      <c r="U440" s="199"/>
      <c r="V440" s="199"/>
      <c r="W440" s="199"/>
      <c r="X440" s="199"/>
      <c r="Y440" s="199"/>
      <c r="Z440" s="199"/>
    </row>
    <row r="441" spans="1:26" ht="13.5" customHeight="1">
      <c r="A441" s="1"/>
      <c r="B441" s="1"/>
      <c r="C441" s="1"/>
      <c r="D441" s="1"/>
      <c r="E441" s="1"/>
      <c r="F441" s="1"/>
      <c r="G441" s="1"/>
      <c r="H441" s="1"/>
      <c r="I441" s="1"/>
      <c r="J441" s="199"/>
      <c r="K441" s="199"/>
      <c r="L441" s="199"/>
      <c r="M441" s="199"/>
      <c r="N441" s="199"/>
      <c r="O441" s="199"/>
      <c r="P441" s="199"/>
      <c r="Q441" s="199"/>
      <c r="R441" s="199"/>
      <c r="S441" s="199"/>
      <c r="T441" s="199"/>
      <c r="U441" s="199"/>
      <c r="V441" s="199"/>
      <c r="W441" s="199"/>
      <c r="X441" s="199"/>
      <c r="Y441" s="199"/>
      <c r="Z441" s="199"/>
    </row>
    <row r="442" spans="1:26" ht="13.5" customHeight="1">
      <c r="A442" s="1"/>
      <c r="B442" s="1"/>
      <c r="C442" s="1"/>
      <c r="D442" s="1"/>
      <c r="E442" s="1"/>
      <c r="F442" s="1"/>
      <c r="G442" s="1"/>
      <c r="H442" s="1"/>
      <c r="I442" s="1"/>
      <c r="J442" s="199"/>
      <c r="K442" s="199"/>
      <c r="L442" s="199"/>
      <c r="M442" s="199"/>
      <c r="N442" s="199"/>
      <c r="O442" s="199"/>
      <c r="P442" s="199"/>
      <c r="Q442" s="199"/>
      <c r="R442" s="199"/>
      <c r="S442" s="199"/>
      <c r="T442" s="199"/>
      <c r="U442" s="199"/>
      <c r="V442" s="199"/>
      <c r="W442" s="199"/>
      <c r="X442" s="199"/>
      <c r="Y442" s="199"/>
      <c r="Z442" s="199"/>
    </row>
    <row r="443" spans="1:26" ht="13.5" customHeight="1">
      <c r="A443" s="1"/>
      <c r="B443" s="1"/>
      <c r="C443" s="1"/>
      <c r="D443" s="1"/>
      <c r="E443" s="1"/>
      <c r="F443" s="1"/>
      <c r="G443" s="1"/>
      <c r="H443" s="1"/>
      <c r="I443" s="1"/>
      <c r="J443" s="199"/>
      <c r="K443" s="199"/>
      <c r="L443" s="199"/>
      <c r="M443" s="199"/>
      <c r="N443" s="199"/>
      <c r="O443" s="199"/>
      <c r="P443" s="199"/>
      <c r="Q443" s="199"/>
      <c r="R443" s="199"/>
      <c r="S443" s="199"/>
      <c r="T443" s="199"/>
      <c r="U443" s="199"/>
      <c r="V443" s="199"/>
      <c r="W443" s="199"/>
      <c r="X443" s="199"/>
      <c r="Y443" s="199"/>
      <c r="Z443" s="199"/>
    </row>
    <row r="444" spans="1:26" ht="13.5" customHeight="1">
      <c r="A444" s="1"/>
      <c r="B444" s="1"/>
      <c r="C444" s="1"/>
      <c r="D444" s="1"/>
      <c r="E444" s="1"/>
      <c r="F444" s="1"/>
      <c r="G444" s="1"/>
      <c r="H444" s="1"/>
      <c r="I444" s="1"/>
      <c r="J444" s="199"/>
      <c r="K444" s="199"/>
      <c r="L444" s="199"/>
      <c r="M444" s="199"/>
      <c r="N444" s="199"/>
      <c r="O444" s="199"/>
      <c r="P444" s="199"/>
      <c r="Q444" s="199"/>
      <c r="R444" s="199"/>
      <c r="S444" s="199"/>
      <c r="T444" s="199"/>
      <c r="U444" s="199"/>
      <c r="V444" s="199"/>
      <c r="W444" s="199"/>
      <c r="X444" s="199"/>
      <c r="Y444" s="199"/>
      <c r="Z444" s="199"/>
    </row>
    <row r="445" spans="1:26" ht="13.5" customHeight="1">
      <c r="A445" s="1"/>
      <c r="B445" s="1"/>
      <c r="C445" s="1"/>
      <c r="D445" s="1"/>
      <c r="E445" s="1"/>
      <c r="F445" s="1"/>
      <c r="G445" s="1"/>
      <c r="H445" s="1"/>
      <c r="I445" s="1"/>
      <c r="J445" s="199"/>
      <c r="K445" s="199"/>
      <c r="L445" s="199"/>
      <c r="M445" s="199"/>
      <c r="N445" s="199"/>
      <c r="O445" s="199"/>
      <c r="P445" s="199"/>
      <c r="Q445" s="199"/>
      <c r="R445" s="199"/>
      <c r="S445" s="199"/>
      <c r="T445" s="199"/>
      <c r="U445" s="199"/>
      <c r="V445" s="199"/>
      <c r="W445" s="199"/>
      <c r="X445" s="199"/>
      <c r="Y445" s="199"/>
      <c r="Z445" s="199"/>
    </row>
    <row r="446" spans="1:26" ht="13.5" customHeight="1">
      <c r="A446" s="1"/>
      <c r="B446" s="1"/>
      <c r="C446" s="1"/>
      <c r="D446" s="1"/>
      <c r="E446" s="1"/>
      <c r="F446" s="1"/>
      <c r="G446" s="1"/>
      <c r="H446" s="1"/>
      <c r="I446" s="1"/>
      <c r="J446" s="199"/>
      <c r="K446" s="199"/>
      <c r="L446" s="199"/>
      <c r="M446" s="199"/>
      <c r="N446" s="199"/>
      <c r="O446" s="199"/>
      <c r="P446" s="199"/>
      <c r="Q446" s="199"/>
      <c r="R446" s="199"/>
      <c r="S446" s="199"/>
      <c r="T446" s="199"/>
      <c r="U446" s="199"/>
      <c r="V446" s="199"/>
      <c r="W446" s="199"/>
      <c r="X446" s="199"/>
      <c r="Y446" s="199"/>
      <c r="Z446" s="199"/>
    </row>
    <row r="447" spans="1:26" ht="13.5" customHeight="1">
      <c r="A447" s="1"/>
      <c r="B447" s="1"/>
      <c r="C447" s="1"/>
      <c r="D447" s="1"/>
      <c r="E447" s="1"/>
      <c r="F447" s="1"/>
      <c r="G447" s="1"/>
      <c r="H447" s="1"/>
      <c r="I447" s="1"/>
      <c r="J447" s="199"/>
      <c r="K447" s="199"/>
      <c r="L447" s="199"/>
      <c r="M447" s="199"/>
      <c r="N447" s="199"/>
      <c r="O447" s="199"/>
      <c r="P447" s="199"/>
      <c r="Q447" s="199"/>
      <c r="R447" s="199"/>
      <c r="S447" s="199"/>
      <c r="T447" s="199"/>
      <c r="U447" s="199"/>
      <c r="V447" s="199"/>
      <c r="W447" s="199"/>
      <c r="X447" s="199"/>
      <c r="Y447" s="199"/>
      <c r="Z447" s="199"/>
    </row>
    <row r="448" spans="1:26" ht="13.5" customHeight="1">
      <c r="A448" s="1"/>
      <c r="B448" s="1"/>
      <c r="C448" s="1"/>
      <c r="D448" s="1"/>
      <c r="E448" s="1"/>
      <c r="F448" s="1"/>
      <c r="G448" s="1"/>
      <c r="H448" s="1"/>
      <c r="I448" s="1"/>
      <c r="J448" s="199"/>
      <c r="K448" s="199"/>
      <c r="L448" s="199"/>
      <c r="M448" s="199"/>
      <c r="N448" s="199"/>
      <c r="O448" s="199"/>
      <c r="P448" s="199"/>
      <c r="Q448" s="199"/>
      <c r="R448" s="199"/>
      <c r="S448" s="199"/>
      <c r="T448" s="199"/>
      <c r="U448" s="199"/>
      <c r="V448" s="199"/>
      <c r="W448" s="199"/>
      <c r="X448" s="199"/>
      <c r="Y448" s="199"/>
      <c r="Z448" s="199"/>
    </row>
    <row r="449" spans="1:26" ht="13.5" customHeight="1">
      <c r="A449" s="1"/>
      <c r="B449" s="1"/>
      <c r="C449" s="1"/>
      <c r="D449" s="1"/>
      <c r="E449" s="1"/>
      <c r="F449" s="1"/>
      <c r="G449" s="1"/>
      <c r="H449" s="1"/>
      <c r="I449" s="1"/>
      <c r="J449" s="199"/>
      <c r="K449" s="199"/>
      <c r="L449" s="199"/>
      <c r="M449" s="199"/>
      <c r="N449" s="199"/>
      <c r="O449" s="199"/>
      <c r="P449" s="199"/>
      <c r="Q449" s="199"/>
      <c r="R449" s="199"/>
      <c r="S449" s="199"/>
      <c r="T449" s="199"/>
      <c r="U449" s="199"/>
      <c r="V449" s="199"/>
      <c r="W449" s="199"/>
      <c r="X449" s="199"/>
      <c r="Y449" s="199"/>
      <c r="Z449" s="199"/>
    </row>
    <row r="450" spans="1:26" ht="13.5" customHeight="1">
      <c r="A450" s="1"/>
      <c r="B450" s="1"/>
      <c r="C450" s="1"/>
      <c r="D450" s="1"/>
      <c r="E450" s="1"/>
      <c r="F450" s="1"/>
      <c r="G450" s="1"/>
      <c r="H450" s="1"/>
      <c r="I450" s="1"/>
      <c r="J450" s="199"/>
      <c r="K450" s="199"/>
      <c r="L450" s="199"/>
      <c r="M450" s="199"/>
      <c r="N450" s="199"/>
      <c r="O450" s="199"/>
      <c r="P450" s="199"/>
      <c r="Q450" s="199"/>
      <c r="R450" s="199"/>
      <c r="S450" s="199"/>
      <c r="T450" s="199"/>
      <c r="U450" s="199"/>
      <c r="V450" s="199"/>
      <c r="W450" s="199"/>
      <c r="X450" s="199"/>
      <c r="Y450" s="199"/>
      <c r="Z450" s="199"/>
    </row>
    <row r="451" spans="1:26" ht="13.5" customHeight="1">
      <c r="A451" s="1"/>
      <c r="B451" s="1"/>
      <c r="C451" s="1"/>
      <c r="D451" s="1"/>
      <c r="E451" s="1"/>
      <c r="F451" s="1"/>
      <c r="G451" s="1"/>
      <c r="H451" s="1"/>
      <c r="I451" s="1"/>
      <c r="J451" s="199"/>
      <c r="K451" s="199"/>
      <c r="L451" s="199"/>
      <c r="M451" s="199"/>
      <c r="N451" s="199"/>
      <c r="O451" s="199"/>
      <c r="P451" s="199"/>
      <c r="Q451" s="199"/>
      <c r="R451" s="199"/>
      <c r="S451" s="199"/>
      <c r="T451" s="199"/>
      <c r="U451" s="199"/>
      <c r="V451" s="199"/>
      <c r="W451" s="199"/>
      <c r="X451" s="199"/>
      <c r="Y451" s="199"/>
      <c r="Z451" s="199"/>
    </row>
    <row r="452" spans="1:26" ht="13.5" customHeight="1">
      <c r="A452" s="1"/>
      <c r="B452" s="1"/>
      <c r="C452" s="1"/>
      <c r="D452" s="1"/>
      <c r="E452" s="1"/>
      <c r="F452" s="1"/>
      <c r="G452" s="1"/>
      <c r="H452" s="1"/>
      <c r="I452" s="1"/>
      <c r="J452" s="199"/>
      <c r="K452" s="199"/>
      <c r="L452" s="199"/>
      <c r="M452" s="199"/>
      <c r="N452" s="199"/>
      <c r="O452" s="199"/>
      <c r="P452" s="199"/>
      <c r="Q452" s="199"/>
      <c r="R452" s="199"/>
      <c r="S452" s="199"/>
      <c r="T452" s="199"/>
      <c r="U452" s="199"/>
      <c r="V452" s="199"/>
      <c r="W452" s="199"/>
      <c r="X452" s="199"/>
      <c r="Y452" s="199"/>
      <c r="Z452" s="199"/>
    </row>
    <row r="453" spans="1:26" ht="13.5" customHeight="1">
      <c r="A453" s="1"/>
      <c r="B453" s="1"/>
      <c r="C453" s="1"/>
      <c r="D453" s="1"/>
      <c r="E453" s="1"/>
      <c r="F453" s="1"/>
      <c r="G453" s="1"/>
      <c r="H453" s="1"/>
      <c r="I453" s="1"/>
      <c r="J453" s="199"/>
      <c r="K453" s="199"/>
      <c r="L453" s="199"/>
      <c r="M453" s="199"/>
      <c r="N453" s="199"/>
      <c r="O453" s="199"/>
      <c r="P453" s="199"/>
      <c r="Q453" s="199"/>
      <c r="R453" s="199"/>
      <c r="S453" s="199"/>
      <c r="T453" s="199"/>
      <c r="U453" s="199"/>
      <c r="V453" s="199"/>
      <c r="W453" s="199"/>
      <c r="X453" s="199"/>
      <c r="Y453" s="199"/>
      <c r="Z453" s="199"/>
    </row>
    <row r="454" spans="1:26" ht="13.5" customHeight="1">
      <c r="A454" s="1"/>
      <c r="B454" s="1"/>
      <c r="C454" s="1"/>
      <c r="D454" s="1"/>
      <c r="E454" s="1"/>
      <c r="F454" s="1"/>
      <c r="G454" s="1"/>
      <c r="H454" s="1"/>
      <c r="I454" s="1"/>
      <c r="J454" s="199"/>
      <c r="K454" s="199"/>
      <c r="L454" s="199"/>
      <c r="M454" s="199"/>
      <c r="N454" s="199"/>
      <c r="O454" s="199"/>
      <c r="P454" s="199"/>
      <c r="Q454" s="199"/>
      <c r="R454" s="199"/>
      <c r="S454" s="199"/>
      <c r="T454" s="199"/>
      <c r="U454" s="199"/>
      <c r="V454" s="199"/>
      <c r="W454" s="199"/>
      <c r="X454" s="199"/>
      <c r="Y454" s="199"/>
      <c r="Z454" s="199"/>
    </row>
    <row r="455" spans="1:26" ht="13.5" customHeight="1">
      <c r="A455" s="1"/>
      <c r="B455" s="1"/>
      <c r="C455" s="1"/>
      <c r="D455" s="1"/>
      <c r="E455" s="1"/>
      <c r="F455" s="1"/>
      <c r="G455" s="1"/>
      <c r="H455" s="1"/>
      <c r="I455" s="1"/>
      <c r="J455" s="199"/>
      <c r="K455" s="199"/>
      <c r="L455" s="199"/>
      <c r="M455" s="199"/>
      <c r="N455" s="199"/>
      <c r="O455" s="199"/>
      <c r="P455" s="199"/>
      <c r="Q455" s="199"/>
      <c r="R455" s="199"/>
      <c r="S455" s="199"/>
      <c r="T455" s="199"/>
      <c r="U455" s="199"/>
      <c r="V455" s="199"/>
      <c r="W455" s="199"/>
      <c r="X455" s="199"/>
      <c r="Y455" s="199"/>
      <c r="Z455" s="199"/>
    </row>
    <row r="456" spans="1:26" ht="13.5" customHeight="1">
      <c r="A456" s="1"/>
      <c r="B456" s="1"/>
      <c r="C456" s="1"/>
      <c r="D456" s="1"/>
      <c r="E456" s="1"/>
      <c r="F456" s="1"/>
      <c r="G456" s="1"/>
      <c r="H456" s="1"/>
      <c r="I456" s="1"/>
      <c r="J456" s="199"/>
      <c r="K456" s="199"/>
      <c r="L456" s="199"/>
      <c r="M456" s="199"/>
      <c r="N456" s="199"/>
      <c r="O456" s="199"/>
      <c r="P456" s="199"/>
      <c r="Q456" s="199"/>
      <c r="R456" s="199"/>
      <c r="S456" s="199"/>
      <c r="T456" s="199"/>
      <c r="U456" s="199"/>
      <c r="V456" s="199"/>
      <c r="W456" s="199"/>
      <c r="X456" s="199"/>
      <c r="Y456" s="199"/>
      <c r="Z456" s="199"/>
    </row>
    <row r="457" spans="1:26" ht="13.5" customHeight="1">
      <c r="A457" s="1"/>
      <c r="B457" s="1"/>
      <c r="C457" s="1"/>
      <c r="D457" s="1"/>
      <c r="E457" s="1"/>
      <c r="F457" s="1"/>
      <c r="G457" s="1"/>
      <c r="H457" s="1"/>
      <c r="I457" s="1"/>
      <c r="J457" s="199"/>
      <c r="K457" s="199"/>
      <c r="L457" s="199"/>
      <c r="M457" s="199"/>
      <c r="N457" s="199"/>
      <c r="O457" s="199"/>
      <c r="P457" s="199"/>
      <c r="Q457" s="199"/>
      <c r="R457" s="199"/>
      <c r="S457" s="199"/>
      <c r="T457" s="199"/>
      <c r="U457" s="199"/>
      <c r="V457" s="199"/>
      <c r="W457" s="199"/>
      <c r="X457" s="199"/>
      <c r="Y457" s="199"/>
      <c r="Z457" s="199"/>
    </row>
    <row r="458" spans="1:26" ht="13.5" customHeight="1">
      <c r="A458" s="1"/>
      <c r="B458" s="1"/>
      <c r="C458" s="1"/>
      <c r="D458" s="1"/>
      <c r="E458" s="1"/>
      <c r="F458" s="1"/>
      <c r="G458" s="1"/>
      <c r="H458" s="1"/>
      <c r="I458" s="1"/>
      <c r="J458" s="199"/>
      <c r="K458" s="199"/>
      <c r="L458" s="199"/>
      <c r="M458" s="199"/>
      <c r="N458" s="199"/>
      <c r="O458" s="199"/>
      <c r="P458" s="199"/>
      <c r="Q458" s="199"/>
      <c r="R458" s="199"/>
      <c r="S458" s="199"/>
      <c r="T458" s="199"/>
      <c r="U458" s="199"/>
      <c r="V458" s="199"/>
      <c r="W458" s="199"/>
      <c r="X458" s="199"/>
      <c r="Y458" s="199"/>
      <c r="Z458" s="199"/>
    </row>
    <row r="459" spans="1:26" ht="13.5" customHeight="1">
      <c r="A459" s="1"/>
      <c r="B459" s="1"/>
      <c r="C459" s="1"/>
      <c r="D459" s="1"/>
      <c r="E459" s="1"/>
      <c r="F459" s="1"/>
      <c r="G459" s="1"/>
      <c r="H459" s="1"/>
      <c r="I459" s="1"/>
      <c r="J459" s="199"/>
      <c r="K459" s="199"/>
      <c r="L459" s="199"/>
      <c r="M459" s="199"/>
      <c r="N459" s="199"/>
      <c r="O459" s="199"/>
      <c r="P459" s="199"/>
      <c r="Q459" s="199"/>
      <c r="R459" s="199"/>
      <c r="S459" s="199"/>
      <c r="T459" s="199"/>
      <c r="U459" s="199"/>
      <c r="V459" s="199"/>
      <c r="W459" s="199"/>
      <c r="X459" s="199"/>
      <c r="Y459" s="199"/>
      <c r="Z459" s="199"/>
    </row>
    <row r="460" spans="1:26" ht="13.5" customHeight="1">
      <c r="A460" s="1"/>
      <c r="B460" s="1"/>
      <c r="C460" s="1"/>
      <c r="D460" s="1"/>
      <c r="E460" s="1"/>
      <c r="F460" s="1"/>
      <c r="G460" s="1"/>
      <c r="H460" s="1"/>
      <c r="I460" s="1"/>
      <c r="J460" s="199"/>
      <c r="K460" s="199"/>
      <c r="L460" s="199"/>
      <c r="M460" s="199"/>
      <c r="N460" s="199"/>
      <c r="O460" s="199"/>
      <c r="P460" s="199"/>
      <c r="Q460" s="199"/>
      <c r="R460" s="199"/>
      <c r="S460" s="199"/>
      <c r="T460" s="199"/>
      <c r="U460" s="199"/>
      <c r="V460" s="199"/>
      <c r="W460" s="199"/>
      <c r="X460" s="199"/>
      <c r="Y460" s="199"/>
      <c r="Z460" s="199"/>
    </row>
    <row r="461" spans="1:26" ht="13.5" customHeight="1">
      <c r="A461" s="1"/>
      <c r="B461" s="1"/>
      <c r="C461" s="1"/>
      <c r="D461" s="1"/>
      <c r="E461" s="1"/>
      <c r="F461" s="1"/>
      <c r="G461" s="1"/>
      <c r="H461" s="1"/>
      <c r="I461" s="1"/>
      <c r="J461" s="199"/>
      <c r="K461" s="199"/>
      <c r="L461" s="199"/>
      <c r="M461" s="199"/>
      <c r="N461" s="199"/>
      <c r="O461" s="199"/>
      <c r="P461" s="199"/>
      <c r="Q461" s="199"/>
      <c r="R461" s="199"/>
      <c r="S461" s="199"/>
      <c r="T461" s="199"/>
      <c r="U461" s="199"/>
      <c r="V461" s="199"/>
      <c r="W461" s="199"/>
      <c r="X461" s="199"/>
      <c r="Y461" s="199"/>
      <c r="Z461" s="199"/>
    </row>
    <row r="462" spans="1:26" ht="13.5" customHeight="1">
      <c r="A462" s="1"/>
      <c r="B462" s="1"/>
      <c r="C462" s="1"/>
      <c r="D462" s="1"/>
      <c r="E462" s="1"/>
      <c r="F462" s="1"/>
      <c r="G462" s="1"/>
      <c r="H462" s="1"/>
      <c r="I462" s="1"/>
      <c r="J462" s="199"/>
      <c r="K462" s="199"/>
      <c r="L462" s="199"/>
      <c r="M462" s="199"/>
      <c r="N462" s="199"/>
      <c r="O462" s="199"/>
      <c r="P462" s="199"/>
      <c r="Q462" s="199"/>
      <c r="R462" s="199"/>
      <c r="S462" s="199"/>
      <c r="T462" s="199"/>
      <c r="U462" s="199"/>
      <c r="V462" s="199"/>
      <c r="W462" s="199"/>
      <c r="X462" s="199"/>
      <c r="Y462" s="199"/>
      <c r="Z462" s="199"/>
    </row>
    <row r="463" spans="1:26" ht="13.5" customHeight="1">
      <c r="A463" s="1"/>
      <c r="B463" s="1"/>
      <c r="C463" s="1"/>
      <c r="D463" s="1"/>
      <c r="E463" s="1"/>
      <c r="F463" s="1"/>
      <c r="G463" s="1"/>
      <c r="H463" s="1"/>
      <c r="I463" s="1"/>
      <c r="J463" s="199"/>
      <c r="K463" s="199"/>
      <c r="L463" s="199"/>
      <c r="M463" s="199"/>
      <c r="N463" s="199"/>
      <c r="O463" s="199"/>
      <c r="P463" s="199"/>
      <c r="Q463" s="199"/>
      <c r="R463" s="199"/>
      <c r="S463" s="199"/>
      <c r="T463" s="199"/>
      <c r="U463" s="199"/>
      <c r="V463" s="199"/>
      <c r="W463" s="199"/>
      <c r="X463" s="199"/>
      <c r="Y463" s="199"/>
      <c r="Z463" s="199"/>
    </row>
    <row r="464" spans="1:26" ht="13.5" customHeight="1">
      <c r="A464" s="1"/>
      <c r="B464" s="1"/>
      <c r="C464" s="1"/>
      <c r="D464" s="1"/>
      <c r="E464" s="1"/>
      <c r="F464" s="1"/>
      <c r="G464" s="1"/>
      <c r="H464" s="1"/>
      <c r="I464" s="1"/>
      <c r="J464" s="199"/>
      <c r="K464" s="199"/>
      <c r="L464" s="199"/>
      <c r="M464" s="199"/>
      <c r="N464" s="199"/>
      <c r="O464" s="199"/>
      <c r="P464" s="199"/>
      <c r="Q464" s="199"/>
      <c r="R464" s="199"/>
      <c r="S464" s="199"/>
      <c r="T464" s="199"/>
      <c r="U464" s="199"/>
      <c r="V464" s="199"/>
      <c r="W464" s="199"/>
      <c r="X464" s="199"/>
      <c r="Y464" s="199"/>
      <c r="Z464" s="199"/>
    </row>
    <row r="465" spans="1:26" ht="13.5" customHeight="1">
      <c r="A465" s="1"/>
      <c r="B465" s="1"/>
      <c r="C465" s="1"/>
      <c r="D465" s="1"/>
      <c r="E465" s="1"/>
      <c r="F465" s="1"/>
      <c r="G465" s="1"/>
      <c r="H465" s="1"/>
      <c r="I465" s="1"/>
      <c r="J465" s="199"/>
      <c r="K465" s="199"/>
      <c r="L465" s="199"/>
      <c r="M465" s="199"/>
      <c r="N465" s="199"/>
      <c r="O465" s="199"/>
      <c r="P465" s="199"/>
      <c r="Q465" s="199"/>
      <c r="R465" s="199"/>
      <c r="S465" s="199"/>
      <c r="T465" s="199"/>
      <c r="U465" s="199"/>
      <c r="V465" s="199"/>
      <c r="W465" s="199"/>
      <c r="X465" s="199"/>
      <c r="Y465" s="199"/>
      <c r="Z465" s="199"/>
    </row>
    <row r="466" spans="1:26" ht="13.5" customHeight="1">
      <c r="A466" s="1"/>
      <c r="B466" s="1"/>
      <c r="C466" s="1"/>
      <c r="D466" s="1"/>
      <c r="E466" s="1"/>
      <c r="F466" s="1"/>
      <c r="G466" s="1"/>
      <c r="H466" s="1"/>
      <c r="I466" s="1"/>
      <c r="J466" s="199"/>
      <c r="K466" s="199"/>
      <c r="L466" s="199"/>
      <c r="M466" s="199"/>
      <c r="N466" s="199"/>
      <c r="O466" s="199"/>
      <c r="P466" s="199"/>
      <c r="Q466" s="199"/>
      <c r="R466" s="199"/>
      <c r="S466" s="199"/>
      <c r="T466" s="199"/>
      <c r="U466" s="199"/>
      <c r="V466" s="199"/>
      <c r="W466" s="199"/>
      <c r="X466" s="199"/>
      <c r="Y466" s="199"/>
      <c r="Z466" s="199"/>
    </row>
    <row r="467" spans="1:26" ht="13.5" customHeight="1">
      <c r="A467" s="1"/>
      <c r="B467" s="1"/>
      <c r="C467" s="1"/>
      <c r="D467" s="1"/>
      <c r="E467" s="1"/>
      <c r="F467" s="1"/>
      <c r="G467" s="1"/>
      <c r="H467" s="1"/>
      <c r="I467" s="1"/>
      <c r="J467" s="199"/>
      <c r="K467" s="199"/>
      <c r="L467" s="199"/>
      <c r="M467" s="199"/>
      <c r="N467" s="199"/>
      <c r="O467" s="199"/>
      <c r="P467" s="199"/>
      <c r="Q467" s="199"/>
      <c r="R467" s="199"/>
      <c r="S467" s="199"/>
      <c r="T467" s="199"/>
      <c r="U467" s="199"/>
      <c r="V467" s="199"/>
      <c r="W467" s="199"/>
      <c r="X467" s="199"/>
      <c r="Y467" s="199"/>
      <c r="Z467" s="199"/>
    </row>
    <row r="468" spans="1:26" ht="13.5" customHeight="1">
      <c r="A468" s="1"/>
      <c r="B468" s="1"/>
      <c r="C468" s="1"/>
      <c r="D468" s="1"/>
      <c r="E468" s="1"/>
      <c r="F468" s="1"/>
      <c r="G468" s="1"/>
      <c r="H468" s="1"/>
      <c r="I468" s="1"/>
      <c r="J468" s="199"/>
      <c r="K468" s="199"/>
      <c r="L468" s="199"/>
      <c r="M468" s="199"/>
      <c r="N468" s="199"/>
      <c r="O468" s="199"/>
      <c r="P468" s="199"/>
      <c r="Q468" s="199"/>
      <c r="R468" s="199"/>
      <c r="S468" s="199"/>
      <c r="T468" s="199"/>
      <c r="U468" s="199"/>
      <c r="V468" s="199"/>
      <c r="W468" s="199"/>
      <c r="X468" s="199"/>
      <c r="Y468" s="199"/>
      <c r="Z468" s="199"/>
    </row>
    <row r="469" spans="1:26" ht="13.5" customHeight="1">
      <c r="A469" s="1"/>
      <c r="B469" s="1"/>
      <c r="C469" s="1"/>
      <c r="D469" s="1"/>
      <c r="E469" s="1"/>
      <c r="F469" s="1"/>
      <c r="G469" s="1"/>
      <c r="H469" s="1"/>
      <c r="I469" s="1"/>
      <c r="J469" s="199"/>
      <c r="K469" s="199"/>
      <c r="L469" s="199"/>
      <c r="M469" s="199"/>
      <c r="N469" s="199"/>
      <c r="O469" s="199"/>
      <c r="P469" s="199"/>
      <c r="Q469" s="199"/>
      <c r="R469" s="199"/>
      <c r="S469" s="199"/>
      <c r="T469" s="199"/>
      <c r="U469" s="199"/>
      <c r="V469" s="199"/>
      <c r="W469" s="199"/>
      <c r="X469" s="199"/>
      <c r="Y469" s="199"/>
      <c r="Z469" s="199"/>
    </row>
    <row r="470" spans="1:26" ht="13.5" customHeight="1">
      <c r="A470" s="1"/>
      <c r="B470" s="1"/>
      <c r="C470" s="1"/>
      <c r="D470" s="1"/>
      <c r="E470" s="1"/>
      <c r="F470" s="1"/>
      <c r="G470" s="1"/>
      <c r="H470" s="1"/>
      <c r="I470" s="1"/>
      <c r="J470" s="199"/>
      <c r="K470" s="199"/>
      <c r="L470" s="199"/>
      <c r="M470" s="199"/>
      <c r="N470" s="199"/>
      <c r="O470" s="199"/>
      <c r="P470" s="199"/>
      <c r="Q470" s="199"/>
      <c r="R470" s="199"/>
      <c r="S470" s="199"/>
      <c r="T470" s="199"/>
      <c r="U470" s="199"/>
      <c r="V470" s="199"/>
      <c r="W470" s="199"/>
      <c r="X470" s="199"/>
      <c r="Y470" s="199"/>
      <c r="Z470" s="199"/>
    </row>
    <row r="471" spans="1:26" ht="13.5" customHeight="1">
      <c r="A471" s="1"/>
      <c r="B471" s="1"/>
      <c r="C471" s="1"/>
      <c r="D471" s="1"/>
      <c r="E471" s="1"/>
      <c r="F471" s="1"/>
      <c r="G471" s="1"/>
      <c r="H471" s="1"/>
      <c r="I471" s="1"/>
      <c r="J471" s="199"/>
      <c r="K471" s="199"/>
      <c r="L471" s="199"/>
      <c r="M471" s="199"/>
      <c r="N471" s="199"/>
      <c r="O471" s="199"/>
      <c r="P471" s="199"/>
      <c r="Q471" s="199"/>
      <c r="R471" s="199"/>
      <c r="S471" s="199"/>
      <c r="T471" s="199"/>
      <c r="U471" s="199"/>
      <c r="V471" s="199"/>
      <c r="W471" s="199"/>
      <c r="X471" s="199"/>
      <c r="Y471" s="199"/>
      <c r="Z471" s="199"/>
    </row>
    <row r="472" spans="1:26" ht="13.5" customHeight="1">
      <c r="A472" s="1"/>
      <c r="B472" s="1"/>
      <c r="C472" s="1"/>
      <c r="D472" s="1"/>
      <c r="E472" s="1"/>
      <c r="F472" s="1"/>
      <c r="G472" s="1"/>
      <c r="H472" s="1"/>
      <c r="I472" s="1"/>
      <c r="J472" s="199"/>
      <c r="K472" s="199"/>
      <c r="L472" s="199"/>
      <c r="M472" s="199"/>
      <c r="N472" s="199"/>
      <c r="O472" s="199"/>
      <c r="P472" s="199"/>
      <c r="Q472" s="199"/>
      <c r="R472" s="199"/>
      <c r="S472" s="199"/>
      <c r="T472" s="199"/>
      <c r="U472" s="199"/>
      <c r="V472" s="199"/>
      <c r="W472" s="199"/>
      <c r="X472" s="199"/>
      <c r="Y472" s="199"/>
      <c r="Z472" s="199"/>
    </row>
    <row r="473" spans="1:26" ht="13.5" customHeight="1">
      <c r="A473" s="1"/>
      <c r="B473" s="1"/>
      <c r="C473" s="1"/>
      <c r="D473" s="1"/>
      <c r="E473" s="1"/>
      <c r="F473" s="1"/>
      <c r="G473" s="1"/>
      <c r="H473" s="1"/>
      <c r="I473" s="1"/>
      <c r="J473" s="199"/>
      <c r="K473" s="199"/>
      <c r="L473" s="199"/>
      <c r="M473" s="199"/>
      <c r="N473" s="199"/>
      <c r="O473" s="199"/>
      <c r="P473" s="199"/>
      <c r="Q473" s="199"/>
      <c r="R473" s="199"/>
      <c r="S473" s="199"/>
      <c r="T473" s="199"/>
      <c r="U473" s="199"/>
      <c r="V473" s="199"/>
      <c r="W473" s="199"/>
      <c r="X473" s="199"/>
      <c r="Y473" s="199"/>
      <c r="Z473" s="199"/>
    </row>
    <row r="474" spans="1:26" ht="13.5" customHeight="1">
      <c r="A474" s="1"/>
      <c r="B474" s="1"/>
      <c r="C474" s="1"/>
      <c r="D474" s="1"/>
      <c r="E474" s="1"/>
      <c r="F474" s="1"/>
      <c r="G474" s="1"/>
      <c r="H474" s="1"/>
      <c r="I474" s="1"/>
      <c r="J474" s="199"/>
      <c r="K474" s="199"/>
      <c r="L474" s="199"/>
      <c r="M474" s="199"/>
      <c r="N474" s="199"/>
      <c r="O474" s="199"/>
      <c r="P474" s="199"/>
      <c r="Q474" s="199"/>
      <c r="R474" s="199"/>
      <c r="S474" s="199"/>
      <c r="T474" s="199"/>
      <c r="U474" s="199"/>
      <c r="V474" s="199"/>
      <c r="W474" s="199"/>
      <c r="X474" s="199"/>
      <c r="Y474" s="199"/>
      <c r="Z474" s="199"/>
    </row>
    <row r="475" spans="1:26" ht="13.5" customHeight="1">
      <c r="A475" s="1"/>
      <c r="B475" s="1"/>
      <c r="C475" s="1"/>
      <c r="D475" s="1"/>
      <c r="E475" s="1"/>
      <c r="F475" s="1"/>
      <c r="G475" s="1"/>
      <c r="H475" s="1"/>
      <c r="I475" s="1"/>
      <c r="J475" s="199"/>
      <c r="K475" s="199"/>
      <c r="L475" s="199"/>
      <c r="M475" s="199"/>
      <c r="N475" s="199"/>
      <c r="O475" s="199"/>
      <c r="P475" s="199"/>
      <c r="Q475" s="199"/>
      <c r="R475" s="199"/>
      <c r="S475" s="199"/>
      <c r="T475" s="199"/>
      <c r="U475" s="199"/>
      <c r="V475" s="199"/>
      <c r="W475" s="199"/>
      <c r="X475" s="199"/>
      <c r="Y475" s="199"/>
      <c r="Z475" s="199"/>
    </row>
    <row r="476" spans="1:26" ht="13.5" customHeight="1">
      <c r="A476" s="1"/>
      <c r="B476" s="1"/>
      <c r="C476" s="1"/>
      <c r="D476" s="1"/>
      <c r="E476" s="1"/>
      <c r="F476" s="1"/>
      <c r="G476" s="1"/>
      <c r="H476" s="1"/>
      <c r="I476" s="1"/>
      <c r="J476" s="199"/>
      <c r="K476" s="199"/>
      <c r="L476" s="199"/>
      <c r="M476" s="199"/>
      <c r="N476" s="199"/>
      <c r="O476" s="199"/>
      <c r="P476" s="199"/>
      <c r="Q476" s="199"/>
      <c r="R476" s="199"/>
      <c r="S476" s="199"/>
      <c r="T476" s="199"/>
      <c r="U476" s="199"/>
      <c r="V476" s="199"/>
      <c r="W476" s="199"/>
      <c r="X476" s="199"/>
      <c r="Y476" s="199"/>
      <c r="Z476" s="199"/>
    </row>
    <row r="477" spans="1:26" ht="13.5" customHeight="1">
      <c r="A477" s="1"/>
      <c r="B477" s="1"/>
      <c r="C477" s="1"/>
      <c r="D477" s="1"/>
      <c r="E477" s="1"/>
      <c r="F477" s="1"/>
      <c r="G477" s="1"/>
      <c r="H477" s="1"/>
      <c r="I477" s="1"/>
      <c r="J477" s="199"/>
      <c r="K477" s="199"/>
      <c r="L477" s="199"/>
      <c r="M477" s="199"/>
      <c r="N477" s="199"/>
      <c r="O477" s="199"/>
      <c r="P477" s="199"/>
      <c r="Q477" s="199"/>
      <c r="R477" s="199"/>
      <c r="S477" s="199"/>
      <c r="T477" s="199"/>
      <c r="U477" s="199"/>
      <c r="V477" s="199"/>
      <c r="W477" s="199"/>
      <c r="X477" s="199"/>
      <c r="Y477" s="199"/>
      <c r="Z477" s="199"/>
    </row>
    <row r="478" spans="1:26" ht="13.5" customHeight="1">
      <c r="A478" s="1"/>
      <c r="B478" s="1"/>
      <c r="C478" s="1"/>
      <c r="D478" s="1"/>
      <c r="E478" s="1"/>
      <c r="F478" s="1"/>
      <c r="G478" s="1"/>
      <c r="H478" s="1"/>
      <c r="I478" s="1"/>
      <c r="J478" s="199"/>
      <c r="K478" s="199"/>
      <c r="L478" s="199"/>
      <c r="M478" s="199"/>
      <c r="N478" s="199"/>
      <c r="O478" s="199"/>
      <c r="P478" s="199"/>
      <c r="Q478" s="199"/>
      <c r="R478" s="199"/>
      <c r="S478" s="199"/>
      <c r="T478" s="199"/>
      <c r="U478" s="199"/>
      <c r="V478" s="199"/>
      <c r="W478" s="199"/>
      <c r="X478" s="199"/>
      <c r="Y478" s="199"/>
      <c r="Z478" s="199"/>
    </row>
    <row r="479" spans="1:26" ht="13.5" customHeight="1">
      <c r="A479" s="1"/>
      <c r="B479" s="1"/>
      <c r="C479" s="1"/>
      <c r="D479" s="1"/>
      <c r="E479" s="1"/>
      <c r="F479" s="1"/>
      <c r="G479" s="1"/>
      <c r="H479" s="1"/>
      <c r="I479" s="1"/>
      <c r="J479" s="199"/>
      <c r="K479" s="199"/>
      <c r="L479" s="199"/>
      <c r="M479" s="199"/>
      <c r="N479" s="199"/>
      <c r="O479" s="199"/>
      <c r="P479" s="199"/>
      <c r="Q479" s="199"/>
      <c r="R479" s="199"/>
      <c r="S479" s="199"/>
      <c r="T479" s="199"/>
      <c r="U479" s="199"/>
      <c r="V479" s="199"/>
      <c r="W479" s="199"/>
      <c r="X479" s="199"/>
      <c r="Y479" s="199"/>
      <c r="Z479" s="199"/>
    </row>
    <row r="480" spans="1:26" ht="13.5" customHeight="1">
      <c r="A480" s="1"/>
      <c r="B480" s="1"/>
      <c r="C480" s="1"/>
      <c r="D480" s="1"/>
      <c r="E480" s="1"/>
      <c r="F480" s="1"/>
      <c r="G480" s="1"/>
      <c r="H480" s="1"/>
      <c r="I480" s="1"/>
      <c r="J480" s="199"/>
      <c r="K480" s="199"/>
      <c r="L480" s="199"/>
      <c r="M480" s="199"/>
      <c r="N480" s="199"/>
      <c r="O480" s="199"/>
      <c r="P480" s="199"/>
      <c r="Q480" s="199"/>
      <c r="R480" s="199"/>
      <c r="S480" s="199"/>
      <c r="T480" s="199"/>
      <c r="U480" s="199"/>
      <c r="V480" s="199"/>
      <c r="W480" s="199"/>
      <c r="X480" s="199"/>
      <c r="Y480" s="199"/>
      <c r="Z480" s="199"/>
    </row>
    <row r="481" spans="1:26" ht="13.5" customHeight="1">
      <c r="A481" s="1"/>
      <c r="B481" s="1"/>
      <c r="C481" s="1"/>
      <c r="D481" s="1"/>
      <c r="E481" s="1"/>
      <c r="F481" s="1"/>
      <c r="G481" s="1"/>
      <c r="H481" s="1"/>
      <c r="I481" s="1"/>
      <c r="J481" s="199"/>
      <c r="K481" s="199"/>
      <c r="L481" s="199"/>
      <c r="M481" s="199"/>
      <c r="N481" s="199"/>
      <c r="O481" s="199"/>
      <c r="P481" s="199"/>
      <c r="Q481" s="199"/>
      <c r="R481" s="199"/>
      <c r="S481" s="199"/>
      <c r="T481" s="199"/>
      <c r="U481" s="199"/>
      <c r="V481" s="199"/>
      <c r="W481" s="199"/>
      <c r="X481" s="199"/>
      <c r="Y481" s="199"/>
      <c r="Z481" s="199"/>
    </row>
    <row r="482" spans="1:26" ht="13.5" customHeight="1">
      <c r="A482" s="1"/>
      <c r="B482" s="1"/>
      <c r="C482" s="1"/>
      <c r="D482" s="1"/>
      <c r="E482" s="1"/>
      <c r="F482" s="1"/>
      <c r="G482" s="1"/>
      <c r="H482" s="1"/>
      <c r="I482" s="1"/>
      <c r="J482" s="199"/>
      <c r="K482" s="199"/>
      <c r="L482" s="199"/>
      <c r="M482" s="199"/>
      <c r="N482" s="199"/>
      <c r="O482" s="199"/>
      <c r="P482" s="199"/>
      <c r="Q482" s="199"/>
      <c r="R482" s="199"/>
      <c r="S482" s="199"/>
      <c r="T482" s="199"/>
      <c r="U482" s="199"/>
      <c r="V482" s="199"/>
      <c r="W482" s="199"/>
      <c r="X482" s="199"/>
      <c r="Y482" s="199"/>
      <c r="Z482" s="199"/>
    </row>
    <row r="483" spans="1:26" ht="13.5" customHeight="1">
      <c r="A483" s="1"/>
      <c r="B483" s="1"/>
      <c r="C483" s="1"/>
      <c r="D483" s="1"/>
      <c r="E483" s="1"/>
      <c r="F483" s="1"/>
      <c r="G483" s="1"/>
      <c r="H483" s="1"/>
      <c r="I483" s="1"/>
      <c r="J483" s="199"/>
      <c r="K483" s="199"/>
      <c r="L483" s="199"/>
      <c r="M483" s="199"/>
      <c r="N483" s="199"/>
      <c r="O483" s="199"/>
      <c r="P483" s="199"/>
      <c r="Q483" s="199"/>
      <c r="R483" s="199"/>
      <c r="S483" s="199"/>
      <c r="T483" s="199"/>
      <c r="U483" s="199"/>
      <c r="V483" s="199"/>
      <c r="W483" s="199"/>
      <c r="X483" s="199"/>
      <c r="Y483" s="199"/>
      <c r="Z483" s="199"/>
    </row>
    <row r="484" spans="1:26" ht="13.5" customHeight="1">
      <c r="A484" s="1"/>
      <c r="B484" s="1"/>
      <c r="C484" s="1"/>
      <c r="D484" s="1"/>
      <c r="E484" s="1"/>
      <c r="F484" s="1"/>
      <c r="G484" s="1"/>
      <c r="H484" s="1"/>
      <c r="I484" s="1"/>
      <c r="J484" s="199"/>
      <c r="K484" s="199"/>
      <c r="L484" s="199"/>
      <c r="M484" s="199"/>
      <c r="N484" s="199"/>
      <c r="O484" s="199"/>
      <c r="P484" s="199"/>
      <c r="Q484" s="199"/>
      <c r="R484" s="199"/>
      <c r="S484" s="199"/>
      <c r="T484" s="199"/>
      <c r="U484" s="199"/>
      <c r="V484" s="199"/>
      <c r="W484" s="199"/>
      <c r="X484" s="199"/>
      <c r="Y484" s="199"/>
      <c r="Z484" s="199"/>
    </row>
    <row r="485" spans="1:26" ht="13.5" customHeight="1">
      <c r="A485" s="1"/>
      <c r="B485" s="1"/>
      <c r="C485" s="1"/>
      <c r="D485" s="1"/>
      <c r="E485" s="1"/>
      <c r="F485" s="1"/>
      <c r="G485" s="1"/>
      <c r="H485" s="1"/>
      <c r="I485" s="1"/>
      <c r="J485" s="199"/>
      <c r="K485" s="199"/>
      <c r="L485" s="199"/>
      <c r="M485" s="199"/>
      <c r="N485" s="199"/>
      <c r="O485" s="199"/>
      <c r="P485" s="199"/>
      <c r="Q485" s="199"/>
      <c r="R485" s="199"/>
      <c r="S485" s="199"/>
      <c r="T485" s="199"/>
      <c r="U485" s="199"/>
      <c r="V485" s="199"/>
      <c r="W485" s="199"/>
      <c r="X485" s="199"/>
      <c r="Y485" s="199"/>
      <c r="Z485" s="199"/>
    </row>
    <row r="486" spans="1:26" ht="13.5" customHeight="1">
      <c r="A486" s="1"/>
      <c r="B486" s="1"/>
      <c r="C486" s="1"/>
      <c r="D486" s="1"/>
      <c r="E486" s="1"/>
      <c r="F486" s="1"/>
      <c r="G486" s="1"/>
      <c r="H486" s="1"/>
      <c r="I486" s="1"/>
      <c r="J486" s="199"/>
      <c r="K486" s="199"/>
      <c r="L486" s="199"/>
      <c r="M486" s="199"/>
      <c r="N486" s="199"/>
      <c r="O486" s="199"/>
      <c r="P486" s="199"/>
      <c r="Q486" s="199"/>
      <c r="R486" s="199"/>
      <c r="S486" s="199"/>
      <c r="T486" s="199"/>
      <c r="U486" s="199"/>
      <c r="V486" s="199"/>
      <c r="W486" s="199"/>
      <c r="X486" s="199"/>
      <c r="Y486" s="199"/>
      <c r="Z486" s="199"/>
    </row>
    <row r="487" spans="1:26" ht="13.5" customHeight="1">
      <c r="A487" s="1"/>
      <c r="B487" s="1"/>
      <c r="C487" s="1"/>
      <c r="D487" s="1"/>
      <c r="E487" s="1"/>
      <c r="F487" s="1"/>
      <c r="G487" s="1"/>
      <c r="H487" s="1"/>
      <c r="I487" s="1"/>
      <c r="J487" s="199"/>
      <c r="K487" s="199"/>
      <c r="L487" s="199"/>
      <c r="M487" s="199"/>
      <c r="N487" s="199"/>
      <c r="O487" s="199"/>
      <c r="P487" s="199"/>
      <c r="Q487" s="199"/>
      <c r="R487" s="199"/>
      <c r="S487" s="199"/>
      <c r="T487" s="199"/>
      <c r="U487" s="199"/>
      <c r="V487" s="199"/>
      <c r="W487" s="199"/>
      <c r="X487" s="199"/>
      <c r="Y487" s="199"/>
      <c r="Z487" s="199"/>
    </row>
    <row r="488" spans="1:26" ht="13.5" customHeight="1">
      <c r="A488" s="1"/>
      <c r="B488" s="1"/>
      <c r="C488" s="1"/>
      <c r="D488" s="1"/>
      <c r="E488" s="1"/>
      <c r="F488" s="1"/>
      <c r="G488" s="1"/>
      <c r="H488" s="1"/>
      <c r="I488" s="1"/>
      <c r="J488" s="199"/>
      <c r="K488" s="199"/>
      <c r="L488" s="199"/>
      <c r="M488" s="199"/>
      <c r="N488" s="199"/>
      <c r="O488" s="199"/>
      <c r="P488" s="199"/>
      <c r="Q488" s="199"/>
      <c r="R488" s="199"/>
      <c r="S488" s="199"/>
      <c r="T488" s="199"/>
      <c r="U488" s="199"/>
      <c r="V488" s="199"/>
      <c r="W488" s="199"/>
      <c r="X488" s="199"/>
      <c r="Y488" s="199"/>
      <c r="Z488" s="199"/>
    </row>
    <row r="489" spans="1:26" ht="13.5" customHeight="1">
      <c r="A489" s="1"/>
      <c r="B489" s="1"/>
      <c r="C489" s="1"/>
      <c r="D489" s="1"/>
      <c r="E489" s="1"/>
      <c r="F489" s="1"/>
      <c r="G489" s="1"/>
      <c r="H489" s="1"/>
      <c r="I489" s="1"/>
      <c r="J489" s="199"/>
      <c r="K489" s="199"/>
      <c r="L489" s="199"/>
      <c r="M489" s="199"/>
      <c r="N489" s="199"/>
      <c r="O489" s="199"/>
      <c r="P489" s="199"/>
      <c r="Q489" s="199"/>
      <c r="R489" s="199"/>
      <c r="S489" s="199"/>
      <c r="T489" s="199"/>
      <c r="U489" s="199"/>
      <c r="V489" s="199"/>
      <c r="W489" s="199"/>
      <c r="X489" s="199"/>
      <c r="Y489" s="199"/>
      <c r="Z489" s="199"/>
    </row>
    <row r="490" spans="1:26" ht="13.5" customHeight="1">
      <c r="A490" s="1"/>
      <c r="B490" s="1"/>
      <c r="C490" s="1"/>
      <c r="D490" s="1"/>
      <c r="E490" s="1"/>
      <c r="F490" s="1"/>
      <c r="G490" s="1"/>
      <c r="H490" s="1"/>
      <c r="I490" s="1"/>
      <c r="J490" s="199"/>
      <c r="K490" s="199"/>
      <c r="L490" s="199"/>
      <c r="M490" s="199"/>
      <c r="N490" s="199"/>
      <c r="O490" s="199"/>
      <c r="P490" s="199"/>
      <c r="Q490" s="199"/>
      <c r="R490" s="199"/>
      <c r="S490" s="199"/>
      <c r="T490" s="199"/>
      <c r="U490" s="199"/>
      <c r="V490" s="199"/>
      <c r="W490" s="199"/>
      <c r="X490" s="199"/>
      <c r="Y490" s="199"/>
      <c r="Z490" s="199"/>
    </row>
    <row r="491" spans="1:26" ht="13.5" customHeight="1">
      <c r="A491" s="1"/>
      <c r="B491" s="1"/>
      <c r="C491" s="1"/>
      <c r="D491" s="1"/>
      <c r="E491" s="1"/>
      <c r="F491" s="1"/>
      <c r="G491" s="1"/>
      <c r="H491" s="1"/>
      <c r="I491" s="1"/>
      <c r="J491" s="199"/>
      <c r="K491" s="199"/>
      <c r="L491" s="199"/>
      <c r="M491" s="199"/>
      <c r="N491" s="199"/>
      <c r="O491" s="199"/>
      <c r="P491" s="199"/>
      <c r="Q491" s="199"/>
      <c r="R491" s="199"/>
      <c r="S491" s="199"/>
      <c r="T491" s="199"/>
      <c r="U491" s="199"/>
      <c r="V491" s="199"/>
      <c r="W491" s="199"/>
      <c r="X491" s="199"/>
      <c r="Y491" s="199"/>
      <c r="Z491" s="199"/>
    </row>
    <row r="492" spans="1:26" ht="13.5" customHeight="1">
      <c r="A492" s="1"/>
      <c r="B492" s="1"/>
      <c r="C492" s="1"/>
      <c r="D492" s="1"/>
      <c r="E492" s="1"/>
      <c r="F492" s="1"/>
      <c r="G492" s="1"/>
      <c r="H492" s="1"/>
      <c r="I492" s="1"/>
      <c r="J492" s="199"/>
      <c r="K492" s="199"/>
      <c r="L492" s="199"/>
      <c r="M492" s="199"/>
      <c r="N492" s="199"/>
      <c r="O492" s="199"/>
      <c r="P492" s="199"/>
      <c r="Q492" s="199"/>
      <c r="R492" s="199"/>
      <c r="S492" s="199"/>
      <c r="T492" s="199"/>
      <c r="U492" s="199"/>
      <c r="V492" s="199"/>
      <c r="W492" s="199"/>
      <c r="X492" s="199"/>
      <c r="Y492" s="199"/>
      <c r="Z492" s="199"/>
    </row>
    <row r="493" spans="1:26" ht="13.5" customHeight="1">
      <c r="A493" s="1"/>
      <c r="B493" s="1"/>
      <c r="C493" s="1"/>
      <c r="D493" s="1"/>
      <c r="E493" s="1"/>
      <c r="F493" s="1"/>
      <c r="G493" s="1"/>
      <c r="H493" s="1"/>
      <c r="I493" s="1"/>
      <c r="J493" s="199"/>
      <c r="K493" s="199"/>
      <c r="L493" s="199"/>
      <c r="M493" s="199"/>
      <c r="N493" s="199"/>
      <c r="O493" s="199"/>
      <c r="P493" s="199"/>
      <c r="Q493" s="199"/>
      <c r="R493" s="199"/>
      <c r="S493" s="199"/>
      <c r="T493" s="199"/>
      <c r="U493" s="199"/>
      <c r="V493" s="199"/>
      <c r="W493" s="199"/>
      <c r="X493" s="199"/>
      <c r="Y493" s="199"/>
      <c r="Z493" s="199"/>
    </row>
    <row r="494" spans="1:26" ht="13.5" customHeight="1">
      <c r="A494" s="1"/>
      <c r="B494" s="1"/>
      <c r="C494" s="1"/>
      <c r="D494" s="1"/>
      <c r="E494" s="1"/>
      <c r="F494" s="1"/>
      <c r="G494" s="1"/>
      <c r="H494" s="1"/>
      <c r="I494" s="1"/>
      <c r="J494" s="199"/>
      <c r="K494" s="199"/>
      <c r="L494" s="199"/>
      <c r="M494" s="199"/>
      <c r="N494" s="199"/>
      <c r="O494" s="199"/>
      <c r="P494" s="199"/>
      <c r="Q494" s="199"/>
      <c r="R494" s="199"/>
      <c r="S494" s="199"/>
      <c r="T494" s="199"/>
      <c r="U494" s="199"/>
      <c r="V494" s="199"/>
      <c r="W494" s="199"/>
      <c r="X494" s="199"/>
      <c r="Y494" s="199"/>
      <c r="Z494" s="199"/>
    </row>
    <row r="495" spans="1:26" ht="13.5" customHeight="1">
      <c r="A495" s="1"/>
      <c r="B495" s="1"/>
      <c r="C495" s="1"/>
      <c r="D495" s="1"/>
      <c r="E495" s="1"/>
      <c r="F495" s="1"/>
      <c r="G495" s="1"/>
      <c r="H495" s="1"/>
      <c r="I495" s="1"/>
      <c r="J495" s="199"/>
      <c r="K495" s="199"/>
      <c r="L495" s="199"/>
      <c r="M495" s="199"/>
      <c r="N495" s="199"/>
      <c r="O495" s="199"/>
      <c r="P495" s="199"/>
      <c r="Q495" s="199"/>
      <c r="R495" s="199"/>
      <c r="S495" s="199"/>
      <c r="T495" s="199"/>
      <c r="U495" s="199"/>
      <c r="V495" s="199"/>
      <c r="W495" s="199"/>
      <c r="X495" s="199"/>
      <c r="Y495" s="199"/>
      <c r="Z495" s="199"/>
    </row>
    <row r="496" spans="1:26" ht="13.5" customHeight="1">
      <c r="A496" s="1"/>
      <c r="B496" s="1"/>
      <c r="C496" s="1"/>
      <c r="D496" s="1"/>
      <c r="E496" s="1"/>
      <c r="F496" s="1"/>
      <c r="G496" s="1"/>
      <c r="H496" s="1"/>
      <c r="I496" s="1"/>
      <c r="J496" s="199"/>
      <c r="K496" s="199"/>
      <c r="L496" s="199"/>
      <c r="M496" s="199"/>
      <c r="N496" s="199"/>
      <c r="O496" s="199"/>
      <c r="P496" s="199"/>
      <c r="Q496" s="199"/>
      <c r="R496" s="199"/>
      <c r="S496" s="199"/>
      <c r="T496" s="199"/>
      <c r="U496" s="199"/>
      <c r="V496" s="199"/>
      <c r="W496" s="199"/>
      <c r="X496" s="199"/>
      <c r="Y496" s="199"/>
      <c r="Z496" s="199"/>
    </row>
    <row r="497" spans="1:26" ht="13.5" customHeight="1">
      <c r="A497" s="1"/>
      <c r="B497" s="1"/>
      <c r="C497" s="1"/>
      <c r="D497" s="1"/>
      <c r="E497" s="1"/>
      <c r="F497" s="1"/>
      <c r="G497" s="1"/>
      <c r="H497" s="1"/>
      <c r="I497" s="1"/>
      <c r="J497" s="199"/>
      <c r="K497" s="199"/>
      <c r="L497" s="199"/>
      <c r="M497" s="199"/>
      <c r="N497" s="199"/>
      <c r="O497" s="199"/>
      <c r="P497" s="199"/>
      <c r="Q497" s="199"/>
      <c r="R497" s="199"/>
      <c r="S497" s="199"/>
      <c r="T497" s="199"/>
      <c r="U497" s="199"/>
      <c r="V497" s="199"/>
      <c r="W497" s="199"/>
      <c r="X497" s="199"/>
      <c r="Y497" s="199"/>
      <c r="Z497" s="199"/>
    </row>
    <row r="498" spans="1:26" ht="13.5" customHeight="1">
      <c r="A498" s="1"/>
      <c r="B498" s="1"/>
      <c r="C498" s="1"/>
      <c r="D498" s="1"/>
      <c r="E498" s="1"/>
      <c r="F498" s="1"/>
      <c r="G498" s="1"/>
      <c r="H498" s="1"/>
      <c r="I498" s="1"/>
      <c r="J498" s="199"/>
      <c r="K498" s="199"/>
      <c r="L498" s="199"/>
      <c r="M498" s="199"/>
      <c r="N498" s="199"/>
      <c r="O498" s="199"/>
      <c r="P498" s="199"/>
      <c r="Q498" s="199"/>
      <c r="R498" s="199"/>
      <c r="S498" s="199"/>
      <c r="T498" s="199"/>
      <c r="U498" s="199"/>
      <c r="V498" s="199"/>
      <c r="W498" s="199"/>
      <c r="X498" s="199"/>
      <c r="Y498" s="199"/>
      <c r="Z498" s="199"/>
    </row>
    <row r="499" spans="1:26" ht="13.5" customHeight="1">
      <c r="A499" s="1"/>
      <c r="B499" s="1"/>
      <c r="C499" s="1"/>
      <c r="D499" s="1"/>
      <c r="E499" s="1"/>
      <c r="F499" s="1"/>
      <c r="G499" s="1"/>
      <c r="H499" s="1"/>
      <c r="I499" s="1"/>
      <c r="J499" s="199"/>
      <c r="K499" s="199"/>
      <c r="L499" s="199"/>
      <c r="M499" s="199"/>
      <c r="N499" s="199"/>
      <c r="O499" s="199"/>
      <c r="P499" s="199"/>
      <c r="Q499" s="199"/>
      <c r="R499" s="199"/>
      <c r="S499" s="199"/>
      <c r="T499" s="199"/>
      <c r="U499" s="199"/>
      <c r="V499" s="199"/>
      <c r="W499" s="199"/>
      <c r="X499" s="199"/>
      <c r="Y499" s="199"/>
      <c r="Z499" s="199"/>
    </row>
    <row r="500" spans="1:26" ht="13.5" customHeight="1">
      <c r="A500" s="1"/>
      <c r="B500" s="1"/>
      <c r="C500" s="1"/>
      <c r="D500" s="1"/>
      <c r="E500" s="1"/>
      <c r="F500" s="1"/>
      <c r="G500" s="1"/>
      <c r="H500" s="1"/>
      <c r="I500" s="1"/>
      <c r="J500" s="199"/>
      <c r="K500" s="199"/>
      <c r="L500" s="199"/>
      <c r="M500" s="199"/>
      <c r="N500" s="199"/>
      <c r="O500" s="199"/>
      <c r="P500" s="199"/>
      <c r="Q500" s="199"/>
      <c r="R500" s="199"/>
      <c r="S500" s="199"/>
      <c r="T500" s="199"/>
      <c r="U500" s="199"/>
      <c r="V500" s="199"/>
      <c r="W500" s="199"/>
      <c r="X500" s="199"/>
      <c r="Y500" s="199"/>
      <c r="Z500" s="199"/>
    </row>
    <row r="501" spans="1:26" ht="13.5" customHeight="1">
      <c r="A501" s="1"/>
      <c r="B501" s="1"/>
      <c r="C501" s="1"/>
      <c r="D501" s="1"/>
      <c r="E501" s="1"/>
      <c r="F501" s="1"/>
      <c r="G501" s="1"/>
      <c r="H501" s="1"/>
      <c r="I501" s="1"/>
      <c r="J501" s="199"/>
      <c r="K501" s="199"/>
      <c r="L501" s="199"/>
      <c r="M501" s="199"/>
      <c r="N501" s="199"/>
      <c r="O501" s="199"/>
      <c r="P501" s="199"/>
      <c r="Q501" s="199"/>
      <c r="R501" s="199"/>
      <c r="S501" s="199"/>
      <c r="T501" s="199"/>
      <c r="U501" s="199"/>
      <c r="V501" s="199"/>
      <c r="W501" s="199"/>
      <c r="X501" s="199"/>
      <c r="Y501" s="199"/>
      <c r="Z501" s="199"/>
    </row>
    <row r="502" spans="1:26" ht="13.5" customHeight="1">
      <c r="A502" s="1"/>
      <c r="B502" s="1"/>
      <c r="C502" s="1"/>
      <c r="D502" s="1"/>
      <c r="E502" s="1"/>
      <c r="F502" s="1"/>
      <c r="G502" s="1"/>
      <c r="H502" s="1"/>
      <c r="I502" s="1"/>
      <c r="J502" s="199"/>
      <c r="K502" s="199"/>
      <c r="L502" s="199"/>
      <c r="M502" s="199"/>
      <c r="N502" s="199"/>
      <c r="O502" s="199"/>
      <c r="P502" s="199"/>
      <c r="Q502" s="199"/>
      <c r="R502" s="199"/>
      <c r="S502" s="199"/>
      <c r="T502" s="199"/>
      <c r="U502" s="199"/>
      <c r="V502" s="199"/>
      <c r="W502" s="199"/>
      <c r="X502" s="199"/>
      <c r="Y502" s="199"/>
      <c r="Z502" s="199"/>
    </row>
    <row r="503" spans="1:26" ht="13.5" customHeight="1">
      <c r="A503" s="1"/>
      <c r="B503" s="1"/>
      <c r="C503" s="1"/>
      <c r="D503" s="1"/>
      <c r="E503" s="1"/>
      <c r="F503" s="1"/>
      <c r="G503" s="1"/>
      <c r="H503" s="1"/>
      <c r="I503" s="1"/>
      <c r="J503" s="199"/>
      <c r="K503" s="199"/>
      <c r="L503" s="199"/>
      <c r="M503" s="199"/>
      <c r="N503" s="199"/>
      <c r="O503" s="199"/>
      <c r="P503" s="199"/>
      <c r="Q503" s="199"/>
      <c r="R503" s="199"/>
      <c r="S503" s="199"/>
      <c r="T503" s="199"/>
      <c r="U503" s="199"/>
      <c r="V503" s="199"/>
      <c r="W503" s="199"/>
      <c r="X503" s="199"/>
      <c r="Y503" s="199"/>
      <c r="Z503" s="199"/>
    </row>
    <row r="504" spans="1:26" ht="13.5" customHeight="1">
      <c r="A504" s="1"/>
      <c r="B504" s="1"/>
      <c r="C504" s="1"/>
      <c r="D504" s="1"/>
      <c r="E504" s="1"/>
      <c r="F504" s="1"/>
      <c r="G504" s="1"/>
      <c r="H504" s="1"/>
      <c r="I504" s="1"/>
      <c r="J504" s="199"/>
      <c r="K504" s="199"/>
      <c r="L504" s="199"/>
      <c r="M504" s="199"/>
      <c r="N504" s="199"/>
      <c r="O504" s="199"/>
      <c r="P504" s="199"/>
      <c r="Q504" s="199"/>
      <c r="R504" s="199"/>
      <c r="S504" s="199"/>
      <c r="T504" s="199"/>
      <c r="U504" s="199"/>
      <c r="V504" s="199"/>
      <c r="W504" s="199"/>
      <c r="X504" s="199"/>
      <c r="Y504" s="199"/>
      <c r="Z504" s="199"/>
    </row>
    <row r="505" spans="1:26" ht="13.5" customHeight="1">
      <c r="A505" s="1"/>
      <c r="B505" s="1"/>
      <c r="C505" s="1"/>
      <c r="D505" s="1"/>
      <c r="E505" s="1"/>
      <c r="F505" s="1"/>
      <c r="G505" s="1"/>
      <c r="H505" s="1"/>
      <c r="I505" s="1"/>
      <c r="J505" s="199"/>
      <c r="K505" s="199"/>
      <c r="L505" s="199"/>
      <c r="M505" s="199"/>
      <c r="N505" s="199"/>
      <c r="O505" s="199"/>
      <c r="P505" s="199"/>
      <c r="Q505" s="199"/>
      <c r="R505" s="199"/>
      <c r="S505" s="199"/>
      <c r="T505" s="199"/>
      <c r="U505" s="199"/>
      <c r="V505" s="199"/>
      <c r="W505" s="199"/>
      <c r="X505" s="199"/>
      <c r="Y505" s="199"/>
      <c r="Z505" s="199"/>
    </row>
    <row r="506" spans="1:26" ht="13.5" customHeight="1">
      <c r="A506" s="1"/>
      <c r="B506" s="1"/>
      <c r="C506" s="1"/>
      <c r="D506" s="1"/>
      <c r="E506" s="1"/>
      <c r="F506" s="1"/>
      <c r="G506" s="1"/>
      <c r="H506" s="1"/>
      <c r="I506" s="1"/>
      <c r="J506" s="199"/>
      <c r="K506" s="199"/>
      <c r="L506" s="199"/>
      <c r="M506" s="199"/>
      <c r="N506" s="199"/>
      <c r="O506" s="199"/>
      <c r="P506" s="199"/>
      <c r="Q506" s="199"/>
      <c r="R506" s="199"/>
      <c r="S506" s="199"/>
      <c r="T506" s="199"/>
      <c r="U506" s="199"/>
      <c r="V506" s="199"/>
      <c r="W506" s="199"/>
      <c r="X506" s="199"/>
      <c r="Y506" s="199"/>
      <c r="Z506" s="199"/>
    </row>
    <row r="507" spans="1:26" ht="13.5" customHeight="1">
      <c r="A507" s="1"/>
      <c r="B507" s="1"/>
      <c r="C507" s="1"/>
      <c r="D507" s="1"/>
      <c r="E507" s="1"/>
      <c r="F507" s="1"/>
      <c r="G507" s="1"/>
      <c r="H507" s="1"/>
      <c r="I507" s="1"/>
      <c r="J507" s="199"/>
      <c r="K507" s="199"/>
      <c r="L507" s="199"/>
      <c r="M507" s="199"/>
      <c r="N507" s="199"/>
      <c r="O507" s="199"/>
      <c r="P507" s="199"/>
      <c r="Q507" s="199"/>
      <c r="R507" s="199"/>
      <c r="S507" s="199"/>
      <c r="T507" s="199"/>
      <c r="U507" s="199"/>
      <c r="V507" s="199"/>
      <c r="W507" s="199"/>
      <c r="X507" s="199"/>
      <c r="Y507" s="199"/>
      <c r="Z507" s="199"/>
    </row>
    <row r="508" spans="1:26" ht="13.5" customHeight="1">
      <c r="A508" s="1"/>
      <c r="B508" s="1"/>
      <c r="C508" s="1"/>
      <c r="D508" s="1"/>
      <c r="E508" s="1"/>
      <c r="F508" s="1"/>
      <c r="G508" s="1"/>
      <c r="H508" s="1"/>
      <c r="I508" s="1"/>
      <c r="J508" s="199"/>
      <c r="K508" s="199"/>
      <c r="L508" s="199"/>
      <c r="M508" s="199"/>
      <c r="N508" s="199"/>
      <c r="O508" s="199"/>
      <c r="P508" s="199"/>
      <c r="Q508" s="199"/>
      <c r="R508" s="199"/>
      <c r="S508" s="199"/>
      <c r="T508" s="199"/>
      <c r="U508" s="199"/>
      <c r="V508" s="199"/>
      <c r="W508" s="199"/>
      <c r="X508" s="199"/>
      <c r="Y508" s="199"/>
      <c r="Z508" s="199"/>
    </row>
    <row r="509" spans="1:26" ht="13.5" customHeight="1">
      <c r="A509" s="1"/>
      <c r="B509" s="1"/>
      <c r="C509" s="1"/>
      <c r="D509" s="1"/>
      <c r="E509" s="1"/>
      <c r="F509" s="1"/>
      <c r="G509" s="1"/>
      <c r="H509" s="1"/>
      <c r="I509" s="1"/>
      <c r="J509" s="199"/>
      <c r="K509" s="199"/>
      <c r="L509" s="199"/>
      <c r="M509" s="199"/>
      <c r="N509" s="199"/>
      <c r="O509" s="199"/>
      <c r="P509" s="199"/>
      <c r="Q509" s="199"/>
      <c r="R509" s="199"/>
      <c r="S509" s="199"/>
      <c r="T509" s="199"/>
      <c r="U509" s="199"/>
      <c r="V509" s="199"/>
      <c r="W509" s="199"/>
      <c r="X509" s="199"/>
      <c r="Y509" s="199"/>
      <c r="Z509" s="199"/>
    </row>
    <row r="510" spans="1:26" ht="13.5" customHeight="1">
      <c r="A510" s="1"/>
      <c r="B510" s="1"/>
      <c r="C510" s="1"/>
      <c r="D510" s="1"/>
      <c r="E510" s="1"/>
      <c r="F510" s="1"/>
      <c r="G510" s="1"/>
      <c r="H510" s="1"/>
      <c r="I510" s="1"/>
      <c r="J510" s="199"/>
      <c r="K510" s="199"/>
      <c r="L510" s="199"/>
      <c r="M510" s="199"/>
      <c r="N510" s="199"/>
      <c r="O510" s="199"/>
      <c r="P510" s="199"/>
      <c r="Q510" s="199"/>
      <c r="R510" s="199"/>
      <c r="S510" s="199"/>
      <c r="T510" s="199"/>
      <c r="U510" s="199"/>
      <c r="V510" s="199"/>
      <c r="W510" s="199"/>
      <c r="X510" s="199"/>
      <c r="Y510" s="199"/>
      <c r="Z510" s="199"/>
    </row>
    <row r="511" spans="1:26" ht="13.5" customHeight="1">
      <c r="A511" s="1"/>
      <c r="B511" s="1"/>
      <c r="C511" s="1"/>
      <c r="D511" s="1"/>
      <c r="E511" s="1"/>
      <c r="F511" s="1"/>
      <c r="G511" s="1"/>
      <c r="H511" s="1"/>
      <c r="I511" s="1"/>
      <c r="J511" s="199"/>
      <c r="K511" s="199"/>
      <c r="L511" s="199"/>
      <c r="M511" s="199"/>
      <c r="N511" s="199"/>
      <c r="O511" s="199"/>
      <c r="P511" s="199"/>
      <c r="Q511" s="199"/>
      <c r="R511" s="199"/>
      <c r="S511" s="199"/>
      <c r="T511" s="199"/>
      <c r="U511" s="199"/>
      <c r="V511" s="199"/>
      <c r="W511" s="199"/>
      <c r="X511" s="199"/>
      <c r="Y511" s="199"/>
      <c r="Z511" s="199"/>
    </row>
    <row r="512" spans="1:26" ht="13.5" customHeight="1">
      <c r="A512" s="1"/>
      <c r="B512" s="1"/>
      <c r="C512" s="1"/>
      <c r="D512" s="1"/>
      <c r="E512" s="1"/>
      <c r="F512" s="1"/>
      <c r="G512" s="1"/>
      <c r="H512" s="1"/>
      <c r="I512" s="1"/>
      <c r="J512" s="199"/>
      <c r="K512" s="199"/>
      <c r="L512" s="199"/>
      <c r="M512" s="199"/>
      <c r="N512" s="199"/>
      <c r="O512" s="199"/>
      <c r="P512" s="199"/>
      <c r="Q512" s="199"/>
      <c r="R512" s="199"/>
      <c r="S512" s="199"/>
      <c r="T512" s="199"/>
      <c r="U512" s="199"/>
      <c r="V512" s="199"/>
      <c r="W512" s="199"/>
      <c r="X512" s="199"/>
      <c r="Y512" s="199"/>
      <c r="Z512" s="199"/>
    </row>
    <row r="513" spans="1:26" ht="13.5" customHeight="1">
      <c r="A513" s="1"/>
      <c r="B513" s="1"/>
      <c r="C513" s="1"/>
      <c r="D513" s="1"/>
      <c r="E513" s="1"/>
      <c r="F513" s="1"/>
      <c r="G513" s="1"/>
      <c r="H513" s="1"/>
      <c r="I513" s="1"/>
      <c r="J513" s="199"/>
      <c r="K513" s="199"/>
      <c r="L513" s="199"/>
      <c r="M513" s="199"/>
      <c r="N513" s="199"/>
      <c r="O513" s="199"/>
      <c r="P513" s="199"/>
      <c r="Q513" s="199"/>
      <c r="R513" s="199"/>
      <c r="S513" s="199"/>
      <c r="T513" s="199"/>
      <c r="U513" s="199"/>
      <c r="V513" s="199"/>
      <c r="W513" s="199"/>
      <c r="X513" s="199"/>
      <c r="Y513" s="199"/>
      <c r="Z513" s="199"/>
    </row>
    <row r="514" spans="1:26" ht="13.5" customHeight="1">
      <c r="A514" s="1"/>
      <c r="B514" s="1"/>
      <c r="C514" s="1"/>
      <c r="D514" s="1"/>
      <c r="E514" s="1"/>
      <c r="F514" s="1"/>
      <c r="G514" s="1"/>
      <c r="H514" s="1"/>
      <c r="I514" s="1"/>
      <c r="J514" s="199"/>
      <c r="K514" s="199"/>
      <c r="L514" s="199"/>
      <c r="M514" s="199"/>
      <c r="N514" s="199"/>
      <c r="O514" s="199"/>
      <c r="P514" s="199"/>
      <c r="Q514" s="199"/>
      <c r="R514" s="199"/>
      <c r="S514" s="199"/>
      <c r="T514" s="199"/>
      <c r="U514" s="199"/>
      <c r="V514" s="199"/>
      <c r="W514" s="199"/>
      <c r="X514" s="199"/>
      <c r="Y514" s="199"/>
      <c r="Z514" s="199"/>
    </row>
    <row r="515" spans="1:26" ht="13.5" customHeight="1">
      <c r="A515" s="1"/>
      <c r="B515" s="1"/>
      <c r="C515" s="1"/>
      <c r="D515" s="1"/>
      <c r="E515" s="1"/>
      <c r="F515" s="1"/>
      <c r="G515" s="1"/>
      <c r="H515" s="1"/>
      <c r="I515" s="1"/>
      <c r="J515" s="199"/>
      <c r="K515" s="199"/>
      <c r="L515" s="199"/>
      <c r="M515" s="199"/>
      <c r="N515" s="199"/>
      <c r="O515" s="199"/>
      <c r="P515" s="199"/>
      <c r="Q515" s="199"/>
      <c r="R515" s="199"/>
      <c r="S515" s="199"/>
      <c r="T515" s="199"/>
      <c r="U515" s="199"/>
      <c r="V515" s="199"/>
      <c r="W515" s="199"/>
      <c r="X515" s="199"/>
      <c r="Y515" s="199"/>
      <c r="Z515" s="199"/>
    </row>
    <row r="516" spans="1:26" ht="13.5" customHeight="1">
      <c r="A516" s="1"/>
      <c r="B516" s="1"/>
      <c r="C516" s="1"/>
      <c r="D516" s="1"/>
      <c r="E516" s="1"/>
      <c r="F516" s="1"/>
      <c r="G516" s="1"/>
      <c r="H516" s="1"/>
      <c r="I516" s="1"/>
      <c r="J516" s="199"/>
      <c r="K516" s="199"/>
      <c r="L516" s="199"/>
      <c r="M516" s="199"/>
      <c r="N516" s="199"/>
      <c r="O516" s="199"/>
      <c r="P516" s="199"/>
      <c r="Q516" s="199"/>
      <c r="R516" s="199"/>
      <c r="S516" s="199"/>
      <c r="T516" s="199"/>
      <c r="U516" s="199"/>
      <c r="V516" s="199"/>
      <c r="W516" s="199"/>
      <c r="X516" s="199"/>
      <c r="Y516" s="199"/>
      <c r="Z516" s="199"/>
    </row>
    <row r="517" spans="1:26" ht="13.5" customHeight="1">
      <c r="A517" s="1"/>
      <c r="B517" s="1"/>
      <c r="C517" s="1"/>
      <c r="D517" s="1"/>
      <c r="E517" s="1"/>
      <c r="F517" s="1"/>
      <c r="G517" s="1"/>
      <c r="H517" s="1"/>
      <c r="I517" s="1"/>
      <c r="J517" s="199"/>
      <c r="K517" s="199"/>
      <c r="L517" s="199"/>
      <c r="M517" s="199"/>
      <c r="N517" s="199"/>
      <c r="O517" s="199"/>
      <c r="P517" s="199"/>
      <c r="Q517" s="199"/>
      <c r="R517" s="199"/>
      <c r="S517" s="199"/>
      <c r="T517" s="199"/>
      <c r="U517" s="199"/>
      <c r="V517" s="199"/>
      <c r="W517" s="199"/>
      <c r="X517" s="199"/>
      <c r="Y517" s="199"/>
      <c r="Z517" s="199"/>
    </row>
    <row r="518" spans="1:26" ht="13.5" customHeight="1">
      <c r="A518" s="1"/>
      <c r="B518" s="1"/>
      <c r="C518" s="1"/>
      <c r="D518" s="1"/>
      <c r="E518" s="1"/>
      <c r="F518" s="1"/>
      <c r="G518" s="1"/>
      <c r="H518" s="1"/>
      <c r="I518" s="1"/>
      <c r="J518" s="199"/>
      <c r="K518" s="199"/>
      <c r="L518" s="199"/>
      <c r="M518" s="199"/>
      <c r="N518" s="199"/>
      <c r="O518" s="199"/>
      <c r="P518" s="199"/>
      <c r="Q518" s="199"/>
      <c r="R518" s="199"/>
      <c r="S518" s="199"/>
      <c r="T518" s="199"/>
      <c r="U518" s="199"/>
      <c r="V518" s="199"/>
      <c r="W518" s="199"/>
      <c r="X518" s="199"/>
      <c r="Y518" s="199"/>
      <c r="Z518" s="199"/>
    </row>
    <row r="519" spans="1:26" ht="13.5" customHeight="1">
      <c r="A519" s="1"/>
      <c r="B519" s="1"/>
      <c r="C519" s="1"/>
      <c r="D519" s="1"/>
      <c r="E519" s="1"/>
      <c r="F519" s="1"/>
      <c r="G519" s="1"/>
      <c r="H519" s="1"/>
      <c r="I519" s="1"/>
      <c r="J519" s="199"/>
      <c r="K519" s="199"/>
      <c r="L519" s="199"/>
      <c r="M519" s="199"/>
      <c r="N519" s="199"/>
      <c r="O519" s="199"/>
      <c r="P519" s="199"/>
      <c r="Q519" s="199"/>
      <c r="R519" s="199"/>
      <c r="S519" s="199"/>
      <c r="T519" s="199"/>
      <c r="U519" s="199"/>
      <c r="V519" s="199"/>
      <c r="W519" s="199"/>
      <c r="X519" s="199"/>
      <c r="Y519" s="199"/>
      <c r="Z519" s="199"/>
    </row>
    <row r="520" spans="1:26" ht="13.5" customHeight="1">
      <c r="A520" s="1"/>
      <c r="B520" s="1"/>
      <c r="C520" s="1"/>
      <c r="D520" s="1"/>
      <c r="E520" s="1"/>
      <c r="F520" s="1"/>
      <c r="G520" s="1"/>
      <c r="H520" s="1"/>
      <c r="I520" s="1"/>
      <c r="J520" s="199"/>
      <c r="K520" s="199"/>
      <c r="L520" s="199"/>
      <c r="M520" s="199"/>
      <c r="N520" s="199"/>
      <c r="O520" s="199"/>
      <c r="P520" s="199"/>
      <c r="Q520" s="199"/>
      <c r="R520" s="199"/>
      <c r="S520" s="199"/>
      <c r="T520" s="199"/>
      <c r="U520" s="199"/>
      <c r="V520" s="199"/>
      <c r="W520" s="199"/>
      <c r="X520" s="199"/>
      <c r="Y520" s="199"/>
      <c r="Z520" s="199"/>
    </row>
    <row r="521" spans="1:26" ht="13.5" customHeight="1">
      <c r="A521" s="1"/>
      <c r="B521" s="1"/>
      <c r="C521" s="1"/>
      <c r="D521" s="1"/>
      <c r="E521" s="1"/>
      <c r="F521" s="1"/>
      <c r="G521" s="1"/>
      <c r="H521" s="1"/>
      <c r="I521" s="1"/>
      <c r="J521" s="199"/>
      <c r="K521" s="199"/>
      <c r="L521" s="199"/>
      <c r="M521" s="199"/>
      <c r="N521" s="199"/>
      <c r="O521" s="199"/>
      <c r="P521" s="199"/>
      <c r="Q521" s="199"/>
      <c r="R521" s="199"/>
      <c r="S521" s="199"/>
      <c r="T521" s="199"/>
      <c r="U521" s="199"/>
      <c r="V521" s="199"/>
      <c r="W521" s="199"/>
      <c r="X521" s="199"/>
      <c r="Y521" s="199"/>
      <c r="Z521" s="199"/>
    </row>
    <row r="522" spans="1:26" ht="13.5" customHeight="1">
      <c r="A522" s="1"/>
      <c r="B522" s="1"/>
      <c r="C522" s="1"/>
      <c r="D522" s="1"/>
      <c r="E522" s="1"/>
      <c r="F522" s="1"/>
      <c r="G522" s="1"/>
      <c r="H522" s="1"/>
      <c r="I522" s="1"/>
      <c r="J522" s="199"/>
      <c r="K522" s="199"/>
      <c r="L522" s="199"/>
      <c r="M522" s="199"/>
      <c r="N522" s="199"/>
      <c r="O522" s="199"/>
      <c r="P522" s="199"/>
      <c r="Q522" s="199"/>
      <c r="R522" s="199"/>
      <c r="S522" s="199"/>
      <c r="T522" s="199"/>
      <c r="U522" s="199"/>
      <c r="V522" s="199"/>
      <c r="W522" s="199"/>
      <c r="X522" s="199"/>
      <c r="Y522" s="199"/>
      <c r="Z522" s="199"/>
    </row>
    <row r="523" spans="1:26" ht="13.5" customHeight="1">
      <c r="A523" s="1"/>
      <c r="B523" s="1"/>
      <c r="C523" s="1"/>
      <c r="D523" s="1"/>
      <c r="E523" s="1"/>
      <c r="F523" s="1"/>
      <c r="G523" s="1"/>
      <c r="H523" s="1"/>
      <c r="I523" s="1"/>
      <c r="J523" s="199"/>
      <c r="K523" s="199"/>
      <c r="L523" s="199"/>
      <c r="M523" s="199"/>
      <c r="N523" s="199"/>
      <c r="O523" s="199"/>
      <c r="P523" s="199"/>
      <c r="Q523" s="199"/>
      <c r="R523" s="199"/>
      <c r="S523" s="199"/>
      <c r="T523" s="199"/>
      <c r="U523" s="199"/>
      <c r="V523" s="199"/>
      <c r="W523" s="199"/>
      <c r="X523" s="199"/>
      <c r="Y523" s="199"/>
      <c r="Z523" s="199"/>
    </row>
    <row r="524" spans="1:26" ht="13.5" customHeight="1">
      <c r="A524" s="1"/>
      <c r="B524" s="1"/>
      <c r="C524" s="1"/>
      <c r="D524" s="1"/>
      <c r="E524" s="1"/>
      <c r="F524" s="1"/>
      <c r="G524" s="1"/>
      <c r="H524" s="1"/>
      <c r="I524" s="1"/>
      <c r="J524" s="199"/>
      <c r="K524" s="199"/>
      <c r="L524" s="199"/>
      <c r="M524" s="199"/>
      <c r="N524" s="199"/>
      <c r="O524" s="199"/>
      <c r="P524" s="199"/>
      <c r="Q524" s="199"/>
      <c r="R524" s="199"/>
      <c r="S524" s="199"/>
      <c r="T524" s="199"/>
      <c r="U524" s="199"/>
      <c r="V524" s="199"/>
      <c r="W524" s="199"/>
      <c r="X524" s="199"/>
      <c r="Y524" s="199"/>
      <c r="Z524" s="199"/>
    </row>
    <row r="525" spans="1:26" ht="13.5" customHeight="1">
      <c r="A525" s="1"/>
      <c r="B525" s="1"/>
      <c r="C525" s="1"/>
      <c r="D525" s="1"/>
      <c r="E525" s="1"/>
      <c r="F525" s="1"/>
      <c r="G525" s="1"/>
      <c r="H525" s="1"/>
      <c r="I525" s="1"/>
      <c r="J525" s="199"/>
      <c r="K525" s="199"/>
      <c r="L525" s="199"/>
      <c r="M525" s="199"/>
      <c r="N525" s="199"/>
      <c r="O525" s="199"/>
      <c r="P525" s="199"/>
      <c r="Q525" s="199"/>
      <c r="R525" s="199"/>
      <c r="S525" s="199"/>
      <c r="T525" s="199"/>
      <c r="U525" s="199"/>
      <c r="V525" s="199"/>
      <c r="W525" s="199"/>
      <c r="X525" s="199"/>
      <c r="Y525" s="199"/>
      <c r="Z525" s="199"/>
    </row>
    <row r="526" spans="1:26" ht="13.5" customHeight="1">
      <c r="A526" s="1"/>
      <c r="B526" s="1"/>
      <c r="C526" s="1"/>
      <c r="D526" s="1"/>
      <c r="E526" s="1"/>
      <c r="F526" s="1"/>
      <c r="G526" s="1"/>
      <c r="H526" s="1"/>
      <c r="I526" s="1"/>
      <c r="J526" s="199"/>
      <c r="K526" s="199"/>
      <c r="L526" s="199"/>
      <c r="M526" s="199"/>
      <c r="N526" s="199"/>
      <c r="O526" s="199"/>
      <c r="P526" s="199"/>
      <c r="Q526" s="199"/>
      <c r="R526" s="199"/>
      <c r="S526" s="199"/>
      <c r="T526" s="199"/>
      <c r="U526" s="199"/>
      <c r="V526" s="199"/>
      <c r="W526" s="199"/>
      <c r="X526" s="199"/>
      <c r="Y526" s="199"/>
      <c r="Z526" s="199"/>
    </row>
    <row r="527" spans="1:26" ht="13.5" customHeight="1">
      <c r="A527" s="1"/>
      <c r="B527" s="1"/>
      <c r="C527" s="1"/>
      <c r="D527" s="1"/>
      <c r="E527" s="1"/>
      <c r="F527" s="1"/>
      <c r="G527" s="1"/>
      <c r="H527" s="1"/>
      <c r="I527" s="1"/>
      <c r="J527" s="199"/>
      <c r="K527" s="199"/>
      <c r="L527" s="199"/>
      <c r="M527" s="199"/>
      <c r="N527" s="199"/>
      <c r="O527" s="199"/>
      <c r="P527" s="199"/>
      <c r="Q527" s="199"/>
      <c r="R527" s="199"/>
      <c r="S527" s="199"/>
      <c r="T527" s="199"/>
      <c r="U527" s="199"/>
      <c r="V527" s="199"/>
      <c r="W527" s="199"/>
      <c r="X527" s="199"/>
      <c r="Y527" s="199"/>
      <c r="Z527" s="199"/>
    </row>
    <row r="528" spans="1:26" ht="13.5" customHeight="1">
      <c r="A528" s="1"/>
      <c r="B528" s="1"/>
      <c r="C528" s="1"/>
      <c r="D528" s="1"/>
      <c r="E528" s="1"/>
      <c r="F528" s="1"/>
      <c r="G528" s="1"/>
      <c r="H528" s="1"/>
      <c r="I528" s="1"/>
      <c r="J528" s="199"/>
      <c r="K528" s="199"/>
      <c r="L528" s="199"/>
      <c r="M528" s="199"/>
      <c r="N528" s="199"/>
      <c r="O528" s="199"/>
      <c r="P528" s="199"/>
      <c r="Q528" s="199"/>
      <c r="R528" s="199"/>
      <c r="S528" s="199"/>
      <c r="T528" s="199"/>
      <c r="U528" s="199"/>
      <c r="V528" s="199"/>
      <c r="W528" s="199"/>
      <c r="X528" s="199"/>
      <c r="Y528" s="199"/>
      <c r="Z528" s="199"/>
    </row>
    <row r="529" spans="1:26" ht="13.5" customHeight="1">
      <c r="A529" s="1"/>
      <c r="B529" s="1"/>
      <c r="C529" s="1"/>
      <c r="D529" s="1"/>
      <c r="E529" s="1"/>
      <c r="F529" s="1"/>
      <c r="G529" s="1"/>
      <c r="H529" s="1"/>
      <c r="I529" s="1"/>
      <c r="J529" s="199"/>
      <c r="K529" s="199"/>
      <c r="L529" s="199"/>
      <c r="M529" s="199"/>
      <c r="N529" s="199"/>
      <c r="O529" s="199"/>
      <c r="P529" s="199"/>
      <c r="Q529" s="199"/>
      <c r="R529" s="199"/>
      <c r="S529" s="199"/>
      <c r="T529" s="199"/>
      <c r="U529" s="199"/>
      <c r="V529" s="199"/>
      <c r="W529" s="199"/>
      <c r="X529" s="199"/>
      <c r="Y529" s="199"/>
      <c r="Z529" s="199"/>
    </row>
    <row r="530" spans="1:26" ht="13.5" customHeight="1">
      <c r="A530" s="1"/>
      <c r="B530" s="1"/>
      <c r="C530" s="1"/>
      <c r="D530" s="1"/>
      <c r="E530" s="1"/>
      <c r="F530" s="1"/>
      <c r="G530" s="1"/>
      <c r="H530" s="1"/>
      <c r="I530" s="1"/>
      <c r="J530" s="199"/>
      <c r="K530" s="199"/>
      <c r="L530" s="199"/>
      <c r="M530" s="199"/>
      <c r="N530" s="199"/>
      <c r="O530" s="199"/>
      <c r="P530" s="199"/>
      <c r="Q530" s="199"/>
      <c r="R530" s="199"/>
      <c r="S530" s="199"/>
      <c r="T530" s="199"/>
      <c r="U530" s="199"/>
      <c r="V530" s="199"/>
      <c r="W530" s="199"/>
      <c r="X530" s="199"/>
      <c r="Y530" s="199"/>
      <c r="Z530" s="199"/>
    </row>
    <row r="531" spans="1:26" ht="13.5" customHeight="1">
      <c r="A531" s="1"/>
      <c r="B531" s="1"/>
      <c r="C531" s="1"/>
      <c r="D531" s="1"/>
      <c r="E531" s="1"/>
      <c r="F531" s="1"/>
      <c r="G531" s="1"/>
      <c r="H531" s="1"/>
      <c r="I531" s="1"/>
      <c r="J531" s="199"/>
      <c r="K531" s="199"/>
      <c r="L531" s="199"/>
      <c r="M531" s="199"/>
      <c r="N531" s="199"/>
      <c r="O531" s="199"/>
      <c r="P531" s="199"/>
      <c r="Q531" s="199"/>
      <c r="R531" s="199"/>
      <c r="S531" s="199"/>
      <c r="T531" s="199"/>
      <c r="U531" s="199"/>
      <c r="V531" s="199"/>
      <c r="W531" s="199"/>
      <c r="X531" s="199"/>
      <c r="Y531" s="199"/>
      <c r="Z531" s="199"/>
    </row>
    <row r="532" spans="1:26" ht="13.5" customHeight="1">
      <c r="A532" s="1"/>
      <c r="B532" s="1"/>
      <c r="C532" s="1"/>
      <c r="D532" s="1"/>
      <c r="E532" s="1"/>
      <c r="F532" s="1"/>
      <c r="G532" s="1"/>
      <c r="H532" s="1"/>
      <c r="I532" s="1"/>
      <c r="J532" s="199"/>
      <c r="K532" s="199"/>
      <c r="L532" s="199"/>
      <c r="M532" s="199"/>
      <c r="N532" s="199"/>
      <c r="O532" s="199"/>
      <c r="P532" s="199"/>
      <c r="Q532" s="199"/>
      <c r="R532" s="199"/>
      <c r="S532" s="199"/>
      <c r="T532" s="199"/>
      <c r="U532" s="199"/>
      <c r="V532" s="199"/>
      <c r="W532" s="199"/>
      <c r="X532" s="199"/>
      <c r="Y532" s="199"/>
      <c r="Z532" s="199"/>
    </row>
    <row r="533" spans="1:26" ht="13.5" customHeight="1">
      <c r="A533" s="1"/>
      <c r="B533" s="1"/>
      <c r="C533" s="1"/>
      <c r="D533" s="1"/>
      <c r="E533" s="1"/>
      <c r="F533" s="1"/>
      <c r="G533" s="1"/>
      <c r="H533" s="1"/>
      <c r="I533" s="1"/>
      <c r="J533" s="199"/>
      <c r="K533" s="199"/>
      <c r="L533" s="199"/>
      <c r="M533" s="199"/>
      <c r="N533" s="199"/>
      <c r="O533" s="199"/>
      <c r="P533" s="199"/>
      <c r="Q533" s="199"/>
      <c r="R533" s="199"/>
      <c r="S533" s="199"/>
      <c r="T533" s="199"/>
      <c r="U533" s="199"/>
      <c r="V533" s="199"/>
      <c r="W533" s="199"/>
      <c r="X533" s="199"/>
      <c r="Y533" s="199"/>
      <c r="Z533" s="199"/>
    </row>
    <row r="534" spans="1:26" ht="13.5" customHeight="1">
      <c r="A534" s="1"/>
      <c r="B534" s="1"/>
      <c r="C534" s="1"/>
      <c r="D534" s="1"/>
      <c r="E534" s="1"/>
      <c r="F534" s="1"/>
      <c r="G534" s="1"/>
      <c r="H534" s="1"/>
      <c r="I534" s="1"/>
      <c r="J534" s="199"/>
      <c r="K534" s="199"/>
      <c r="L534" s="199"/>
      <c r="M534" s="199"/>
      <c r="N534" s="199"/>
      <c r="O534" s="199"/>
      <c r="P534" s="199"/>
      <c r="Q534" s="199"/>
      <c r="R534" s="199"/>
      <c r="S534" s="199"/>
      <c r="T534" s="199"/>
      <c r="U534" s="199"/>
      <c r="V534" s="199"/>
      <c r="W534" s="199"/>
      <c r="X534" s="199"/>
      <c r="Y534" s="199"/>
      <c r="Z534" s="199"/>
    </row>
    <row r="535" spans="1:26" ht="13.5" customHeight="1">
      <c r="A535" s="1"/>
      <c r="B535" s="1"/>
      <c r="C535" s="1"/>
      <c r="D535" s="1"/>
      <c r="E535" s="1"/>
      <c r="F535" s="1"/>
      <c r="G535" s="1"/>
      <c r="H535" s="1"/>
      <c r="I535" s="1"/>
      <c r="J535" s="199"/>
      <c r="K535" s="199"/>
      <c r="L535" s="199"/>
      <c r="M535" s="199"/>
      <c r="N535" s="199"/>
      <c r="O535" s="199"/>
      <c r="P535" s="199"/>
      <c r="Q535" s="199"/>
      <c r="R535" s="199"/>
      <c r="S535" s="199"/>
      <c r="T535" s="199"/>
      <c r="U535" s="199"/>
      <c r="V535" s="199"/>
      <c r="W535" s="199"/>
      <c r="X535" s="199"/>
      <c r="Y535" s="199"/>
      <c r="Z535" s="199"/>
    </row>
    <row r="536" spans="1:26" ht="13.5" customHeight="1">
      <c r="A536" s="1"/>
      <c r="B536" s="1"/>
      <c r="C536" s="1"/>
      <c r="D536" s="1"/>
      <c r="E536" s="1"/>
      <c r="F536" s="1"/>
      <c r="G536" s="1"/>
      <c r="H536" s="1"/>
      <c r="I536" s="1"/>
      <c r="J536" s="199"/>
      <c r="K536" s="199"/>
      <c r="L536" s="199"/>
      <c r="M536" s="199"/>
      <c r="N536" s="199"/>
      <c r="O536" s="199"/>
      <c r="P536" s="199"/>
      <c r="Q536" s="199"/>
      <c r="R536" s="199"/>
      <c r="S536" s="199"/>
      <c r="T536" s="199"/>
      <c r="U536" s="199"/>
      <c r="V536" s="199"/>
      <c r="W536" s="199"/>
      <c r="X536" s="199"/>
      <c r="Y536" s="199"/>
      <c r="Z536" s="199"/>
    </row>
    <row r="537" spans="1:26" ht="13.5" customHeight="1">
      <c r="A537" s="1"/>
      <c r="B537" s="1"/>
      <c r="C537" s="1"/>
      <c r="D537" s="1"/>
      <c r="E537" s="1"/>
      <c r="F537" s="1"/>
      <c r="G537" s="1"/>
      <c r="H537" s="1"/>
      <c r="I537" s="1"/>
      <c r="J537" s="199"/>
      <c r="K537" s="199"/>
      <c r="L537" s="199"/>
      <c r="M537" s="199"/>
      <c r="N537" s="199"/>
      <c r="O537" s="199"/>
      <c r="P537" s="199"/>
      <c r="Q537" s="199"/>
      <c r="R537" s="199"/>
      <c r="S537" s="199"/>
      <c r="T537" s="199"/>
      <c r="U537" s="199"/>
      <c r="V537" s="199"/>
      <c r="W537" s="199"/>
      <c r="X537" s="199"/>
      <c r="Y537" s="199"/>
      <c r="Z537" s="199"/>
    </row>
    <row r="538" spans="1:26" ht="13.5" customHeight="1">
      <c r="A538" s="1"/>
      <c r="B538" s="1"/>
      <c r="C538" s="1"/>
      <c r="D538" s="1"/>
      <c r="E538" s="1"/>
      <c r="F538" s="1"/>
      <c r="G538" s="1"/>
      <c r="H538" s="1"/>
      <c r="I538" s="1"/>
      <c r="J538" s="199"/>
      <c r="K538" s="199"/>
      <c r="L538" s="199"/>
      <c r="M538" s="199"/>
      <c r="N538" s="199"/>
      <c r="O538" s="199"/>
      <c r="P538" s="199"/>
      <c r="Q538" s="199"/>
      <c r="R538" s="199"/>
      <c r="S538" s="199"/>
      <c r="T538" s="199"/>
      <c r="U538" s="199"/>
      <c r="V538" s="199"/>
      <c r="W538" s="199"/>
      <c r="X538" s="199"/>
      <c r="Y538" s="199"/>
      <c r="Z538" s="199"/>
    </row>
    <row r="539" spans="1:26" ht="13.5" customHeight="1">
      <c r="A539" s="1"/>
      <c r="B539" s="1"/>
      <c r="C539" s="1"/>
      <c r="D539" s="1"/>
      <c r="E539" s="1"/>
      <c r="F539" s="1"/>
      <c r="G539" s="1"/>
      <c r="H539" s="1"/>
      <c r="I539" s="1"/>
      <c r="J539" s="199"/>
      <c r="K539" s="199"/>
      <c r="L539" s="199"/>
      <c r="M539" s="199"/>
      <c r="N539" s="199"/>
      <c r="O539" s="199"/>
      <c r="P539" s="199"/>
      <c r="Q539" s="199"/>
      <c r="R539" s="199"/>
      <c r="S539" s="199"/>
      <c r="T539" s="199"/>
      <c r="U539" s="199"/>
      <c r="V539" s="199"/>
      <c r="W539" s="199"/>
      <c r="X539" s="199"/>
      <c r="Y539" s="199"/>
      <c r="Z539" s="199"/>
    </row>
    <row r="540" spans="1:26" ht="13.5" customHeight="1">
      <c r="A540" s="1"/>
      <c r="B540" s="1"/>
      <c r="C540" s="1"/>
      <c r="D540" s="1"/>
      <c r="E540" s="1"/>
      <c r="F540" s="1"/>
      <c r="G540" s="1"/>
      <c r="H540" s="1"/>
      <c r="I540" s="1"/>
      <c r="J540" s="199"/>
      <c r="K540" s="199"/>
      <c r="L540" s="199"/>
      <c r="M540" s="199"/>
      <c r="N540" s="199"/>
      <c r="O540" s="199"/>
      <c r="P540" s="199"/>
      <c r="Q540" s="199"/>
      <c r="R540" s="199"/>
      <c r="S540" s="199"/>
      <c r="T540" s="199"/>
      <c r="U540" s="199"/>
      <c r="V540" s="199"/>
      <c r="W540" s="199"/>
      <c r="X540" s="199"/>
      <c r="Y540" s="199"/>
      <c r="Z540" s="199"/>
    </row>
    <row r="541" spans="1:26" ht="13.5" customHeight="1">
      <c r="A541" s="1"/>
      <c r="B541" s="1"/>
      <c r="C541" s="1"/>
      <c r="D541" s="1"/>
      <c r="E541" s="1"/>
      <c r="F541" s="1"/>
      <c r="G541" s="1"/>
      <c r="H541" s="1"/>
      <c r="I541" s="1"/>
      <c r="J541" s="199"/>
      <c r="K541" s="199"/>
      <c r="L541" s="199"/>
      <c r="M541" s="199"/>
      <c r="N541" s="199"/>
      <c r="O541" s="199"/>
      <c r="P541" s="199"/>
      <c r="Q541" s="199"/>
      <c r="R541" s="199"/>
      <c r="S541" s="199"/>
      <c r="T541" s="199"/>
      <c r="U541" s="199"/>
      <c r="V541" s="199"/>
      <c r="W541" s="199"/>
      <c r="X541" s="199"/>
      <c r="Y541" s="199"/>
      <c r="Z541" s="199"/>
    </row>
    <row r="542" spans="1:26" ht="13.5" customHeight="1">
      <c r="A542" s="1"/>
      <c r="B542" s="1"/>
      <c r="C542" s="1"/>
      <c r="D542" s="1"/>
      <c r="E542" s="1"/>
      <c r="F542" s="1"/>
      <c r="G542" s="1"/>
      <c r="H542" s="1"/>
      <c r="I542" s="1"/>
      <c r="J542" s="199"/>
      <c r="K542" s="199"/>
      <c r="L542" s="199"/>
      <c r="M542" s="199"/>
      <c r="N542" s="199"/>
      <c r="O542" s="199"/>
      <c r="P542" s="199"/>
      <c r="Q542" s="199"/>
      <c r="R542" s="199"/>
      <c r="S542" s="199"/>
      <c r="T542" s="199"/>
      <c r="U542" s="199"/>
      <c r="V542" s="199"/>
      <c r="W542" s="199"/>
      <c r="X542" s="199"/>
      <c r="Y542" s="199"/>
      <c r="Z542" s="199"/>
    </row>
    <row r="543" spans="1:26" ht="13.5" customHeight="1">
      <c r="A543" s="1"/>
      <c r="B543" s="1"/>
      <c r="C543" s="1"/>
      <c r="D543" s="1"/>
      <c r="E543" s="1"/>
      <c r="F543" s="1"/>
      <c r="G543" s="1"/>
      <c r="H543" s="1"/>
      <c r="I543" s="1"/>
      <c r="J543" s="199"/>
      <c r="K543" s="199"/>
      <c r="L543" s="199"/>
      <c r="M543" s="199"/>
      <c r="N543" s="199"/>
      <c r="O543" s="199"/>
      <c r="P543" s="199"/>
      <c r="Q543" s="199"/>
      <c r="R543" s="199"/>
      <c r="S543" s="199"/>
      <c r="T543" s="199"/>
      <c r="U543" s="199"/>
      <c r="V543" s="199"/>
      <c r="W543" s="199"/>
      <c r="X543" s="199"/>
      <c r="Y543" s="199"/>
      <c r="Z543" s="199"/>
    </row>
    <row r="544" spans="1:26" ht="13.5" customHeight="1">
      <c r="A544" s="1"/>
      <c r="B544" s="1"/>
      <c r="C544" s="1"/>
      <c r="D544" s="1"/>
      <c r="E544" s="1"/>
      <c r="F544" s="1"/>
      <c r="G544" s="1"/>
      <c r="H544" s="1"/>
      <c r="I544" s="1"/>
      <c r="J544" s="199"/>
      <c r="K544" s="199"/>
      <c r="L544" s="199"/>
      <c r="M544" s="199"/>
      <c r="N544" s="199"/>
      <c r="O544" s="199"/>
      <c r="P544" s="199"/>
      <c r="Q544" s="199"/>
      <c r="R544" s="199"/>
      <c r="S544" s="199"/>
      <c r="T544" s="199"/>
      <c r="U544" s="199"/>
      <c r="V544" s="199"/>
      <c r="W544" s="199"/>
      <c r="X544" s="199"/>
      <c r="Y544" s="199"/>
      <c r="Z544" s="199"/>
    </row>
    <row r="545" spans="1:26" ht="13.5" customHeight="1">
      <c r="A545" s="1"/>
      <c r="B545" s="1"/>
      <c r="C545" s="1"/>
      <c r="D545" s="1"/>
      <c r="E545" s="1"/>
      <c r="F545" s="1"/>
      <c r="G545" s="1"/>
      <c r="H545" s="1"/>
      <c r="I545" s="1"/>
      <c r="J545" s="199"/>
      <c r="K545" s="199"/>
      <c r="L545" s="199"/>
      <c r="M545" s="199"/>
      <c r="N545" s="199"/>
      <c r="O545" s="199"/>
      <c r="P545" s="199"/>
      <c r="Q545" s="199"/>
      <c r="R545" s="199"/>
      <c r="S545" s="199"/>
      <c r="T545" s="199"/>
      <c r="U545" s="199"/>
      <c r="V545" s="199"/>
      <c r="W545" s="199"/>
      <c r="X545" s="199"/>
      <c r="Y545" s="199"/>
      <c r="Z545" s="199"/>
    </row>
    <row r="546" spans="1:26" ht="13.5" customHeight="1">
      <c r="A546" s="1"/>
      <c r="B546" s="1"/>
      <c r="C546" s="1"/>
      <c r="D546" s="1"/>
      <c r="E546" s="1"/>
      <c r="F546" s="1"/>
      <c r="G546" s="1"/>
      <c r="H546" s="1"/>
      <c r="I546" s="1"/>
      <c r="J546" s="199"/>
      <c r="K546" s="199"/>
      <c r="L546" s="199"/>
      <c r="M546" s="199"/>
      <c r="N546" s="199"/>
      <c r="O546" s="199"/>
      <c r="P546" s="199"/>
      <c r="Q546" s="199"/>
      <c r="R546" s="199"/>
      <c r="S546" s="199"/>
      <c r="T546" s="199"/>
      <c r="U546" s="199"/>
      <c r="V546" s="199"/>
      <c r="W546" s="199"/>
      <c r="X546" s="199"/>
      <c r="Y546" s="199"/>
      <c r="Z546" s="199"/>
    </row>
    <row r="547" spans="1:26" ht="13.5" customHeight="1">
      <c r="A547" s="1"/>
      <c r="B547" s="1"/>
      <c r="C547" s="1"/>
      <c r="D547" s="1"/>
      <c r="E547" s="1"/>
      <c r="F547" s="1"/>
      <c r="G547" s="1"/>
      <c r="H547" s="1"/>
      <c r="I547" s="1"/>
      <c r="J547" s="199"/>
      <c r="K547" s="199"/>
      <c r="L547" s="199"/>
      <c r="M547" s="199"/>
      <c r="N547" s="199"/>
      <c r="O547" s="199"/>
      <c r="P547" s="199"/>
      <c r="Q547" s="199"/>
      <c r="R547" s="199"/>
      <c r="S547" s="199"/>
      <c r="T547" s="199"/>
      <c r="U547" s="199"/>
      <c r="V547" s="199"/>
      <c r="W547" s="199"/>
      <c r="X547" s="199"/>
      <c r="Y547" s="199"/>
      <c r="Z547" s="199"/>
    </row>
    <row r="548" spans="1:26" ht="13.5" customHeight="1">
      <c r="A548" s="1"/>
      <c r="B548" s="1"/>
      <c r="C548" s="1"/>
      <c r="D548" s="1"/>
      <c r="E548" s="1"/>
      <c r="F548" s="1"/>
      <c r="G548" s="1"/>
      <c r="H548" s="1"/>
      <c r="I548" s="1"/>
      <c r="J548" s="199"/>
      <c r="K548" s="199"/>
      <c r="L548" s="199"/>
      <c r="M548" s="199"/>
      <c r="N548" s="199"/>
      <c r="O548" s="199"/>
      <c r="P548" s="199"/>
      <c r="Q548" s="199"/>
      <c r="R548" s="199"/>
      <c r="S548" s="199"/>
      <c r="T548" s="199"/>
      <c r="U548" s="199"/>
      <c r="V548" s="199"/>
      <c r="W548" s="199"/>
      <c r="X548" s="199"/>
      <c r="Y548" s="199"/>
      <c r="Z548" s="199"/>
    </row>
    <row r="549" spans="1:26" ht="13.5" customHeight="1">
      <c r="A549" s="1"/>
      <c r="B549" s="1"/>
      <c r="C549" s="1"/>
      <c r="D549" s="1"/>
      <c r="E549" s="1"/>
      <c r="F549" s="1"/>
      <c r="G549" s="1"/>
      <c r="H549" s="1"/>
      <c r="I549" s="1"/>
      <c r="J549" s="199"/>
      <c r="K549" s="199"/>
      <c r="L549" s="199"/>
      <c r="M549" s="199"/>
      <c r="N549" s="199"/>
      <c r="O549" s="199"/>
      <c r="P549" s="199"/>
      <c r="Q549" s="199"/>
      <c r="R549" s="199"/>
      <c r="S549" s="199"/>
      <c r="T549" s="199"/>
      <c r="U549" s="199"/>
      <c r="V549" s="199"/>
      <c r="W549" s="199"/>
      <c r="X549" s="199"/>
      <c r="Y549" s="199"/>
      <c r="Z549" s="199"/>
    </row>
    <row r="550" spans="1:26" ht="13.5" customHeight="1">
      <c r="A550" s="1"/>
      <c r="B550" s="1"/>
      <c r="C550" s="1"/>
      <c r="D550" s="1"/>
      <c r="E550" s="1"/>
      <c r="F550" s="1"/>
      <c r="G550" s="1"/>
      <c r="H550" s="1"/>
      <c r="I550" s="1"/>
      <c r="J550" s="199"/>
      <c r="K550" s="199"/>
      <c r="L550" s="199"/>
      <c r="M550" s="199"/>
      <c r="N550" s="199"/>
      <c r="O550" s="199"/>
      <c r="P550" s="199"/>
      <c r="Q550" s="199"/>
      <c r="R550" s="199"/>
      <c r="S550" s="199"/>
      <c r="T550" s="199"/>
      <c r="U550" s="199"/>
      <c r="V550" s="199"/>
      <c r="W550" s="199"/>
      <c r="X550" s="199"/>
      <c r="Y550" s="199"/>
      <c r="Z550" s="199"/>
    </row>
    <row r="551" spans="1:26" ht="13.5" customHeight="1">
      <c r="A551" s="1"/>
      <c r="B551" s="1"/>
      <c r="C551" s="1"/>
      <c r="D551" s="1"/>
      <c r="E551" s="1"/>
      <c r="F551" s="1"/>
      <c r="G551" s="1"/>
      <c r="H551" s="1"/>
      <c r="I551" s="1"/>
      <c r="J551" s="199"/>
      <c r="K551" s="199"/>
      <c r="L551" s="199"/>
      <c r="M551" s="199"/>
      <c r="N551" s="199"/>
      <c r="O551" s="199"/>
      <c r="P551" s="199"/>
      <c r="Q551" s="199"/>
      <c r="R551" s="199"/>
      <c r="S551" s="199"/>
      <c r="T551" s="199"/>
      <c r="U551" s="199"/>
      <c r="V551" s="199"/>
      <c r="W551" s="199"/>
      <c r="X551" s="199"/>
      <c r="Y551" s="199"/>
      <c r="Z551" s="199"/>
    </row>
    <row r="552" spans="1:26" ht="13.5" customHeight="1">
      <c r="A552" s="1"/>
      <c r="B552" s="1"/>
      <c r="C552" s="1"/>
      <c r="D552" s="1"/>
      <c r="E552" s="1"/>
      <c r="F552" s="1"/>
      <c r="G552" s="1"/>
      <c r="H552" s="1"/>
      <c r="I552" s="1"/>
      <c r="J552" s="199"/>
      <c r="K552" s="199"/>
      <c r="L552" s="199"/>
      <c r="M552" s="199"/>
      <c r="N552" s="199"/>
      <c r="O552" s="199"/>
      <c r="P552" s="199"/>
      <c r="Q552" s="199"/>
      <c r="R552" s="199"/>
      <c r="S552" s="199"/>
      <c r="T552" s="199"/>
      <c r="U552" s="199"/>
      <c r="V552" s="199"/>
      <c r="W552" s="199"/>
      <c r="X552" s="199"/>
      <c r="Y552" s="199"/>
      <c r="Z552" s="199"/>
    </row>
    <row r="553" spans="1:26" ht="13.5" customHeight="1">
      <c r="A553" s="1"/>
      <c r="B553" s="1"/>
      <c r="C553" s="1"/>
      <c r="D553" s="1"/>
      <c r="E553" s="1"/>
      <c r="F553" s="1"/>
      <c r="G553" s="1"/>
      <c r="H553" s="1"/>
      <c r="I553" s="1"/>
      <c r="J553" s="199"/>
      <c r="K553" s="199"/>
      <c r="L553" s="199"/>
      <c r="M553" s="199"/>
      <c r="N553" s="199"/>
      <c r="O553" s="199"/>
      <c r="P553" s="199"/>
      <c r="Q553" s="199"/>
      <c r="R553" s="199"/>
      <c r="S553" s="199"/>
      <c r="T553" s="199"/>
      <c r="U553" s="199"/>
      <c r="V553" s="199"/>
      <c r="W553" s="199"/>
      <c r="X553" s="199"/>
      <c r="Y553" s="199"/>
      <c r="Z553" s="199"/>
    </row>
    <row r="554" spans="1:26" ht="13.5" customHeight="1">
      <c r="A554" s="1"/>
      <c r="B554" s="1"/>
      <c r="C554" s="1"/>
      <c r="D554" s="1"/>
      <c r="E554" s="1"/>
      <c r="F554" s="1"/>
      <c r="G554" s="1"/>
      <c r="H554" s="1"/>
      <c r="I554" s="1"/>
      <c r="J554" s="199"/>
      <c r="K554" s="199"/>
      <c r="L554" s="199"/>
      <c r="M554" s="199"/>
      <c r="N554" s="199"/>
      <c r="O554" s="199"/>
      <c r="P554" s="199"/>
      <c r="Q554" s="199"/>
      <c r="R554" s="199"/>
      <c r="S554" s="199"/>
      <c r="T554" s="199"/>
      <c r="U554" s="199"/>
      <c r="V554" s="199"/>
      <c r="W554" s="199"/>
      <c r="X554" s="199"/>
      <c r="Y554" s="199"/>
      <c r="Z554" s="199"/>
    </row>
    <row r="555" spans="1:26" ht="13.5" customHeight="1">
      <c r="A555" s="1"/>
      <c r="B555" s="1"/>
      <c r="C555" s="1"/>
      <c r="D555" s="1"/>
      <c r="E555" s="1"/>
      <c r="F555" s="1"/>
      <c r="G555" s="1"/>
      <c r="H555" s="1"/>
      <c r="I555" s="1"/>
      <c r="J555" s="199"/>
      <c r="K555" s="199"/>
      <c r="L555" s="199"/>
      <c r="M555" s="199"/>
      <c r="N555" s="199"/>
      <c r="O555" s="199"/>
      <c r="P555" s="199"/>
      <c r="Q555" s="199"/>
      <c r="R555" s="199"/>
      <c r="S555" s="199"/>
      <c r="T555" s="199"/>
      <c r="U555" s="199"/>
      <c r="V555" s="199"/>
      <c r="W555" s="199"/>
      <c r="X555" s="199"/>
      <c r="Y555" s="199"/>
      <c r="Z555" s="199"/>
    </row>
    <row r="556" spans="1:26" ht="13.5" customHeight="1">
      <c r="A556" s="1"/>
      <c r="B556" s="1"/>
      <c r="C556" s="1"/>
      <c r="D556" s="1"/>
      <c r="E556" s="1"/>
      <c r="F556" s="1"/>
      <c r="G556" s="1"/>
      <c r="H556" s="1"/>
      <c r="I556" s="1"/>
      <c r="J556" s="199"/>
      <c r="K556" s="199"/>
      <c r="L556" s="199"/>
      <c r="M556" s="199"/>
      <c r="N556" s="199"/>
      <c r="O556" s="199"/>
      <c r="P556" s="199"/>
      <c r="Q556" s="199"/>
      <c r="R556" s="199"/>
      <c r="S556" s="199"/>
      <c r="T556" s="199"/>
      <c r="U556" s="199"/>
      <c r="V556" s="199"/>
      <c r="W556" s="199"/>
      <c r="X556" s="199"/>
      <c r="Y556" s="199"/>
      <c r="Z556" s="199"/>
    </row>
    <row r="557" spans="1:26" ht="13.5" customHeight="1">
      <c r="A557" s="1"/>
      <c r="B557" s="1"/>
      <c r="C557" s="1"/>
      <c r="D557" s="1"/>
      <c r="E557" s="1"/>
      <c r="F557" s="1"/>
      <c r="G557" s="1"/>
      <c r="H557" s="1"/>
      <c r="I557" s="1"/>
      <c r="J557" s="199"/>
      <c r="K557" s="199"/>
      <c r="L557" s="199"/>
      <c r="M557" s="199"/>
      <c r="N557" s="199"/>
      <c r="O557" s="199"/>
      <c r="P557" s="199"/>
      <c r="Q557" s="199"/>
      <c r="R557" s="199"/>
      <c r="S557" s="199"/>
      <c r="T557" s="199"/>
      <c r="U557" s="199"/>
      <c r="V557" s="199"/>
      <c r="W557" s="199"/>
      <c r="X557" s="199"/>
      <c r="Y557" s="199"/>
      <c r="Z557" s="199"/>
    </row>
    <row r="558" spans="1:26" ht="13.5" customHeight="1">
      <c r="A558" s="1"/>
      <c r="B558" s="1"/>
      <c r="C558" s="1"/>
      <c r="D558" s="1"/>
      <c r="E558" s="1"/>
      <c r="F558" s="1"/>
      <c r="G558" s="1"/>
      <c r="H558" s="1"/>
      <c r="I558" s="1"/>
      <c r="J558" s="199"/>
      <c r="K558" s="199"/>
      <c r="L558" s="199"/>
      <c r="M558" s="199"/>
      <c r="N558" s="199"/>
      <c r="O558" s="199"/>
      <c r="P558" s="199"/>
      <c r="Q558" s="199"/>
      <c r="R558" s="199"/>
      <c r="S558" s="199"/>
      <c r="T558" s="199"/>
      <c r="U558" s="199"/>
      <c r="V558" s="199"/>
      <c r="W558" s="199"/>
      <c r="X558" s="199"/>
      <c r="Y558" s="199"/>
      <c r="Z558" s="199"/>
    </row>
    <row r="559" spans="1:26" ht="13.5" customHeight="1">
      <c r="A559" s="1"/>
      <c r="B559" s="1"/>
      <c r="C559" s="1"/>
      <c r="D559" s="1"/>
      <c r="E559" s="1"/>
      <c r="F559" s="1"/>
      <c r="G559" s="1"/>
      <c r="H559" s="1"/>
      <c r="I559" s="1"/>
      <c r="J559" s="199"/>
      <c r="K559" s="199"/>
      <c r="L559" s="199"/>
      <c r="M559" s="199"/>
      <c r="N559" s="199"/>
      <c r="O559" s="199"/>
      <c r="P559" s="199"/>
      <c r="Q559" s="199"/>
      <c r="R559" s="199"/>
      <c r="S559" s="199"/>
      <c r="T559" s="199"/>
      <c r="U559" s="199"/>
      <c r="V559" s="199"/>
      <c r="W559" s="199"/>
      <c r="X559" s="199"/>
      <c r="Y559" s="199"/>
      <c r="Z559" s="199"/>
    </row>
    <row r="560" spans="1:26" ht="13.5" customHeight="1">
      <c r="A560" s="1"/>
      <c r="B560" s="1"/>
      <c r="C560" s="1"/>
      <c r="D560" s="1"/>
      <c r="E560" s="1"/>
      <c r="F560" s="1"/>
      <c r="G560" s="1"/>
      <c r="H560" s="1"/>
      <c r="I560" s="1"/>
      <c r="J560" s="199"/>
      <c r="K560" s="199"/>
      <c r="L560" s="199"/>
      <c r="M560" s="199"/>
      <c r="N560" s="199"/>
      <c r="O560" s="199"/>
      <c r="P560" s="199"/>
      <c r="Q560" s="199"/>
      <c r="R560" s="199"/>
      <c r="S560" s="199"/>
      <c r="T560" s="199"/>
      <c r="U560" s="199"/>
      <c r="V560" s="199"/>
      <c r="W560" s="199"/>
      <c r="X560" s="199"/>
      <c r="Y560" s="199"/>
      <c r="Z560" s="199"/>
    </row>
    <row r="561" spans="1:26" ht="13.5" customHeight="1">
      <c r="A561" s="1"/>
      <c r="B561" s="1"/>
      <c r="C561" s="1"/>
      <c r="D561" s="1"/>
      <c r="E561" s="1"/>
      <c r="F561" s="1"/>
      <c r="G561" s="1"/>
      <c r="H561" s="1"/>
      <c r="I561" s="1"/>
      <c r="J561" s="199"/>
      <c r="K561" s="199"/>
      <c r="L561" s="199"/>
      <c r="M561" s="199"/>
      <c r="N561" s="199"/>
      <c r="O561" s="199"/>
      <c r="P561" s="199"/>
      <c r="Q561" s="199"/>
      <c r="R561" s="199"/>
      <c r="S561" s="199"/>
      <c r="T561" s="199"/>
      <c r="U561" s="199"/>
      <c r="V561" s="199"/>
      <c r="W561" s="199"/>
      <c r="X561" s="199"/>
      <c r="Y561" s="199"/>
      <c r="Z561" s="199"/>
    </row>
    <row r="562" spans="1:26" ht="13.5" customHeight="1">
      <c r="A562" s="1"/>
      <c r="B562" s="1"/>
      <c r="C562" s="1"/>
      <c r="D562" s="1"/>
      <c r="E562" s="1"/>
      <c r="F562" s="1"/>
      <c r="G562" s="1"/>
      <c r="H562" s="1"/>
      <c r="I562" s="1"/>
      <c r="J562" s="199"/>
      <c r="K562" s="199"/>
      <c r="L562" s="199"/>
      <c r="M562" s="199"/>
      <c r="N562" s="199"/>
      <c r="O562" s="199"/>
      <c r="P562" s="199"/>
      <c r="Q562" s="199"/>
      <c r="R562" s="199"/>
      <c r="S562" s="199"/>
      <c r="T562" s="199"/>
      <c r="U562" s="199"/>
      <c r="V562" s="199"/>
      <c r="W562" s="199"/>
      <c r="X562" s="199"/>
      <c r="Y562" s="199"/>
      <c r="Z562" s="199"/>
    </row>
    <row r="563" spans="1:26" ht="13.5" customHeight="1">
      <c r="A563" s="1"/>
      <c r="B563" s="1"/>
      <c r="C563" s="1"/>
      <c r="D563" s="1"/>
      <c r="E563" s="1"/>
      <c r="F563" s="1"/>
      <c r="G563" s="1"/>
      <c r="H563" s="1"/>
      <c r="I563" s="1"/>
      <c r="J563" s="199"/>
      <c r="K563" s="199"/>
      <c r="L563" s="199"/>
      <c r="M563" s="199"/>
      <c r="N563" s="199"/>
      <c r="O563" s="199"/>
      <c r="P563" s="199"/>
      <c r="Q563" s="199"/>
      <c r="R563" s="199"/>
      <c r="S563" s="199"/>
      <c r="T563" s="199"/>
      <c r="U563" s="199"/>
      <c r="V563" s="199"/>
      <c r="W563" s="199"/>
      <c r="X563" s="199"/>
      <c r="Y563" s="199"/>
      <c r="Z563" s="199"/>
    </row>
    <row r="564" spans="1:26" ht="13.5" customHeight="1">
      <c r="A564" s="1"/>
      <c r="B564" s="1"/>
      <c r="C564" s="1"/>
      <c r="D564" s="1"/>
      <c r="E564" s="1"/>
      <c r="F564" s="1"/>
      <c r="G564" s="1"/>
      <c r="H564" s="1"/>
      <c r="I564" s="1"/>
      <c r="J564" s="199"/>
      <c r="K564" s="199"/>
      <c r="L564" s="199"/>
      <c r="M564" s="199"/>
      <c r="N564" s="199"/>
      <c r="O564" s="199"/>
      <c r="P564" s="199"/>
      <c r="Q564" s="199"/>
      <c r="R564" s="199"/>
      <c r="S564" s="199"/>
      <c r="T564" s="199"/>
      <c r="U564" s="199"/>
      <c r="V564" s="199"/>
      <c r="W564" s="199"/>
      <c r="X564" s="199"/>
      <c r="Y564" s="199"/>
      <c r="Z564" s="199"/>
    </row>
    <row r="565" spans="1:26" ht="13.5" customHeight="1">
      <c r="A565" s="1"/>
      <c r="B565" s="1"/>
      <c r="C565" s="1"/>
      <c r="D565" s="1"/>
      <c r="E565" s="1"/>
      <c r="F565" s="1"/>
      <c r="G565" s="1"/>
      <c r="H565" s="1"/>
      <c r="I565" s="1"/>
      <c r="J565" s="199"/>
      <c r="K565" s="199"/>
      <c r="L565" s="199"/>
      <c r="M565" s="199"/>
      <c r="N565" s="199"/>
      <c r="O565" s="199"/>
      <c r="P565" s="199"/>
      <c r="Q565" s="199"/>
      <c r="R565" s="199"/>
      <c r="S565" s="199"/>
      <c r="T565" s="199"/>
      <c r="U565" s="199"/>
      <c r="V565" s="199"/>
      <c r="W565" s="199"/>
      <c r="X565" s="199"/>
      <c r="Y565" s="199"/>
      <c r="Z565" s="199"/>
    </row>
    <row r="566" spans="1:26" ht="13.5" customHeight="1">
      <c r="A566" s="1"/>
      <c r="B566" s="1"/>
      <c r="C566" s="1"/>
      <c r="D566" s="1"/>
      <c r="E566" s="1"/>
      <c r="F566" s="1"/>
      <c r="G566" s="1"/>
      <c r="H566" s="1"/>
      <c r="I566" s="1"/>
      <c r="J566" s="199"/>
      <c r="K566" s="199"/>
      <c r="L566" s="199"/>
      <c r="M566" s="199"/>
      <c r="N566" s="199"/>
      <c r="O566" s="199"/>
      <c r="P566" s="199"/>
      <c r="Q566" s="199"/>
      <c r="R566" s="199"/>
      <c r="S566" s="199"/>
      <c r="T566" s="199"/>
      <c r="U566" s="199"/>
      <c r="V566" s="199"/>
      <c r="W566" s="199"/>
      <c r="X566" s="199"/>
      <c r="Y566" s="199"/>
      <c r="Z566" s="199"/>
    </row>
    <row r="567" spans="1:26" ht="13.5" customHeight="1">
      <c r="A567" s="1"/>
      <c r="B567" s="1"/>
      <c r="C567" s="1"/>
      <c r="D567" s="1"/>
      <c r="E567" s="1"/>
      <c r="F567" s="1"/>
      <c r="G567" s="1"/>
      <c r="H567" s="1"/>
      <c r="I567" s="1"/>
      <c r="J567" s="199"/>
      <c r="K567" s="199"/>
      <c r="L567" s="199"/>
      <c r="M567" s="199"/>
      <c r="N567" s="199"/>
      <c r="O567" s="199"/>
      <c r="P567" s="199"/>
      <c r="Q567" s="199"/>
      <c r="R567" s="199"/>
      <c r="S567" s="199"/>
      <c r="T567" s="199"/>
      <c r="U567" s="199"/>
      <c r="V567" s="199"/>
      <c r="W567" s="199"/>
      <c r="X567" s="199"/>
      <c r="Y567" s="199"/>
      <c r="Z567" s="199"/>
    </row>
    <row r="568" spans="1:26" ht="13.5" customHeight="1">
      <c r="A568" s="1"/>
      <c r="B568" s="1"/>
      <c r="C568" s="1"/>
      <c r="D568" s="1"/>
      <c r="E568" s="1"/>
      <c r="F568" s="1"/>
      <c r="G568" s="1"/>
      <c r="H568" s="1"/>
      <c r="I568" s="1"/>
      <c r="J568" s="199"/>
      <c r="K568" s="199"/>
      <c r="L568" s="199"/>
      <c r="M568" s="199"/>
      <c r="N568" s="199"/>
      <c r="O568" s="199"/>
      <c r="P568" s="199"/>
      <c r="Q568" s="199"/>
      <c r="R568" s="199"/>
      <c r="S568" s="199"/>
      <c r="T568" s="199"/>
      <c r="U568" s="199"/>
      <c r="V568" s="199"/>
      <c r="W568" s="199"/>
      <c r="X568" s="199"/>
      <c r="Y568" s="199"/>
      <c r="Z568" s="199"/>
    </row>
    <row r="569" spans="1:26" ht="13.5" customHeight="1">
      <c r="A569" s="1"/>
      <c r="B569" s="1"/>
      <c r="C569" s="1"/>
      <c r="D569" s="1"/>
      <c r="E569" s="1"/>
      <c r="F569" s="1"/>
      <c r="G569" s="1"/>
      <c r="H569" s="1"/>
      <c r="I569" s="1"/>
      <c r="J569" s="199"/>
      <c r="K569" s="199"/>
      <c r="L569" s="199"/>
      <c r="M569" s="199"/>
      <c r="N569" s="199"/>
      <c r="O569" s="199"/>
      <c r="P569" s="199"/>
      <c r="Q569" s="199"/>
      <c r="R569" s="199"/>
      <c r="S569" s="199"/>
      <c r="T569" s="199"/>
      <c r="U569" s="199"/>
      <c r="V569" s="199"/>
      <c r="W569" s="199"/>
      <c r="X569" s="199"/>
      <c r="Y569" s="199"/>
      <c r="Z569" s="199"/>
    </row>
    <row r="570" spans="1:26" ht="13.5" customHeight="1">
      <c r="A570" s="1"/>
      <c r="B570" s="1"/>
      <c r="C570" s="1"/>
      <c r="D570" s="1"/>
      <c r="E570" s="1"/>
      <c r="F570" s="1"/>
      <c r="G570" s="1"/>
      <c r="H570" s="1"/>
      <c r="I570" s="1"/>
      <c r="J570" s="199"/>
      <c r="K570" s="199"/>
      <c r="L570" s="199"/>
      <c r="M570" s="199"/>
      <c r="N570" s="199"/>
      <c r="O570" s="199"/>
      <c r="P570" s="199"/>
      <c r="Q570" s="199"/>
      <c r="R570" s="199"/>
      <c r="S570" s="199"/>
      <c r="T570" s="199"/>
      <c r="U570" s="199"/>
      <c r="V570" s="199"/>
      <c r="W570" s="199"/>
      <c r="X570" s="199"/>
      <c r="Y570" s="199"/>
      <c r="Z570" s="199"/>
    </row>
    <row r="571" spans="1:26" ht="13.5" customHeight="1">
      <c r="A571" s="1"/>
      <c r="B571" s="1"/>
      <c r="C571" s="1"/>
      <c r="D571" s="1"/>
      <c r="E571" s="1"/>
      <c r="F571" s="1"/>
      <c r="G571" s="1"/>
      <c r="H571" s="1"/>
      <c r="I571" s="1"/>
      <c r="J571" s="199"/>
      <c r="K571" s="199"/>
      <c r="L571" s="199"/>
      <c r="M571" s="199"/>
      <c r="N571" s="199"/>
      <c r="O571" s="199"/>
      <c r="P571" s="199"/>
      <c r="Q571" s="199"/>
      <c r="R571" s="199"/>
      <c r="S571" s="199"/>
      <c r="T571" s="199"/>
      <c r="U571" s="199"/>
      <c r="V571" s="199"/>
      <c r="W571" s="199"/>
      <c r="X571" s="199"/>
      <c r="Y571" s="199"/>
      <c r="Z571" s="199"/>
    </row>
    <row r="572" spans="1:26" ht="13.5" customHeight="1">
      <c r="A572" s="1"/>
      <c r="B572" s="1"/>
      <c r="C572" s="1"/>
      <c r="D572" s="1"/>
      <c r="E572" s="1"/>
      <c r="F572" s="1"/>
      <c r="G572" s="1"/>
      <c r="H572" s="1"/>
      <c r="I572" s="1"/>
      <c r="J572" s="199"/>
      <c r="K572" s="199"/>
      <c r="L572" s="199"/>
      <c r="M572" s="199"/>
      <c r="N572" s="199"/>
      <c r="O572" s="199"/>
      <c r="P572" s="199"/>
      <c r="Q572" s="199"/>
      <c r="R572" s="199"/>
      <c r="S572" s="199"/>
      <c r="T572" s="199"/>
      <c r="U572" s="199"/>
      <c r="V572" s="199"/>
      <c r="W572" s="199"/>
      <c r="X572" s="199"/>
      <c r="Y572" s="199"/>
      <c r="Z572" s="199"/>
    </row>
    <row r="573" spans="1:26" ht="13.5" customHeight="1">
      <c r="A573" s="1"/>
      <c r="B573" s="1"/>
      <c r="C573" s="1"/>
      <c r="D573" s="1"/>
      <c r="E573" s="1"/>
      <c r="F573" s="1"/>
      <c r="G573" s="1"/>
      <c r="H573" s="1"/>
      <c r="I573" s="1"/>
      <c r="J573" s="199"/>
      <c r="K573" s="199"/>
      <c r="L573" s="199"/>
      <c r="M573" s="199"/>
      <c r="N573" s="199"/>
      <c r="O573" s="199"/>
      <c r="P573" s="199"/>
      <c r="Q573" s="199"/>
      <c r="R573" s="199"/>
      <c r="S573" s="199"/>
      <c r="T573" s="199"/>
      <c r="U573" s="199"/>
      <c r="V573" s="199"/>
      <c r="W573" s="199"/>
      <c r="X573" s="199"/>
      <c r="Y573" s="199"/>
      <c r="Z573" s="199"/>
    </row>
    <row r="574" spans="1:26" ht="13.5" customHeight="1">
      <c r="A574" s="1"/>
      <c r="B574" s="1"/>
      <c r="C574" s="1"/>
      <c r="D574" s="1"/>
      <c r="E574" s="1"/>
      <c r="F574" s="1"/>
      <c r="G574" s="1"/>
      <c r="H574" s="1"/>
      <c r="I574" s="1"/>
      <c r="J574" s="199"/>
      <c r="K574" s="199"/>
      <c r="L574" s="199"/>
      <c r="M574" s="199"/>
      <c r="N574" s="199"/>
      <c r="O574" s="199"/>
      <c r="P574" s="199"/>
      <c r="Q574" s="199"/>
      <c r="R574" s="199"/>
      <c r="S574" s="199"/>
      <c r="T574" s="199"/>
      <c r="U574" s="199"/>
      <c r="V574" s="199"/>
      <c r="W574" s="199"/>
      <c r="X574" s="199"/>
      <c r="Y574" s="199"/>
      <c r="Z574" s="199"/>
    </row>
    <row r="575" spans="1:26" ht="13.5" customHeight="1">
      <c r="A575" s="1"/>
      <c r="B575" s="1"/>
      <c r="C575" s="1"/>
      <c r="D575" s="1"/>
      <c r="E575" s="1"/>
      <c r="F575" s="1"/>
      <c r="G575" s="1"/>
      <c r="H575" s="1"/>
      <c r="I575" s="1"/>
      <c r="J575" s="199"/>
      <c r="K575" s="199"/>
      <c r="L575" s="199"/>
      <c r="M575" s="199"/>
      <c r="N575" s="199"/>
      <c r="O575" s="199"/>
      <c r="P575" s="199"/>
      <c r="Q575" s="199"/>
      <c r="R575" s="199"/>
      <c r="S575" s="199"/>
      <c r="T575" s="199"/>
      <c r="U575" s="199"/>
      <c r="V575" s="199"/>
      <c r="W575" s="199"/>
      <c r="X575" s="199"/>
      <c r="Y575" s="199"/>
      <c r="Z575" s="199"/>
    </row>
    <row r="576" spans="1:26" ht="13.5" customHeight="1">
      <c r="A576" s="1"/>
      <c r="B576" s="1"/>
      <c r="C576" s="1"/>
      <c r="D576" s="1"/>
      <c r="E576" s="1"/>
      <c r="F576" s="1"/>
      <c r="G576" s="1"/>
      <c r="H576" s="1"/>
      <c r="I576" s="1"/>
      <c r="J576" s="199"/>
      <c r="K576" s="199"/>
      <c r="L576" s="199"/>
      <c r="M576" s="199"/>
      <c r="N576" s="199"/>
      <c r="O576" s="199"/>
      <c r="P576" s="199"/>
      <c r="Q576" s="199"/>
      <c r="R576" s="199"/>
      <c r="S576" s="199"/>
      <c r="T576" s="199"/>
      <c r="U576" s="199"/>
      <c r="V576" s="199"/>
      <c r="W576" s="199"/>
      <c r="X576" s="199"/>
      <c r="Y576" s="199"/>
      <c r="Z576" s="199"/>
    </row>
    <row r="577" spans="1:26" ht="13.5" customHeight="1">
      <c r="A577" s="1"/>
      <c r="B577" s="1"/>
      <c r="C577" s="1"/>
      <c r="D577" s="1"/>
      <c r="E577" s="1"/>
      <c r="F577" s="1"/>
      <c r="G577" s="1"/>
      <c r="H577" s="1"/>
      <c r="I577" s="1"/>
      <c r="J577" s="199"/>
      <c r="K577" s="199"/>
      <c r="L577" s="199"/>
      <c r="M577" s="199"/>
      <c r="N577" s="199"/>
      <c r="O577" s="199"/>
      <c r="P577" s="199"/>
      <c r="Q577" s="199"/>
      <c r="R577" s="199"/>
      <c r="S577" s="199"/>
      <c r="T577" s="199"/>
      <c r="U577" s="199"/>
      <c r="V577" s="199"/>
      <c r="W577" s="199"/>
      <c r="X577" s="199"/>
      <c r="Y577" s="199"/>
      <c r="Z577" s="199"/>
    </row>
    <row r="578" spans="1:26" ht="13.5" customHeight="1">
      <c r="A578" s="1"/>
      <c r="B578" s="1"/>
      <c r="C578" s="1"/>
      <c r="D578" s="1"/>
      <c r="E578" s="1"/>
      <c r="F578" s="1"/>
      <c r="G578" s="1"/>
      <c r="H578" s="1"/>
      <c r="I578" s="1"/>
      <c r="J578" s="199"/>
      <c r="K578" s="199"/>
      <c r="L578" s="199"/>
      <c r="M578" s="199"/>
      <c r="N578" s="199"/>
      <c r="O578" s="199"/>
      <c r="P578" s="199"/>
      <c r="Q578" s="199"/>
      <c r="R578" s="199"/>
      <c r="S578" s="199"/>
      <c r="T578" s="199"/>
      <c r="U578" s="199"/>
      <c r="V578" s="199"/>
      <c r="W578" s="199"/>
      <c r="X578" s="199"/>
      <c r="Y578" s="199"/>
      <c r="Z578" s="199"/>
    </row>
    <row r="579" spans="1:26" ht="13.5" customHeight="1">
      <c r="A579" s="1"/>
      <c r="B579" s="1"/>
      <c r="C579" s="1"/>
      <c r="D579" s="1"/>
      <c r="E579" s="1"/>
      <c r="F579" s="1"/>
      <c r="G579" s="1"/>
      <c r="H579" s="1"/>
      <c r="I579" s="1"/>
      <c r="J579" s="199"/>
      <c r="K579" s="199"/>
      <c r="L579" s="199"/>
      <c r="M579" s="199"/>
      <c r="N579" s="199"/>
      <c r="O579" s="199"/>
      <c r="P579" s="199"/>
      <c r="Q579" s="199"/>
      <c r="R579" s="199"/>
      <c r="S579" s="199"/>
      <c r="T579" s="199"/>
      <c r="U579" s="199"/>
      <c r="V579" s="199"/>
      <c r="W579" s="199"/>
      <c r="X579" s="199"/>
      <c r="Y579" s="199"/>
      <c r="Z579" s="199"/>
    </row>
    <row r="580" spans="1:26" ht="13.5" customHeight="1">
      <c r="A580" s="1"/>
      <c r="B580" s="1"/>
      <c r="C580" s="1"/>
      <c r="D580" s="1"/>
      <c r="E580" s="1"/>
      <c r="F580" s="1"/>
      <c r="G580" s="1"/>
      <c r="H580" s="1"/>
      <c r="I580" s="1"/>
      <c r="J580" s="199"/>
      <c r="K580" s="199"/>
      <c r="L580" s="199"/>
      <c r="M580" s="199"/>
      <c r="N580" s="199"/>
      <c r="O580" s="199"/>
      <c r="P580" s="199"/>
      <c r="Q580" s="199"/>
      <c r="R580" s="199"/>
      <c r="S580" s="199"/>
      <c r="T580" s="199"/>
      <c r="U580" s="199"/>
      <c r="V580" s="199"/>
      <c r="W580" s="199"/>
      <c r="X580" s="199"/>
      <c r="Y580" s="199"/>
      <c r="Z580" s="199"/>
    </row>
    <row r="581" spans="1:26" ht="13.5" customHeight="1">
      <c r="A581" s="1"/>
      <c r="B581" s="1"/>
      <c r="C581" s="1"/>
      <c r="D581" s="1"/>
      <c r="E581" s="1"/>
      <c r="F581" s="1"/>
      <c r="G581" s="1"/>
      <c r="H581" s="1"/>
      <c r="I581" s="1"/>
      <c r="J581" s="199"/>
      <c r="K581" s="199"/>
      <c r="L581" s="199"/>
      <c r="M581" s="199"/>
      <c r="N581" s="199"/>
      <c r="O581" s="199"/>
      <c r="P581" s="199"/>
      <c r="Q581" s="199"/>
      <c r="R581" s="199"/>
      <c r="S581" s="199"/>
      <c r="T581" s="199"/>
      <c r="U581" s="199"/>
      <c r="V581" s="199"/>
      <c r="W581" s="199"/>
      <c r="X581" s="199"/>
      <c r="Y581" s="199"/>
      <c r="Z581" s="199"/>
    </row>
    <row r="582" spans="1:26" ht="13.5" customHeight="1">
      <c r="A582" s="1"/>
      <c r="B582" s="1"/>
      <c r="C582" s="1"/>
      <c r="D582" s="1"/>
      <c r="E582" s="1"/>
      <c r="F582" s="1"/>
      <c r="G582" s="1"/>
      <c r="H582" s="1"/>
      <c r="I582" s="1"/>
      <c r="J582" s="199"/>
      <c r="K582" s="199"/>
      <c r="L582" s="199"/>
      <c r="M582" s="199"/>
      <c r="N582" s="199"/>
      <c r="O582" s="199"/>
      <c r="P582" s="199"/>
      <c r="Q582" s="199"/>
      <c r="R582" s="199"/>
      <c r="S582" s="199"/>
      <c r="T582" s="199"/>
      <c r="U582" s="199"/>
      <c r="V582" s="199"/>
      <c r="W582" s="199"/>
      <c r="X582" s="199"/>
      <c r="Y582" s="199"/>
      <c r="Z582" s="199"/>
    </row>
    <row r="583" spans="1:26" ht="13.5" customHeight="1">
      <c r="A583" s="1"/>
      <c r="B583" s="1"/>
      <c r="C583" s="1"/>
      <c r="D583" s="1"/>
      <c r="E583" s="1"/>
      <c r="F583" s="1"/>
      <c r="G583" s="1"/>
      <c r="H583" s="1"/>
      <c r="I583" s="1"/>
      <c r="J583" s="199"/>
      <c r="K583" s="199"/>
      <c r="L583" s="199"/>
      <c r="M583" s="199"/>
      <c r="N583" s="199"/>
      <c r="O583" s="199"/>
      <c r="P583" s="199"/>
      <c r="Q583" s="199"/>
      <c r="R583" s="199"/>
      <c r="S583" s="199"/>
      <c r="T583" s="199"/>
      <c r="U583" s="199"/>
      <c r="V583" s="199"/>
      <c r="W583" s="199"/>
      <c r="X583" s="199"/>
      <c r="Y583" s="199"/>
      <c r="Z583" s="199"/>
    </row>
    <row r="584" spans="1:26" ht="13.5" customHeight="1">
      <c r="A584" s="1"/>
      <c r="B584" s="1"/>
      <c r="C584" s="1"/>
      <c r="D584" s="1"/>
      <c r="E584" s="1"/>
      <c r="F584" s="1"/>
      <c r="G584" s="1"/>
      <c r="H584" s="1"/>
      <c r="I584" s="1"/>
      <c r="J584" s="199"/>
      <c r="K584" s="199"/>
      <c r="L584" s="199"/>
      <c r="M584" s="199"/>
      <c r="N584" s="199"/>
      <c r="O584" s="199"/>
      <c r="P584" s="199"/>
      <c r="Q584" s="199"/>
      <c r="R584" s="199"/>
      <c r="S584" s="199"/>
      <c r="T584" s="199"/>
      <c r="U584" s="199"/>
      <c r="V584" s="199"/>
      <c r="W584" s="199"/>
      <c r="X584" s="199"/>
      <c r="Y584" s="199"/>
      <c r="Z584" s="199"/>
    </row>
    <row r="585" spans="1:26" ht="13.5" customHeight="1">
      <c r="A585" s="1"/>
      <c r="B585" s="1"/>
      <c r="C585" s="1"/>
      <c r="D585" s="1"/>
      <c r="E585" s="1"/>
      <c r="F585" s="1"/>
      <c r="G585" s="1"/>
      <c r="H585" s="1"/>
      <c r="I585" s="1"/>
      <c r="J585" s="199"/>
      <c r="K585" s="199"/>
      <c r="L585" s="199"/>
      <c r="M585" s="199"/>
      <c r="N585" s="199"/>
      <c r="O585" s="199"/>
      <c r="P585" s="199"/>
      <c r="Q585" s="199"/>
      <c r="R585" s="199"/>
      <c r="S585" s="199"/>
      <c r="T585" s="199"/>
      <c r="U585" s="199"/>
      <c r="V585" s="199"/>
      <c r="W585" s="199"/>
      <c r="X585" s="199"/>
      <c r="Y585" s="199"/>
      <c r="Z585" s="199"/>
    </row>
    <row r="586" spans="1:26" ht="13.5" customHeight="1">
      <c r="A586" s="1"/>
      <c r="B586" s="1"/>
      <c r="C586" s="1"/>
      <c r="D586" s="1"/>
      <c r="E586" s="1"/>
      <c r="F586" s="1"/>
      <c r="G586" s="1"/>
      <c r="H586" s="1"/>
      <c r="I586" s="1"/>
      <c r="J586" s="199"/>
      <c r="K586" s="199"/>
      <c r="L586" s="199"/>
      <c r="M586" s="199"/>
      <c r="N586" s="199"/>
      <c r="O586" s="199"/>
      <c r="P586" s="199"/>
      <c r="Q586" s="199"/>
      <c r="R586" s="199"/>
      <c r="S586" s="199"/>
      <c r="T586" s="199"/>
      <c r="U586" s="199"/>
      <c r="V586" s="199"/>
      <c r="W586" s="199"/>
      <c r="X586" s="199"/>
      <c r="Y586" s="199"/>
      <c r="Z586" s="199"/>
    </row>
    <row r="587" spans="1:26" ht="13.5" customHeight="1">
      <c r="A587" s="1"/>
      <c r="B587" s="1"/>
      <c r="C587" s="1"/>
      <c r="D587" s="1"/>
      <c r="E587" s="1"/>
      <c r="F587" s="1"/>
      <c r="G587" s="1"/>
      <c r="H587" s="1"/>
      <c r="I587" s="1"/>
      <c r="J587" s="199"/>
      <c r="K587" s="199"/>
      <c r="L587" s="199"/>
      <c r="M587" s="199"/>
      <c r="N587" s="199"/>
      <c r="O587" s="199"/>
      <c r="P587" s="199"/>
      <c r="Q587" s="199"/>
      <c r="R587" s="199"/>
      <c r="S587" s="199"/>
      <c r="T587" s="199"/>
      <c r="U587" s="199"/>
      <c r="V587" s="199"/>
      <c r="W587" s="199"/>
      <c r="X587" s="199"/>
      <c r="Y587" s="199"/>
      <c r="Z587" s="199"/>
    </row>
    <row r="588" spans="1:26" ht="13.5" customHeight="1">
      <c r="A588" s="1"/>
      <c r="B588" s="1"/>
      <c r="C588" s="1"/>
      <c r="D588" s="1"/>
      <c r="E588" s="1"/>
      <c r="F588" s="1"/>
      <c r="G588" s="1"/>
      <c r="H588" s="1"/>
      <c r="I588" s="1"/>
      <c r="J588" s="199"/>
      <c r="K588" s="199"/>
      <c r="L588" s="199"/>
      <c r="M588" s="199"/>
      <c r="N588" s="199"/>
      <c r="O588" s="199"/>
      <c r="P588" s="199"/>
      <c r="Q588" s="199"/>
      <c r="R588" s="199"/>
      <c r="S588" s="199"/>
      <c r="T588" s="199"/>
      <c r="U588" s="199"/>
      <c r="V588" s="199"/>
      <c r="W588" s="199"/>
      <c r="X588" s="199"/>
      <c r="Y588" s="199"/>
      <c r="Z588" s="199"/>
    </row>
    <row r="589" spans="1:26" ht="13.5" customHeight="1">
      <c r="A589" s="1"/>
      <c r="B589" s="1"/>
      <c r="C589" s="1"/>
      <c r="D589" s="1"/>
      <c r="E589" s="1"/>
      <c r="F589" s="1"/>
      <c r="G589" s="1"/>
      <c r="H589" s="1"/>
      <c r="I589" s="1"/>
      <c r="J589" s="199"/>
      <c r="K589" s="199"/>
      <c r="L589" s="199"/>
      <c r="M589" s="199"/>
      <c r="N589" s="199"/>
      <c r="O589" s="199"/>
      <c r="P589" s="199"/>
      <c r="Q589" s="199"/>
      <c r="R589" s="199"/>
      <c r="S589" s="199"/>
      <c r="T589" s="199"/>
      <c r="U589" s="199"/>
      <c r="V589" s="199"/>
      <c r="W589" s="199"/>
      <c r="X589" s="199"/>
      <c r="Y589" s="199"/>
      <c r="Z589" s="199"/>
    </row>
    <row r="590" spans="1:26" ht="13.5" customHeight="1">
      <c r="A590" s="1"/>
      <c r="B590" s="1"/>
      <c r="C590" s="1"/>
      <c r="D590" s="1"/>
      <c r="E590" s="1"/>
      <c r="F590" s="1"/>
      <c r="G590" s="1"/>
      <c r="H590" s="1"/>
      <c r="I590" s="1"/>
      <c r="J590" s="199"/>
      <c r="K590" s="199"/>
      <c r="L590" s="199"/>
      <c r="M590" s="199"/>
      <c r="N590" s="199"/>
      <c r="O590" s="199"/>
      <c r="P590" s="199"/>
      <c r="Q590" s="199"/>
      <c r="R590" s="199"/>
      <c r="S590" s="199"/>
      <c r="T590" s="199"/>
      <c r="U590" s="199"/>
      <c r="V590" s="199"/>
      <c r="W590" s="199"/>
      <c r="X590" s="199"/>
      <c r="Y590" s="199"/>
      <c r="Z590" s="199"/>
    </row>
    <row r="591" spans="1:26" ht="13.5" customHeight="1">
      <c r="A591" s="1"/>
      <c r="B591" s="1"/>
      <c r="C591" s="1"/>
      <c r="D591" s="1"/>
      <c r="E591" s="1"/>
      <c r="F591" s="1"/>
      <c r="G591" s="1"/>
      <c r="H591" s="1"/>
      <c r="I591" s="1"/>
      <c r="J591" s="199"/>
      <c r="K591" s="199"/>
      <c r="L591" s="199"/>
      <c r="M591" s="199"/>
      <c r="N591" s="199"/>
      <c r="O591" s="199"/>
      <c r="P591" s="199"/>
      <c r="Q591" s="199"/>
      <c r="R591" s="199"/>
      <c r="S591" s="199"/>
      <c r="T591" s="199"/>
      <c r="U591" s="199"/>
      <c r="V591" s="199"/>
      <c r="W591" s="199"/>
      <c r="X591" s="199"/>
      <c r="Y591" s="199"/>
      <c r="Z591" s="199"/>
    </row>
    <row r="592" spans="1:26" ht="13.5" customHeight="1">
      <c r="A592" s="1"/>
      <c r="B592" s="1"/>
      <c r="C592" s="1"/>
      <c r="D592" s="1"/>
      <c r="E592" s="1"/>
      <c r="F592" s="1"/>
      <c r="G592" s="1"/>
      <c r="H592" s="1"/>
      <c r="I592" s="1"/>
      <c r="J592" s="199"/>
      <c r="K592" s="199"/>
      <c r="L592" s="199"/>
      <c r="M592" s="199"/>
      <c r="N592" s="199"/>
      <c r="O592" s="199"/>
      <c r="P592" s="199"/>
      <c r="Q592" s="199"/>
      <c r="R592" s="199"/>
      <c r="S592" s="199"/>
      <c r="T592" s="199"/>
      <c r="U592" s="199"/>
      <c r="V592" s="199"/>
      <c r="W592" s="199"/>
      <c r="X592" s="199"/>
      <c r="Y592" s="199"/>
      <c r="Z592" s="199"/>
    </row>
    <row r="593" spans="1:26" ht="13.5" customHeight="1">
      <c r="A593" s="1"/>
      <c r="B593" s="1"/>
      <c r="C593" s="1"/>
      <c r="D593" s="1"/>
      <c r="E593" s="1"/>
      <c r="F593" s="1"/>
      <c r="G593" s="1"/>
      <c r="H593" s="1"/>
      <c r="I593" s="1"/>
      <c r="J593" s="199"/>
      <c r="K593" s="199"/>
      <c r="L593" s="199"/>
      <c r="M593" s="199"/>
      <c r="N593" s="199"/>
      <c r="O593" s="199"/>
      <c r="P593" s="199"/>
      <c r="Q593" s="199"/>
      <c r="R593" s="199"/>
      <c r="S593" s="199"/>
      <c r="T593" s="199"/>
      <c r="U593" s="199"/>
      <c r="V593" s="199"/>
      <c r="W593" s="199"/>
      <c r="X593" s="199"/>
      <c r="Y593" s="199"/>
      <c r="Z593" s="199"/>
    </row>
    <row r="594" spans="1:26" ht="13.5" customHeight="1">
      <c r="A594" s="1"/>
      <c r="B594" s="1"/>
      <c r="C594" s="1"/>
      <c r="D594" s="1"/>
      <c r="E594" s="1"/>
      <c r="F594" s="1"/>
      <c r="G594" s="1"/>
      <c r="H594" s="1"/>
      <c r="I594" s="1"/>
      <c r="J594" s="199"/>
      <c r="K594" s="199"/>
      <c r="L594" s="199"/>
      <c r="M594" s="199"/>
      <c r="N594" s="199"/>
      <c r="O594" s="199"/>
      <c r="P594" s="199"/>
      <c r="Q594" s="199"/>
      <c r="R594" s="199"/>
      <c r="S594" s="199"/>
      <c r="T594" s="199"/>
      <c r="U594" s="199"/>
      <c r="V594" s="199"/>
      <c r="W594" s="199"/>
      <c r="X594" s="199"/>
      <c r="Y594" s="199"/>
      <c r="Z594" s="199"/>
    </row>
    <row r="595" spans="1:26" ht="13.5" customHeight="1">
      <c r="A595" s="1"/>
      <c r="B595" s="1"/>
      <c r="C595" s="1"/>
      <c r="D595" s="1"/>
      <c r="E595" s="1"/>
      <c r="F595" s="1"/>
      <c r="G595" s="1"/>
      <c r="H595" s="1"/>
      <c r="I595" s="1"/>
      <c r="J595" s="199"/>
      <c r="K595" s="199"/>
      <c r="L595" s="199"/>
      <c r="M595" s="199"/>
      <c r="N595" s="199"/>
      <c r="O595" s="199"/>
      <c r="P595" s="199"/>
      <c r="Q595" s="199"/>
      <c r="R595" s="199"/>
      <c r="S595" s="199"/>
      <c r="T595" s="199"/>
      <c r="U595" s="199"/>
      <c r="V595" s="199"/>
      <c r="W595" s="199"/>
      <c r="X595" s="199"/>
      <c r="Y595" s="199"/>
      <c r="Z595" s="199"/>
    </row>
    <row r="596" spans="1:26" ht="13.5" customHeight="1">
      <c r="A596" s="1"/>
      <c r="B596" s="1"/>
      <c r="C596" s="1"/>
      <c r="D596" s="1"/>
      <c r="E596" s="1"/>
      <c r="F596" s="1"/>
      <c r="G596" s="1"/>
      <c r="H596" s="1"/>
      <c r="I596" s="1"/>
      <c r="J596" s="199"/>
      <c r="K596" s="199"/>
      <c r="L596" s="199"/>
      <c r="M596" s="199"/>
      <c r="N596" s="199"/>
      <c r="O596" s="199"/>
      <c r="P596" s="199"/>
      <c r="Q596" s="199"/>
      <c r="R596" s="199"/>
      <c r="S596" s="199"/>
      <c r="T596" s="199"/>
      <c r="U596" s="199"/>
      <c r="V596" s="199"/>
      <c r="W596" s="199"/>
      <c r="X596" s="199"/>
      <c r="Y596" s="199"/>
      <c r="Z596" s="199"/>
    </row>
    <row r="597" spans="1:26" ht="13.5" customHeight="1">
      <c r="A597" s="1"/>
      <c r="B597" s="1"/>
      <c r="C597" s="1"/>
      <c r="D597" s="1"/>
      <c r="E597" s="1"/>
      <c r="F597" s="1"/>
      <c r="G597" s="1"/>
      <c r="H597" s="1"/>
      <c r="I597" s="1"/>
      <c r="J597" s="199"/>
      <c r="K597" s="199"/>
      <c r="L597" s="199"/>
      <c r="M597" s="199"/>
      <c r="N597" s="199"/>
      <c r="O597" s="199"/>
      <c r="P597" s="199"/>
      <c r="Q597" s="199"/>
      <c r="R597" s="199"/>
      <c r="S597" s="199"/>
      <c r="T597" s="199"/>
      <c r="U597" s="199"/>
      <c r="V597" s="199"/>
      <c r="W597" s="199"/>
      <c r="X597" s="199"/>
      <c r="Y597" s="199"/>
      <c r="Z597" s="199"/>
    </row>
    <row r="598" spans="1:26" ht="13.5" customHeight="1">
      <c r="A598" s="1"/>
      <c r="B598" s="1"/>
      <c r="C598" s="1"/>
      <c r="D598" s="1"/>
      <c r="E598" s="1"/>
      <c r="F598" s="1"/>
      <c r="G598" s="1"/>
      <c r="H598" s="1"/>
      <c r="I598" s="1"/>
      <c r="J598" s="199"/>
      <c r="K598" s="199"/>
      <c r="L598" s="199"/>
      <c r="M598" s="199"/>
      <c r="N598" s="199"/>
      <c r="O598" s="199"/>
      <c r="P598" s="199"/>
      <c r="Q598" s="199"/>
      <c r="R598" s="199"/>
      <c r="S598" s="199"/>
      <c r="T598" s="199"/>
      <c r="U598" s="199"/>
      <c r="V598" s="199"/>
      <c r="W598" s="199"/>
      <c r="X598" s="199"/>
      <c r="Y598" s="199"/>
      <c r="Z598" s="199"/>
    </row>
    <row r="599" spans="1:26" ht="13.5" customHeight="1">
      <c r="A599" s="1"/>
      <c r="B599" s="1"/>
      <c r="C599" s="1"/>
      <c r="D599" s="1"/>
      <c r="E599" s="1"/>
      <c r="F599" s="1"/>
      <c r="G599" s="1"/>
      <c r="H599" s="1"/>
      <c r="I599" s="1"/>
      <c r="J599" s="199"/>
      <c r="K599" s="199"/>
      <c r="L599" s="199"/>
      <c r="M599" s="199"/>
      <c r="N599" s="199"/>
      <c r="O599" s="199"/>
      <c r="P599" s="199"/>
      <c r="Q599" s="199"/>
      <c r="R599" s="199"/>
      <c r="S599" s="199"/>
      <c r="T599" s="199"/>
      <c r="U599" s="199"/>
      <c r="V599" s="199"/>
      <c r="W599" s="199"/>
      <c r="X599" s="199"/>
      <c r="Y599" s="199"/>
      <c r="Z599" s="199"/>
    </row>
    <row r="600" spans="1:26" ht="13.5" customHeight="1">
      <c r="A600" s="1"/>
      <c r="B600" s="1"/>
      <c r="C600" s="1"/>
      <c r="D600" s="1"/>
      <c r="E600" s="1"/>
      <c r="F600" s="1"/>
      <c r="G600" s="1"/>
      <c r="H600" s="1"/>
      <c r="I600" s="1"/>
      <c r="J600" s="199"/>
      <c r="K600" s="199"/>
      <c r="L600" s="199"/>
      <c r="M600" s="199"/>
      <c r="N600" s="199"/>
      <c r="O600" s="199"/>
      <c r="P600" s="199"/>
      <c r="Q600" s="199"/>
      <c r="R600" s="199"/>
      <c r="S600" s="199"/>
      <c r="T600" s="199"/>
      <c r="U600" s="199"/>
      <c r="V600" s="199"/>
      <c r="W600" s="199"/>
      <c r="X600" s="199"/>
      <c r="Y600" s="199"/>
      <c r="Z600" s="199"/>
    </row>
    <row r="601" spans="1:26" ht="13.5" customHeight="1">
      <c r="A601" s="1"/>
      <c r="B601" s="1"/>
      <c r="C601" s="1"/>
      <c r="D601" s="1"/>
      <c r="E601" s="1"/>
      <c r="F601" s="1"/>
      <c r="G601" s="1"/>
      <c r="H601" s="1"/>
      <c r="I601" s="1"/>
      <c r="J601" s="199"/>
      <c r="K601" s="199"/>
      <c r="L601" s="199"/>
      <c r="M601" s="199"/>
      <c r="N601" s="199"/>
      <c r="O601" s="199"/>
      <c r="P601" s="199"/>
      <c r="Q601" s="199"/>
      <c r="R601" s="199"/>
      <c r="S601" s="199"/>
      <c r="T601" s="199"/>
      <c r="U601" s="199"/>
      <c r="V601" s="199"/>
      <c r="W601" s="199"/>
      <c r="X601" s="199"/>
      <c r="Y601" s="199"/>
      <c r="Z601" s="199"/>
    </row>
    <row r="602" spans="1:26" ht="13.5" customHeight="1">
      <c r="A602" s="1"/>
      <c r="B602" s="1"/>
      <c r="C602" s="1"/>
      <c r="D602" s="1"/>
      <c r="E602" s="1"/>
      <c r="F602" s="1"/>
      <c r="G602" s="1"/>
      <c r="H602" s="1"/>
      <c r="I602" s="1"/>
      <c r="J602" s="199"/>
      <c r="K602" s="199"/>
      <c r="L602" s="199"/>
      <c r="M602" s="199"/>
      <c r="N602" s="199"/>
      <c r="O602" s="199"/>
      <c r="P602" s="199"/>
      <c r="Q602" s="199"/>
      <c r="R602" s="199"/>
      <c r="S602" s="199"/>
      <c r="T602" s="199"/>
      <c r="U602" s="199"/>
      <c r="V602" s="199"/>
      <c r="W602" s="199"/>
      <c r="X602" s="199"/>
      <c r="Y602" s="199"/>
      <c r="Z602" s="199"/>
    </row>
    <row r="603" spans="1:26" ht="13.5" customHeight="1">
      <c r="A603" s="1"/>
      <c r="B603" s="1"/>
      <c r="C603" s="1"/>
      <c r="D603" s="1"/>
      <c r="E603" s="1"/>
      <c r="F603" s="1"/>
      <c r="G603" s="1"/>
      <c r="H603" s="1"/>
      <c r="I603" s="1"/>
      <c r="J603" s="199"/>
      <c r="K603" s="199"/>
      <c r="L603" s="199"/>
      <c r="M603" s="199"/>
      <c r="N603" s="199"/>
      <c r="O603" s="199"/>
      <c r="P603" s="199"/>
      <c r="Q603" s="199"/>
      <c r="R603" s="199"/>
      <c r="S603" s="199"/>
      <c r="T603" s="199"/>
      <c r="U603" s="199"/>
      <c r="V603" s="199"/>
      <c r="W603" s="199"/>
      <c r="X603" s="199"/>
      <c r="Y603" s="199"/>
      <c r="Z603" s="199"/>
    </row>
    <row r="604" spans="1:26" ht="13.5" customHeight="1">
      <c r="A604" s="1"/>
      <c r="B604" s="1"/>
      <c r="C604" s="1"/>
      <c r="D604" s="1"/>
      <c r="E604" s="1"/>
      <c r="F604" s="1"/>
      <c r="G604" s="1"/>
      <c r="H604" s="1"/>
      <c r="I604" s="1"/>
      <c r="J604" s="199"/>
      <c r="K604" s="199"/>
      <c r="L604" s="199"/>
      <c r="M604" s="199"/>
      <c r="N604" s="199"/>
      <c r="O604" s="199"/>
      <c r="P604" s="199"/>
      <c r="Q604" s="199"/>
      <c r="R604" s="199"/>
      <c r="S604" s="199"/>
      <c r="T604" s="199"/>
      <c r="U604" s="199"/>
      <c r="V604" s="199"/>
      <c r="W604" s="199"/>
      <c r="X604" s="199"/>
      <c r="Y604" s="199"/>
      <c r="Z604" s="199"/>
    </row>
    <row r="605" spans="1:26" ht="13.5" customHeight="1">
      <c r="A605" s="1"/>
      <c r="B605" s="1"/>
      <c r="C605" s="1"/>
      <c r="D605" s="1"/>
      <c r="E605" s="1"/>
      <c r="F605" s="1"/>
      <c r="G605" s="1"/>
      <c r="H605" s="1"/>
      <c r="I605" s="1"/>
      <c r="J605" s="199"/>
      <c r="K605" s="199"/>
      <c r="L605" s="199"/>
      <c r="M605" s="199"/>
      <c r="N605" s="199"/>
      <c r="O605" s="199"/>
      <c r="P605" s="199"/>
      <c r="Q605" s="199"/>
      <c r="R605" s="199"/>
      <c r="S605" s="199"/>
      <c r="T605" s="199"/>
      <c r="U605" s="199"/>
      <c r="V605" s="199"/>
      <c r="W605" s="199"/>
      <c r="X605" s="199"/>
      <c r="Y605" s="199"/>
      <c r="Z605" s="199"/>
    </row>
    <row r="606" spans="1:26" ht="13.5" customHeight="1">
      <c r="A606" s="1"/>
      <c r="B606" s="1"/>
      <c r="C606" s="1"/>
      <c r="D606" s="1"/>
      <c r="E606" s="1"/>
      <c r="F606" s="1"/>
      <c r="G606" s="1"/>
      <c r="H606" s="1"/>
      <c r="I606" s="1"/>
      <c r="J606" s="199"/>
      <c r="K606" s="199"/>
      <c r="L606" s="199"/>
      <c r="M606" s="199"/>
      <c r="N606" s="199"/>
      <c r="O606" s="199"/>
      <c r="P606" s="199"/>
      <c r="Q606" s="199"/>
      <c r="R606" s="199"/>
      <c r="S606" s="199"/>
      <c r="T606" s="199"/>
      <c r="U606" s="199"/>
      <c r="V606" s="199"/>
      <c r="W606" s="199"/>
      <c r="X606" s="199"/>
      <c r="Y606" s="199"/>
      <c r="Z606" s="199"/>
    </row>
    <row r="607" spans="1:26" ht="13.5" customHeight="1">
      <c r="A607" s="1"/>
      <c r="B607" s="1"/>
      <c r="C607" s="1"/>
      <c r="D607" s="1"/>
      <c r="E607" s="1"/>
      <c r="F607" s="1"/>
      <c r="G607" s="1"/>
      <c r="H607" s="1"/>
      <c r="I607" s="1"/>
      <c r="J607" s="199"/>
      <c r="K607" s="199"/>
      <c r="L607" s="199"/>
      <c r="M607" s="199"/>
      <c r="N607" s="199"/>
      <c r="O607" s="199"/>
      <c r="P607" s="199"/>
      <c r="Q607" s="199"/>
      <c r="R607" s="199"/>
      <c r="S607" s="199"/>
      <c r="T607" s="199"/>
      <c r="U607" s="199"/>
      <c r="V607" s="199"/>
      <c r="W607" s="199"/>
      <c r="X607" s="199"/>
      <c r="Y607" s="199"/>
      <c r="Z607" s="199"/>
    </row>
    <row r="608" spans="1:26" ht="13.5" customHeight="1">
      <c r="A608" s="1"/>
      <c r="B608" s="1"/>
      <c r="C608" s="1"/>
      <c r="D608" s="1"/>
      <c r="E608" s="1"/>
      <c r="F608" s="1"/>
      <c r="G608" s="1"/>
      <c r="H608" s="1"/>
      <c r="I608" s="1"/>
      <c r="J608" s="199"/>
      <c r="K608" s="199"/>
      <c r="L608" s="199"/>
      <c r="M608" s="199"/>
      <c r="N608" s="199"/>
      <c r="O608" s="199"/>
      <c r="P608" s="199"/>
      <c r="Q608" s="199"/>
      <c r="R608" s="199"/>
      <c r="S608" s="199"/>
      <c r="T608" s="199"/>
      <c r="U608" s="199"/>
      <c r="V608" s="199"/>
      <c r="W608" s="199"/>
      <c r="X608" s="199"/>
      <c r="Y608" s="199"/>
      <c r="Z608" s="199"/>
    </row>
    <row r="609" spans="1:26" ht="13.5" customHeight="1">
      <c r="A609" s="1"/>
      <c r="B609" s="1"/>
      <c r="C609" s="1"/>
      <c r="D609" s="1"/>
      <c r="E609" s="1"/>
      <c r="F609" s="1"/>
      <c r="G609" s="1"/>
      <c r="H609" s="1"/>
      <c r="I609" s="1"/>
      <c r="J609" s="199"/>
      <c r="K609" s="199"/>
      <c r="L609" s="199"/>
      <c r="M609" s="199"/>
      <c r="N609" s="199"/>
      <c r="O609" s="199"/>
      <c r="P609" s="199"/>
      <c r="Q609" s="199"/>
      <c r="R609" s="199"/>
      <c r="S609" s="199"/>
      <c r="T609" s="199"/>
      <c r="U609" s="199"/>
      <c r="V609" s="199"/>
      <c r="W609" s="199"/>
      <c r="X609" s="199"/>
      <c r="Y609" s="199"/>
      <c r="Z609" s="199"/>
    </row>
    <row r="610" spans="1:26" ht="13.5" customHeight="1">
      <c r="A610" s="1"/>
      <c r="B610" s="1"/>
      <c r="C610" s="1"/>
      <c r="D610" s="1"/>
      <c r="E610" s="1"/>
      <c r="F610" s="1"/>
      <c r="G610" s="1"/>
      <c r="H610" s="1"/>
      <c r="I610" s="1"/>
      <c r="J610" s="199"/>
      <c r="K610" s="199"/>
      <c r="L610" s="199"/>
      <c r="M610" s="199"/>
      <c r="N610" s="199"/>
      <c r="O610" s="199"/>
      <c r="P610" s="199"/>
      <c r="Q610" s="199"/>
      <c r="R610" s="199"/>
      <c r="S610" s="199"/>
      <c r="T610" s="199"/>
      <c r="U610" s="199"/>
      <c r="V610" s="199"/>
      <c r="W610" s="199"/>
      <c r="X610" s="199"/>
      <c r="Y610" s="199"/>
      <c r="Z610" s="199"/>
    </row>
    <row r="611" spans="1:26" ht="13.5" customHeight="1">
      <c r="A611" s="1"/>
      <c r="B611" s="1"/>
      <c r="C611" s="1"/>
      <c r="D611" s="1"/>
      <c r="E611" s="1"/>
      <c r="F611" s="1"/>
      <c r="G611" s="1"/>
      <c r="H611" s="1"/>
      <c r="I611" s="1"/>
      <c r="J611" s="199"/>
      <c r="K611" s="199"/>
      <c r="L611" s="199"/>
      <c r="M611" s="199"/>
      <c r="N611" s="199"/>
      <c r="O611" s="199"/>
      <c r="P611" s="199"/>
      <c r="Q611" s="199"/>
      <c r="R611" s="199"/>
      <c r="S611" s="199"/>
      <c r="T611" s="199"/>
      <c r="U611" s="199"/>
      <c r="V611" s="199"/>
      <c r="W611" s="199"/>
      <c r="X611" s="199"/>
      <c r="Y611" s="199"/>
      <c r="Z611" s="199"/>
    </row>
    <row r="612" spans="1:26" ht="13.5" customHeight="1">
      <c r="A612" s="1"/>
      <c r="B612" s="1"/>
      <c r="C612" s="1"/>
      <c r="D612" s="1"/>
      <c r="E612" s="1"/>
      <c r="F612" s="1"/>
      <c r="G612" s="1"/>
      <c r="H612" s="1"/>
      <c r="I612" s="1"/>
      <c r="J612" s="199"/>
      <c r="K612" s="199"/>
      <c r="L612" s="199"/>
      <c r="M612" s="199"/>
      <c r="N612" s="199"/>
      <c r="O612" s="199"/>
      <c r="P612" s="199"/>
      <c r="Q612" s="199"/>
      <c r="R612" s="199"/>
      <c r="S612" s="199"/>
      <c r="T612" s="199"/>
      <c r="U612" s="199"/>
      <c r="V612" s="199"/>
      <c r="W612" s="199"/>
      <c r="X612" s="199"/>
      <c r="Y612" s="199"/>
      <c r="Z612" s="199"/>
    </row>
    <row r="613" spans="1:26" ht="13.5" customHeight="1">
      <c r="A613" s="1"/>
      <c r="B613" s="1"/>
      <c r="C613" s="1"/>
      <c r="D613" s="1"/>
      <c r="E613" s="1"/>
      <c r="F613" s="1"/>
      <c r="G613" s="1"/>
      <c r="H613" s="1"/>
      <c r="I613" s="1"/>
      <c r="J613" s="199"/>
      <c r="K613" s="199"/>
      <c r="L613" s="199"/>
      <c r="M613" s="199"/>
      <c r="N613" s="199"/>
      <c r="O613" s="199"/>
      <c r="P613" s="199"/>
      <c r="Q613" s="199"/>
      <c r="R613" s="199"/>
      <c r="S613" s="199"/>
      <c r="T613" s="199"/>
      <c r="U613" s="199"/>
      <c r="V613" s="199"/>
      <c r="W613" s="199"/>
      <c r="X613" s="199"/>
      <c r="Y613" s="199"/>
      <c r="Z613" s="199"/>
    </row>
    <row r="614" spans="1:26" ht="13.5" customHeight="1">
      <c r="A614" s="1"/>
      <c r="B614" s="1"/>
      <c r="C614" s="1"/>
      <c r="D614" s="1"/>
      <c r="E614" s="1"/>
      <c r="F614" s="1"/>
      <c r="G614" s="1"/>
      <c r="H614" s="1"/>
      <c r="I614" s="1"/>
      <c r="J614" s="199"/>
      <c r="K614" s="199"/>
      <c r="L614" s="199"/>
      <c r="M614" s="199"/>
      <c r="N614" s="199"/>
      <c r="O614" s="199"/>
      <c r="P614" s="199"/>
      <c r="Q614" s="199"/>
      <c r="R614" s="199"/>
      <c r="S614" s="199"/>
      <c r="T614" s="199"/>
      <c r="U614" s="199"/>
      <c r="V614" s="199"/>
      <c r="W614" s="199"/>
      <c r="X614" s="199"/>
      <c r="Y614" s="199"/>
      <c r="Z614" s="199"/>
    </row>
    <row r="615" spans="1:26" ht="13.5" customHeight="1">
      <c r="A615" s="1"/>
      <c r="B615" s="1"/>
      <c r="C615" s="1"/>
      <c r="D615" s="1"/>
      <c r="E615" s="1"/>
      <c r="F615" s="1"/>
      <c r="G615" s="1"/>
      <c r="H615" s="1"/>
      <c r="I615" s="1"/>
      <c r="J615" s="199"/>
      <c r="K615" s="199"/>
      <c r="L615" s="199"/>
      <c r="M615" s="199"/>
      <c r="N615" s="199"/>
      <c r="O615" s="199"/>
      <c r="P615" s="199"/>
      <c r="Q615" s="199"/>
      <c r="R615" s="199"/>
      <c r="S615" s="199"/>
      <c r="T615" s="199"/>
      <c r="U615" s="199"/>
      <c r="V615" s="199"/>
      <c r="W615" s="199"/>
      <c r="X615" s="199"/>
      <c r="Y615" s="199"/>
      <c r="Z615" s="199"/>
    </row>
    <row r="616" spans="1:26" ht="13.5" customHeight="1">
      <c r="A616" s="1"/>
      <c r="B616" s="1"/>
      <c r="C616" s="1"/>
      <c r="D616" s="1"/>
      <c r="E616" s="1"/>
      <c r="F616" s="1"/>
      <c r="G616" s="1"/>
      <c r="H616" s="1"/>
      <c r="I616" s="1"/>
      <c r="J616" s="199"/>
      <c r="K616" s="199"/>
      <c r="L616" s="199"/>
      <c r="M616" s="199"/>
      <c r="N616" s="199"/>
      <c r="O616" s="199"/>
      <c r="P616" s="199"/>
      <c r="Q616" s="199"/>
      <c r="R616" s="199"/>
      <c r="S616" s="199"/>
      <c r="T616" s="199"/>
      <c r="U616" s="199"/>
      <c r="V616" s="199"/>
      <c r="W616" s="199"/>
      <c r="X616" s="199"/>
      <c r="Y616" s="199"/>
      <c r="Z616" s="199"/>
    </row>
    <row r="617" spans="1:26" ht="13.5" customHeight="1">
      <c r="A617" s="1"/>
      <c r="B617" s="1"/>
      <c r="C617" s="1"/>
      <c r="D617" s="1"/>
      <c r="E617" s="1"/>
      <c r="F617" s="1"/>
      <c r="G617" s="1"/>
      <c r="H617" s="1"/>
      <c r="I617" s="1"/>
      <c r="J617" s="199"/>
      <c r="K617" s="199"/>
      <c r="L617" s="199"/>
      <c r="M617" s="199"/>
      <c r="N617" s="199"/>
      <c r="O617" s="199"/>
      <c r="P617" s="199"/>
      <c r="Q617" s="199"/>
      <c r="R617" s="199"/>
      <c r="S617" s="199"/>
      <c r="T617" s="199"/>
      <c r="U617" s="199"/>
      <c r="V617" s="199"/>
      <c r="W617" s="199"/>
      <c r="X617" s="199"/>
      <c r="Y617" s="199"/>
      <c r="Z617" s="199"/>
    </row>
    <row r="618" spans="1:26" ht="13.5" customHeight="1">
      <c r="A618" s="1"/>
      <c r="B618" s="1"/>
      <c r="C618" s="1"/>
      <c r="D618" s="1"/>
      <c r="E618" s="1"/>
      <c r="F618" s="1"/>
      <c r="G618" s="1"/>
      <c r="H618" s="1"/>
      <c r="I618" s="1"/>
      <c r="J618" s="199"/>
      <c r="K618" s="199"/>
      <c r="L618" s="199"/>
      <c r="M618" s="199"/>
      <c r="N618" s="199"/>
      <c r="O618" s="199"/>
      <c r="P618" s="199"/>
      <c r="Q618" s="199"/>
      <c r="R618" s="199"/>
      <c r="S618" s="199"/>
      <c r="T618" s="199"/>
      <c r="U618" s="199"/>
      <c r="V618" s="199"/>
      <c r="W618" s="199"/>
      <c r="X618" s="199"/>
      <c r="Y618" s="199"/>
      <c r="Z618" s="199"/>
    </row>
    <row r="619" spans="1:26" ht="13.5" customHeight="1">
      <c r="A619" s="1"/>
      <c r="B619" s="1"/>
      <c r="C619" s="1"/>
      <c r="D619" s="1"/>
      <c r="E619" s="1"/>
      <c r="F619" s="1"/>
      <c r="G619" s="1"/>
      <c r="H619" s="1"/>
      <c r="I619" s="1"/>
      <c r="J619" s="199"/>
      <c r="K619" s="199"/>
      <c r="L619" s="199"/>
      <c r="M619" s="199"/>
      <c r="N619" s="199"/>
      <c r="O619" s="199"/>
      <c r="P619" s="199"/>
      <c r="Q619" s="199"/>
      <c r="R619" s="199"/>
      <c r="S619" s="199"/>
      <c r="T619" s="199"/>
      <c r="U619" s="199"/>
      <c r="V619" s="199"/>
      <c r="W619" s="199"/>
      <c r="X619" s="199"/>
      <c r="Y619" s="199"/>
      <c r="Z619" s="199"/>
    </row>
    <row r="620" spans="1:26" ht="13.5" customHeight="1">
      <c r="A620" s="1"/>
      <c r="B620" s="1"/>
      <c r="C620" s="1"/>
      <c r="D620" s="1"/>
      <c r="E620" s="1"/>
      <c r="F620" s="1"/>
      <c r="G620" s="1"/>
      <c r="H620" s="1"/>
      <c r="I620" s="1"/>
      <c r="J620" s="199"/>
      <c r="K620" s="199"/>
      <c r="L620" s="199"/>
      <c r="M620" s="199"/>
      <c r="N620" s="199"/>
      <c r="O620" s="199"/>
      <c r="P620" s="199"/>
      <c r="Q620" s="199"/>
      <c r="R620" s="199"/>
      <c r="S620" s="199"/>
      <c r="T620" s="199"/>
      <c r="U620" s="199"/>
      <c r="V620" s="199"/>
      <c r="W620" s="199"/>
      <c r="X620" s="199"/>
      <c r="Y620" s="199"/>
      <c r="Z620" s="199"/>
    </row>
    <row r="621" spans="1:26" ht="13.5" customHeight="1">
      <c r="A621" s="1"/>
      <c r="B621" s="1"/>
      <c r="C621" s="1"/>
      <c r="D621" s="1"/>
      <c r="E621" s="1"/>
      <c r="F621" s="1"/>
      <c r="G621" s="1"/>
      <c r="H621" s="1"/>
      <c r="I621" s="1"/>
      <c r="J621" s="199"/>
      <c r="K621" s="199"/>
      <c r="L621" s="199"/>
      <c r="M621" s="199"/>
      <c r="N621" s="199"/>
      <c r="O621" s="199"/>
      <c r="P621" s="199"/>
      <c r="Q621" s="199"/>
      <c r="R621" s="199"/>
      <c r="S621" s="199"/>
      <c r="T621" s="199"/>
      <c r="U621" s="199"/>
      <c r="V621" s="199"/>
      <c r="W621" s="199"/>
      <c r="X621" s="199"/>
      <c r="Y621" s="199"/>
      <c r="Z621" s="199"/>
    </row>
    <row r="622" spans="1:26" ht="13.5" customHeight="1">
      <c r="A622" s="1"/>
      <c r="B622" s="1"/>
      <c r="C622" s="1"/>
      <c r="D622" s="1"/>
      <c r="E622" s="1"/>
      <c r="F622" s="1"/>
      <c r="G622" s="1"/>
      <c r="H622" s="1"/>
      <c r="I622" s="1"/>
      <c r="J622" s="199"/>
      <c r="K622" s="199"/>
      <c r="L622" s="199"/>
      <c r="M622" s="199"/>
      <c r="N622" s="199"/>
      <c r="O622" s="199"/>
      <c r="P622" s="199"/>
      <c r="Q622" s="199"/>
      <c r="R622" s="199"/>
      <c r="S622" s="199"/>
      <c r="T622" s="199"/>
      <c r="U622" s="199"/>
      <c r="V622" s="199"/>
      <c r="W622" s="199"/>
      <c r="X622" s="199"/>
      <c r="Y622" s="199"/>
      <c r="Z622" s="199"/>
    </row>
    <row r="623" spans="1:26" ht="13.5" customHeight="1">
      <c r="A623" s="1"/>
      <c r="B623" s="1"/>
      <c r="C623" s="1"/>
      <c r="D623" s="1"/>
      <c r="E623" s="1"/>
      <c r="F623" s="1"/>
      <c r="G623" s="1"/>
      <c r="H623" s="1"/>
      <c r="I623" s="1"/>
      <c r="J623" s="199"/>
      <c r="K623" s="199"/>
      <c r="L623" s="199"/>
      <c r="M623" s="199"/>
      <c r="N623" s="199"/>
      <c r="O623" s="199"/>
      <c r="P623" s="199"/>
      <c r="Q623" s="199"/>
      <c r="R623" s="199"/>
      <c r="S623" s="199"/>
      <c r="T623" s="199"/>
      <c r="U623" s="199"/>
      <c r="V623" s="199"/>
      <c r="W623" s="199"/>
      <c r="X623" s="199"/>
      <c r="Y623" s="199"/>
      <c r="Z623" s="199"/>
    </row>
    <row r="624" spans="1:26" ht="13.5" customHeight="1">
      <c r="A624" s="1"/>
      <c r="B624" s="1"/>
      <c r="C624" s="1"/>
      <c r="D624" s="1"/>
      <c r="E624" s="1"/>
      <c r="F624" s="1"/>
      <c r="G624" s="1"/>
      <c r="H624" s="1"/>
      <c r="I624" s="1"/>
      <c r="J624" s="199"/>
      <c r="K624" s="199"/>
      <c r="L624" s="199"/>
      <c r="M624" s="199"/>
      <c r="N624" s="199"/>
      <c r="O624" s="199"/>
      <c r="P624" s="199"/>
      <c r="Q624" s="199"/>
      <c r="R624" s="199"/>
      <c r="S624" s="199"/>
      <c r="T624" s="199"/>
      <c r="U624" s="199"/>
      <c r="V624" s="199"/>
      <c r="W624" s="199"/>
      <c r="X624" s="199"/>
      <c r="Y624" s="199"/>
      <c r="Z624" s="199"/>
    </row>
    <row r="625" spans="1:26" ht="13.5" customHeight="1">
      <c r="A625" s="1"/>
      <c r="B625" s="1"/>
      <c r="C625" s="1"/>
      <c r="D625" s="1"/>
      <c r="E625" s="1"/>
      <c r="F625" s="1"/>
      <c r="G625" s="1"/>
      <c r="H625" s="1"/>
      <c r="I625" s="1"/>
      <c r="J625" s="199"/>
      <c r="K625" s="199"/>
      <c r="L625" s="199"/>
      <c r="M625" s="199"/>
      <c r="N625" s="199"/>
      <c r="O625" s="199"/>
      <c r="P625" s="199"/>
      <c r="Q625" s="199"/>
      <c r="R625" s="199"/>
      <c r="S625" s="199"/>
      <c r="T625" s="199"/>
      <c r="U625" s="199"/>
      <c r="V625" s="199"/>
      <c r="W625" s="199"/>
      <c r="X625" s="199"/>
      <c r="Y625" s="199"/>
      <c r="Z625" s="199"/>
    </row>
    <row r="626" spans="1:26" ht="13.5" customHeight="1">
      <c r="A626" s="1"/>
      <c r="B626" s="1"/>
      <c r="C626" s="1"/>
      <c r="D626" s="1"/>
      <c r="E626" s="1"/>
      <c r="F626" s="1"/>
      <c r="G626" s="1"/>
      <c r="H626" s="1"/>
      <c r="I626" s="1"/>
      <c r="J626" s="199"/>
      <c r="K626" s="199"/>
      <c r="L626" s="199"/>
      <c r="M626" s="199"/>
      <c r="N626" s="199"/>
      <c r="O626" s="199"/>
      <c r="P626" s="199"/>
      <c r="Q626" s="199"/>
      <c r="R626" s="199"/>
      <c r="S626" s="199"/>
      <c r="T626" s="199"/>
      <c r="U626" s="199"/>
      <c r="V626" s="199"/>
      <c r="W626" s="199"/>
      <c r="X626" s="199"/>
      <c r="Y626" s="199"/>
      <c r="Z626" s="199"/>
    </row>
    <row r="627" spans="1:26" ht="13.5" customHeight="1">
      <c r="A627" s="1"/>
      <c r="B627" s="1"/>
      <c r="C627" s="1"/>
      <c r="D627" s="1"/>
      <c r="E627" s="1"/>
      <c r="F627" s="1"/>
      <c r="G627" s="1"/>
      <c r="H627" s="1"/>
      <c r="I627" s="1"/>
      <c r="J627" s="199"/>
      <c r="K627" s="199"/>
      <c r="L627" s="199"/>
      <c r="M627" s="199"/>
      <c r="N627" s="199"/>
      <c r="O627" s="199"/>
      <c r="P627" s="199"/>
      <c r="Q627" s="199"/>
      <c r="R627" s="199"/>
      <c r="S627" s="199"/>
      <c r="T627" s="199"/>
      <c r="U627" s="199"/>
      <c r="V627" s="199"/>
      <c r="W627" s="199"/>
      <c r="X627" s="199"/>
      <c r="Y627" s="199"/>
      <c r="Z627" s="199"/>
    </row>
    <row r="628" spans="1:26" ht="13.5" customHeight="1">
      <c r="A628" s="1"/>
      <c r="B628" s="1"/>
      <c r="C628" s="1"/>
      <c r="D628" s="1"/>
      <c r="E628" s="1"/>
      <c r="F628" s="1"/>
      <c r="G628" s="1"/>
      <c r="H628" s="1"/>
      <c r="I628" s="1"/>
      <c r="J628" s="199"/>
      <c r="K628" s="199"/>
      <c r="L628" s="199"/>
      <c r="M628" s="199"/>
      <c r="N628" s="199"/>
      <c r="O628" s="199"/>
      <c r="P628" s="199"/>
      <c r="Q628" s="199"/>
      <c r="R628" s="199"/>
      <c r="S628" s="199"/>
      <c r="T628" s="199"/>
      <c r="U628" s="199"/>
      <c r="V628" s="199"/>
      <c r="W628" s="199"/>
      <c r="X628" s="199"/>
      <c r="Y628" s="199"/>
      <c r="Z628" s="199"/>
    </row>
    <row r="629" spans="1:26" ht="13.5" customHeight="1">
      <c r="A629" s="1"/>
      <c r="B629" s="1"/>
      <c r="C629" s="1"/>
      <c r="D629" s="1"/>
      <c r="E629" s="1"/>
      <c r="F629" s="1"/>
      <c r="G629" s="1"/>
      <c r="H629" s="1"/>
      <c r="I629" s="1"/>
      <c r="J629" s="199"/>
      <c r="K629" s="199"/>
      <c r="L629" s="199"/>
      <c r="M629" s="199"/>
      <c r="N629" s="199"/>
      <c r="O629" s="199"/>
      <c r="P629" s="199"/>
      <c r="Q629" s="199"/>
      <c r="R629" s="199"/>
      <c r="S629" s="199"/>
      <c r="T629" s="199"/>
      <c r="U629" s="199"/>
      <c r="V629" s="199"/>
      <c r="W629" s="199"/>
      <c r="X629" s="199"/>
      <c r="Y629" s="199"/>
      <c r="Z629" s="199"/>
    </row>
    <row r="630" spans="1:26" ht="13.5" customHeight="1">
      <c r="A630" s="1"/>
      <c r="B630" s="1"/>
      <c r="C630" s="1"/>
      <c r="D630" s="1"/>
      <c r="E630" s="1"/>
      <c r="F630" s="1"/>
      <c r="G630" s="1"/>
      <c r="H630" s="1"/>
      <c r="I630" s="1"/>
      <c r="J630" s="199"/>
      <c r="K630" s="199"/>
      <c r="L630" s="199"/>
      <c r="M630" s="199"/>
      <c r="N630" s="199"/>
      <c r="O630" s="199"/>
      <c r="P630" s="199"/>
      <c r="Q630" s="199"/>
      <c r="R630" s="199"/>
      <c r="S630" s="199"/>
      <c r="T630" s="199"/>
      <c r="U630" s="199"/>
      <c r="V630" s="199"/>
      <c r="W630" s="199"/>
      <c r="X630" s="199"/>
      <c r="Y630" s="199"/>
      <c r="Z630" s="199"/>
    </row>
    <row r="631" spans="1:26" ht="13.5" customHeight="1">
      <c r="A631" s="1"/>
      <c r="B631" s="1"/>
      <c r="C631" s="1"/>
      <c r="D631" s="1"/>
      <c r="E631" s="1"/>
      <c r="F631" s="1"/>
      <c r="G631" s="1"/>
      <c r="H631" s="1"/>
      <c r="I631" s="1"/>
      <c r="J631" s="199"/>
      <c r="K631" s="199"/>
      <c r="L631" s="199"/>
      <c r="M631" s="199"/>
      <c r="N631" s="199"/>
      <c r="O631" s="199"/>
      <c r="P631" s="199"/>
      <c r="Q631" s="199"/>
      <c r="R631" s="199"/>
      <c r="S631" s="199"/>
      <c r="T631" s="199"/>
      <c r="U631" s="199"/>
      <c r="V631" s="199"/>
      <c r="W631" s="199"/>
      <c r="X631" s="199"/>
      <c r="Y631" s="199"/>
      <c r="Z631" s="199"/>
    </row>
    <row r="632" spans="1:26" ht="13.5" customHeight="1">
      <c r="A632" s="1"/>
      <c r="B632" s="1"/>
      <c r="C632" s="1"/>
      <c r="D632" s="1"/>
      <c r="E632" s="1"/>
      <c r="F632" s="1"/>
      <c r="G632" s="1"/>
      <c r="H632" s="1"/>
      <c r="I632" s="1"/>
      <c r="J632" s="199"/>
      <c r="K632" s="199"/>
      <c r="L632" s="199"/>
      <c r="M632" s="199"/>
      <c r="N632" s="199"/>
      <c r="O632" s="199"/>
      <c r="P632" s="199"/>
      <c r="Q632" s="199"/>
      <c r="R632" s="199"/>
      <c r="S632" s="199"/>
      <c r="T632" s="199"/>
      <c r="U632" s="199"/>
      <c r="V632" s="199"/>
      <c r="W632" s="199"/>
      <c r="X632" s="199"/>
      <c r="Y632" s="199"/>
      <c r="Z632" s="199"/>
    </row>
    <row r="633" spans="1:26" ht="13.5" customHeight="1">
      <c r="A633" s="1"/>
      <c r="B633" s="1"/>
      <c r="C633" s="1"/>
      <c r="D633" s="1"/>
      <c r="E633" s="1"/>
      <c r="F633" s="1"/>
      <c r="G633" s="1"/>
      <c r="H633" s="1"/>
      <c r="I633" s="1"/>
      <c r="J633" s="199"/>
      <c r="K633" s="199"/>
      <c r="L633" s="199"/>
      <c r="M633" s="199"/>
      <c r="N633" s="199"/>
      <c r="O633" s="199"/>
      <c r="P633" s="199"/>
      <c r="Q633" s="199"/>
      <c r="R633" s="199"/>
      <c r="S633" s="199"/>
      <c r="T633" s="199"/>
      <c r="U633" s="199"/>
      <c r="V633" s="199"/>
      <c r="W633" s="199"/>
      <c r="X633" s="199"/>
      <c r="Y633" s="199"/>
      <c r="Z633" s="199"/>
    </row>
    <row r="634" spans="1:26" ht="13.5" customHeight="1">
      <c r="A634" s="1"/>
      <c r="B634" s="1"/>
      <c r="C634" s="1"/>
      <c r="D634" s="1"/>
      <c r="E634" s="1"/>
      <c r="F634" s="1"/>
      <c r="G634" s="1"/>
      <c r="H634" s="1"/>
      <c r="I634" s="1"/>
      <c r="J634" s="199"/>
      <c r="K634" s="199"/>
      <c r="L634" s="199"/>
      <c r="M634" s="199"/>
      <c r="N634" s="199"/>
      <c r="O634" s="199"/>
      <c r="P634" s="199"/>
      <c r="Q634" s="199"/>
      <c r="R634" s="199"/>
      <c r="S634" s="199"/>
      <c r="T634" s="199"/>
      <c r="U634" s="199"/>
      <c r="V634" s="199"/>
      <c r="W634" s="199"/>
      <c r="X634" s="199"/>
      <c r="Y634" s="199"/>
      <c r="Z634" s="199"/>
    </row>
    <row r="635" spans="1:26" ht="13.5" customHeight="1">
      <c r="A635" s="1"/>
      <c r="B635" s="1"/>
      <c r="C635" s="1"/>
      <c r="D635" s="1"/>
      <c r="E635" s="1"/>
      <c r="F635" s="1"/>
      <c r="G635" s="1"/>
      <c r="H635" s="1"/>
      <c r="I635" s="1"/>
      <c r="J635" s="199"/>
      <c r="K635" s="199"/>
      <c r="L635" s="199"/>
      <c r="M635" s="199"/>
      <c r="N635" s="199"/>
      <c r="O635" s="199"/>
      <c r="P635" s="199"/>
      <c r="Q635" s="199"/>
      <c r="R635" s="199"/>
      <c r="S635" s="199"/>
      <c r="T635" s="199"/>
      <c r="U635" s="199"/>
      <c r="V635" s="199"/>
      <c r="W635" s="199"/>
      <c r="X635" s="199"/>
      <c r="Y635" s="199"/>
      <c r="Z635" s="199"/>
    </row>
    <row r="636" spans="1:26" ht="13.5" customHeight="1">
      <c r="A636" s="1"/>
      <c r="B636" s="1"/>
      <c r="C636" s="1"/>
      <c r="D636" s="1"/>
      <c r="E636" s="1"/>
      <c r="F636" s="1"/>
      <c r="G636" s="1"/>
      <c r="H636" s="1"/>
      <c r="I636" s="1"/>
      <c r="J636" s="199"/>
      <c r="K636" s="199"/>
      <c r="L636" s="199"/>
      <c r="M636" s="199"/>
      <c r="N636" s="199"/>
      <c r="O636" s="199"/>
      <c r="P636" s="199"/>
      <c r="Q636" s="199"/>
      <c r="R636" s="199"/>
      <c r="S636" s="199"/>
      <c r="T636" s="199"/>
      <c r="U636" s="199"/>
      <c r="V636" s="199"/>
      <c r="W636" s="199"/>
      <c r="X636" s="199"/>
      <c r="Y636" s="199"/>
      <c r="Z636" s="199"/>
    </row>
    <row r="637" spans="1:26" ht="13.5" customHeight="1">
      <c r="A637" s="1"/>
      <c r="B637" s="1"/>
      <c r="C637" s="1"/>
      <c r="D637" s="1"/>
      <c r="E637" s="1"/>
      <c r="F637" s="1"/>
      <c r="G637" s="1"/>
      <c r="H637" s="1"/>
      <c r="I637" s="1"/>
      <c r="J637" s="199"/>
      <c r="K637" s="199"/>
      <c r="L637" s="199"/>
      <c r="M637" s="199"/>
      <c r="N637" s="199"/>
      <c r="O637" s="199"/>
      <c r="P637" s="199"/>
      <c r="Q637" s="199"/>
      <c r="R637" s="199"/>
      <c r="S637" s="199"/>
      <c r="T637" s="199"/>
      <c r="U637" s="199"/>
      <c r="V637" s="199"/>
      <c r="W637" s="199"/>
      <c r="X637" s="199"/>
      <c r="Y637" s="199"/>
      <c r="Z637" s="199"/>
    </row>
    <row r="638" spans="1:26" ht="13.5" customHeight="1">
      <c r="A638" s="1"/>
      <c r="B638" s="1"/>
      <c r="C638" s="1"/>
      <c r="D638" s="1"/>
      <c r="E638" s="1"/>
      <c r="F638" s="1"/>
      <c r="G638" s="1"/>
      <c r="H638" s="1"/>
      <c r="I638" s="1"/>
      <c r="J638" s="199"/>
      <c r="K638" s="199"/>
      <c r="L638" s="199"/>
      <c r="M638" s="199"/>
      <c r="N638" s="199"/>
      <c r="O638" s="199"/>
      <c r="P638" s="199"/>
      <c r="Q638" s="199"/>
      <c r="R638" s="199"/>
      <c r="S638" s="199"/>
      <c r="T638" s="199"/>
      <c r="U638" s="199"/>
      <c r="V638" s="199"/>
      <c r="W638" s="199"/>
      <c r="X638" s="199"/>
      <c r="Y638" s="199"/>
      <c r="Z638" s="199"/>
    </row>
    <row r="639" spans="1:26" ht="13.5" customHeight="1">
      <c r="A639" s="1"/>
      <c r="B639" s="1"/>
      <c r="C639" s="1"/>
      <c r="D639" s="1"/>
      <c r="E639" s="1"/>
      <c r="F639" s="1"/>
      <c r="G639" s="1"/>
      <c r="H639" s="1"/>
      <c r="I639" s="1"/>
      <c r="J639" s="199"/>
      <c r="K639" s="199"/>
      <c r="L639" s="199"/>
      <c r="M639" s="199"/>
      <c r="N639" s="199"/>
      <c r="O639" s="199"/>
      <c r="P639" s="199"/>
      <c r="Q639" s="199"/>
      <c r="R639" s="199"/>
      <c r="S639" s="199"/>
      <c r="T639" s="199"/>
      <c r="U639" s="199"/>
      <c r="V639" s="199"/>
      <c r="W639" s="199"/>
      <c r="X639" s="199"/>
      <c r="Y639" s="199"/>
      <c r="Z639" s="199"/>
    </row>
    <row r="640" spans="1:26" ht="13.5" customHeight="1">
      <c r="A640" s="1"/>
      <c r="B640" s="1"/>
      <c r="C640" s="1"/>
      <c r="D640" s="1"/>
      <c r="E640" s="1"/>
      <c r="F640" s="1"/>
      <c r="G640" s="1"/>
      <c r="H640" s="1"/>
      <c r="I640" s="1"/>
      <c r="J640" s="199"/>
      <c r="K640" s="199"/>
      <c r="L640" s="199"/>
      <c r="M640" s="199"/>
      <c r="N640" s="199"/>
      <c r="O640" s="199"/>
      <c r="P640" s="199"/>
      <c r="Q640" s="199"/>
      <c r="R640" s="199"/>
      <c r="S640" s="199"/>
      <c r="T640" s="199"/>
      <c r="U640" s="199"/>
      <c r="V640" s="199"/>
      <c r="W640" s="199"/>
      <c r="X640" s="199"/>
      <c r="Y640" s="199"/>
      <c r="Z640" s="199"/>
    </row>
    <row r="641" spans="1:26" ht="13.5" customHeight="1">
      <c r="A641" s="1"/>
      <c r="B641" s="1"/>
      <c r="C641" s="1"/>
      <c r="D641" s="1"/>
      <c r="E641" s="1"/>
      <c r="F641" s="1"/>
      <c r="G641" s="1"/>
      <c r="H641" s="1"/>
      <c r="I641" s="1"/>
      <c r="J641" s="199"/>
      <c r="K641" s="199"/>
      <c r="L641" s="199"/>
      <c r="M641" s="199"/>
      <c r="N641" s="199"/>
      <c r="O641" s="199"/>
      <c r="P641" s="199"/>
      <c r="Q641" s="199"/>
      <c r="R641" s="199"/>
      <c r="S641" s="199"/>
      <c r="T641" s="199"/>
      <c r="U641" s="199"/>
      <c r="V641" s="199"/>
      <c r="W641" s="199"/>
      <c r="X641" s="199"/>
      <c r="Y641" s="199"/>
      <c r="Z641" s="199"/>
    </row>
    <row r="642" spans="1:26" ht="13.5" customHeight="1">
      <c r="A642" s="1"/>
      <c r="B642" s="1"/>
      <c r="C642" s="1"/>
      <c r="D642" s="1"/>
      <c r="E642" s="1"/>
      <c r="F642" s="1"/>
      <c r="G642" s="1"/>
      <c r="H642" s="1"/>
      <c r="I642" s="1"/>
      <c r="J642" s="199"/>
      <c r="K642" s="199"/>
      <c r="L642" s="199"/>
      <c r="M642" s="199"/>
      <c r="N642" s="199"/>
      <c r="O642" s="199"/>
      <c r="P642" s="199"/>
      <c r="Q642" s="199"/>
      <c r="R642" s="199"/>
      <c r="S642" s="199"/>
      <c r="T642" s="199"/>
      <c r="U642" s="199"/>
      <c r="V642" s="199"/>
      <c r="W642" s="199"/>
      <c r="X642" s="199"/>
      <c r="Y642" s="199"/>
      <c r="Z642" s="199"/>
    </row>
    <row r="643" spans="1:26" ht="13.5" customHeight="1">
      <c r="A643" s="1"/>
      <c r="B643" s="1"/>
      <c r="C643" s="1"/>
      <c r="D643" s="1"/>
      <c r="E643" s="1"/>
      <c r="F643" s="1"/>
      <c r="G643" s="1"/>
      <c r="H643" s="1"/>
      <c r="I643" s="1"/>
      <c r="J643" s="199"/>
      <c r="K643" s="199"/>
      <c r="L643" s="199"/>
      <c r="M643" s="199"/>
      <c r="N643" s="199"/>
      <c r="O643" s="199"/>
      <c r="P643" s="199"/>
      <c r="Q643" s="199"/>
      <c r="R643" s="199"/>
      <c r="S643" s="199"/>
      <c r="T643" s="199"/>
      <c r="U643" s="199"/>
      <c r="V643" s="199"/>
      <c r="W643" s="199"/>
      <c r="X643" s="199"/>
      <c r="Y643" s="199"/>
      <c r="Z643" s="199"/>
    </row>
    <row r="644" spans="1:26" ht="13.5" customHeight="1">
      <c r="A644" s="1"/>
      <c r="B644" s="1"/>
      <c r="C644" s="1"/>
      <c r="D644" s="1"/>
      <c r="E644" s="1"/>
      <c r="F644" s="1"/>
      <c r="G644" s="1"/>
      <c r="H644" s="1"/>
      <c r="I644" s="1"/>
      <c r="J644" s="199"/>
      <c r="K644" s="199"/>
      <c r="L644" s="199"/>
      <c r="M644" s="199"/>
      <c r="N644" s="199"/>
      <c r="O644" s="199"/>
      <c r="P644" s="199"/>
      <c r="Q644" s="199"/>
      <c r="R644" s="199"/>
      <c r="S644" s="199"/>
      <c r="T644" s="199"/>
      <c r="U644" s="199"/>
      <c r="V644" s="199"/>
      <c r="W644" s="199"/>
      <c r="X644" s="199"/>
      <c r="Y644" s="199"/>
      <c r="Z644" s="199"/>
    </row>
    <row r="645" spans="1:26" ht="13.5" customHeight="1">
      <c r="A645" s="1"/>
      <c r="B645" s="1"/>
      <c r="C645" s="1"/>
      <c r="D645" s="1"/>
      <c r="E645" s="1"/>
      <c r="F645" s="1"/>
      <c r="G645" s="1"/>
      <c r="H645" s="1"/>
      <c r="I645" s="1"/>
      <c r="J645" s="199"/>
      <c r="K645" s="199"/>
      <c r="L645" s="199"/>
      <c r="M645" s="199"/>
      <c r="N645" s="199"/>
      <c r="O645" s="199"/>
      <c r="P645" s="199"/>
      <c r="Q645" s="199"/>
      <c r="R645" s="199"/>
      <c r="S645" s="199"/>
      <c r="T645" s="199"/>
      <c r="U645" s="199"/>
      <c r="V645" s="199"/>
      <c r="W645" s="199"/>
      <c r="X645" s="199"/>
      <c r="Y645" s="199"/>
      <c r="Z645" s="199"/>
    </row>
    <row r="646" spans="1:26" ht="13.5" customHeight="1">
      <c r="A646" s="1"/>
      <c r="B646" s="1"/>
      <c r="C646" s="1"/>
      <c r="D646" s="1"/>
      <c r="E646" s="1"/>
      <c r="F646" s="1"/>
      <c r="G646" s="1"/>
      <c r="H646" s="1"/>
      <c r="I646" s="1"/>
      <c r="J646" s="199"/>
      <c r="K646" s="199"/>
      <c r="L646" s="199"/>
      <c r="M646" s="199"/>
      <c r="N646" s="199"/>
      <c r="O646" s="199"/>
      <c r="P646" s="199"/>
      <c r="Q646" s="199"/>
      <c r="R646" s="199"/>
      <c r="S646" s="199"/>
      <c r="T646" s="199"/>
      <c r="U646" s="199"/>
      <c r="V646" s="199"/>
      <c r="W646" s="199"/>
      <c r="X646" s="199"/>
      <c r="Y646" s="199"/>
      <c r="Z646" s="199"/>
    </row>
    <row r="647" spans="1:26" ht="13.5" customHeight="1">
      <c r="A647" s="1"/>
      <c r="B647" s="1"/>
      <c r="C647" s="1"/>
      <c r="D647" s="1"/>
      <c r="E647" s="1"/>
      <c r="F647" s="1"/>
      <c r="G647" s="1"/>
      <c r="H647" s="1"/>
      <c r="I647" s="1"/>
      <c r="J647" s="199"/>
      <c r="K647" s="199"/>
      <c r="L647" s="199"/>
      <c r="M647" s="199"/>
      <c r="N647" s="199"/>
      <c r="O647" s="199"/>
      <c r="P647" s="199"/>
      <c r="Q647" s="199"/>
      <c r="R647" s="199"/>
      <c r="S647" s="199"/>
      <c r="T647" s="199"/>
      <c r="U647" s="199"/>
      <c r="V647" s="199"/>
      <c r="W647" s="199"/>
      <c r="X647" s="199"/>
      <c r="Y647" s="199"/>
      <c r="Z647" s="199"/>
    </row>
    <row r="648" spans="1:26" ht="13.5" customHeight="1">
      <c r="A648" s="1"/>
      <c r="B648" s="1"/>
      <c r="C648" s="1"/>
      <c r="D648" s="1"/>
      <c r="E648" s="1"/>
      <c r="F648" s="1"/>
      <c r="G648" s="1"/>
      <c r="H648" s="1"/>
      <c r="I648" s="1"/>
      <c r="J648" s="199"/>
      <c r="K648" s="199"/>
      <c r="L648" s="199"/>
      <c r="M648" s="199"/>
      <c r="N648" s="199"/>
      <c r="O648" s="199"/>
      <c r="P648" s="199"/>
      <c r="Q648" s="199"/>
      <c r="R648" s="199"/>
      <c r="S648" s="199"/>
      <c r="T648" s="199"/>
      <c r="U648" s="199"/>
      <c r="V648" s="199"/>
      <c r="W648" s="199"/>
      <c r="X648" s="199"/>
      <c r="Y648" s="199"/>
      <c r="Z648" s="199"/>
    </row>
    <row r="649" spans="1:26" ht="13.5" customHeight="1">
      <c r="A649" s="1"/>
      <c r="B649" s="1"/>
      <c r="C649" s="1"/>
      <c r="D649" s="1"/>
      <c r="E649" s="1"/>
      <c r="F649" s="1"/>
      <c r="G649" s="1"/>
      <c r="H649" s="1"/>
      <c r="I649" s="1"/>
      <c r="J649" s="199"/>
      <c r="K649" s="199"/>
      <c r="L649" s="199"/>
      <c r="M649" s="199"/>
      <c r="N649" s="199"/>
      <c r="O649" s="199"/>
      <c r="P649" s="199"/>
      <c r="Q649" s="199"/>
      <c r="R649" s="199"/>
      <c r="S649" s="199"/>
      <c r="T649" s="199"/>
      <c r="U649" s="199"/>
      <c r="V649" s="199"/>
      <c r="W649" s="199"/>
      <c r="X649" s="199"/>
      <c r="Y649" s="199"/>
      <c r="Z649" s="199"/>
    </row>
    <row r="650" spans="1:26" ht="13.5" customHeight="1">
      <c r="A650" s="1"/>
      <c r="B650" s="1"/>
      <c r="C650" s="1"/>
      <c r="D650" s="1"/>
      <c r="E650" s="1"/>
      <c r="F650" s="1"/>
      <c r="G650" s="1"/>
      <c r="H650" s="1"/>
      <c r="I650" s="1"/>
      <c r="J650" s="199"/>
      <c r="K650" s="199"/>
      <c r="L650" s="199"/>
      <c r="M650" s="199"/>
      <c r="N650" s="199"/>
      <c r="O650" s="199"/>
      <c r="P650" s="199"/>
      <c r="Q650" s="199"/>
      <c r="R650" s="199"/>
      <c r="S650" s="199"/>
      <c r="T650" s="199"/>
      <c r="U650" s="199"/>
      <c r="V650" s="199"/>
      <c r="W650" s="199"/>
      <c r="X650" s="199"/>
      <c r="Y650" s="199"/>
      <c r="Z650" s="199"/>
    </row>
    <row r="651" spans="1:26" ht="13.5" customHeight="1">
      <c r="A651" s="1"/>
      <c r="B651" s="1"/>
      <c r="C651" s="1"/>
      <c r="D651" s="1"/>
      <c r="E651" s="1"/>
      <c r="F651" s="1"/>
      <c r="G651" s="1"/>
      <c r="H651" s="1"/>
      <c r="I651" s="1"/>
      <c r="J651" s="199"/>
      <c r="K651" s="199"/>
      <c r="L651" s="199"/>
      <c r="M651" s="199"/>
      <c r="N651" s="199"/>
      <c r="O651" s="199"/>
      <c r="P651" s="199"/>
      <c r="Q651" s="199"/>
      <c r="R651" s="199"/>
      <c r="S651" s="199"/>
      <c r="T651" s="199"/>
      <c r="U651" s="199"/>
      <c r="V651" s="199"/>
      <c r="W651" s="199"/>
      <c r="X651" s="199"/>
      <c r="Y651" s="199"/>
      <c r="Z651" s="199"/>
    </row>
    <row r="652" spans="1:26" ht="13.5" customHeight="1">
      <c r="A652" s="1"/>
      <c r="B652" s="1"/>
      <c r="C652" s="1"/>
      <c r="D652" s="1"/>
      <c r="E652" s="1"/>
      <c r="F652" s="1"/>
      <c r="G652" s="1"/>
      <c r="H652" s="1"/>
      <c r="I652" s="1"/>
      <c r="J652" s="199"/>
      <c r="K652" s="199"/>
      <c r="L652" s="199"/>
      <c r="M652" s="199"/>
      <c r="N652" s="199"/>
      <c r="O652" s="199"/>
      <c r="P652" s="199"/>
      <c r="Q652" s="199"/>
      <c r="R652" s="199"/>
      <c r="S652" s="199"/>
      <c r="T652" s="199"/>
      <c r="U652" s="199"/>
      <c r="V652" s="199"/>
      <c r="W652" s="199"/>
      <c r="X652" s="199"/>
      <c r="Y652" s="199"/>
      <c r="Z652" s="199"/>
    </row>
    <row r="653" spans="1:26" ht="13.5" customHeight="1">
      <c r="A653" s="1"/>
      <c r="B653" s="1"/>
      <c r="C653" s="1"/>
      <c r="D653" s="1"/>
      <c r="E653" s="1"/>
      <c r="F653" s="1"/>
      <c r="G653" s="1"/>
      <c r="H653" s="1"/>
      <c r="I653" s="1"/>
      <c r="J653" s="199"/>
      <c r="K653" s="199"/>
      <c r="L653" s="199"/>
      <c r="M653" s="199"/>
      <c r="N653" s="199"/>
      <c r="O653" s="199"/>
      <c r="P653" s="199"/>
      <c r="Q653" s="199"/>
      <c r="R653" s="199"/>
      <c r="S653" s="199"/>
      <c r="T653" s="199"/>
      <c r="U653" s="199"/>
      <c r="V653" s="199"/>
      <c r="W653" s="199"/>
      <c r="X653" s="199"/>
      <c r="Y653" s="199"/>
      <c r="Z653" s="199"/>
    </row>
    <row r="654" spans="1:26" ht="13.5" customHeight="1">
      <c r="A654" s="1"/>
      <c r="B654" s="1"/>
      <c r="C654" s="1"/>
      <c r="D654" s="1"/>
      <c r="E654" s="1"/>
      <c r="F654" s="1"/>
      <c r="G654" s="1"/>
      <c r="H654" s="1"/>
      <c r="I654" s="1"/>
      <c r="J654" s="199"/>
      <c r="K654" s="199"/>
      <c r="L654" s="199"/>
      <c r="M654" s="199"/>
      <c r="N654" s="199"/>
      <c r="O654" s="199"/>
      <c r="P654" s="199"/>
      <c r="Q654" s="199"/>
      <c r="R654" s="199"/>
      <c r="S654" s="199"/>
      <c r="T654" s="199"/>
      <c r="U654" s="199"/>
      <c r="V654" s="199"/>
      <c r="W654" s="199"/>
      <c r="X654" s="199"/>
      <c r="Y654" s="199"/>
      <c r="Z654" s="199"/>
    </row>
    <row r="655" spans="1:26" ht="13.5" customHeight="1">
      <c r="A655" s="1"/>
      <c r="B655" s="1"/>
      <c r="C655" s="1"/>
      <c r="D655" s="1"/>
      <c r="E655" s="1"/>
      <c r="F655" s="1"/>
      <c r="G655" s="1"/>
      <c r="H655" s="1"/>
      <c r="I655" s="1"/>
      <c r="J655" s="199"/>
      <c r="K655" s="199"/>
      <c r="L655" s="199"/>
      <c r="M655" s="199"/>
      <c r="N655" s="199"/>
      <c r="O655" s="199"/>
      <c r="P655" s="199"/>
      <c r="Q655" s="199"/>
      <c r="R655" s="199"/>
      <c r="S655" s="199"/>
      <c r="T655" s="199"/>
      <c r="U655" s="199"/>
      <c r="V655" s="199"/>
      <c r="W655" s="199"/>
      <c r="X655" s="199"/>
      <c r="Y655" s="199"/>
      <c r="Z655" s="199"/>
    </row>
    <row r="656" spans="1:26" ht="13.5" customHeight="1">
      <c r="A656" s="1"/>
      <c r="B656" s="1"/>
      <c r="C656" s="1"/>
      <c r="D656" s="1"/>
      <c r="E656" s="1"/>
      <c r="F656" s="1"/>
      <c r="G656" s="1"/>
      <c r="H656" s="1"/>
      <c r="I656" s="1"/>
      <c r="J656" s="199"/>
      <c r="K656" s="199"/>
      <c r="L656" s="199"/>
      <c r="M656" s="199"/>
      <c r="N656" s="199"/>
      <c r="O656" s="199"/>
      <c r="P656" s="199"/>
      <c r="Q656" s="199"/>
      <c r="R656" s="199"/>
      <c r="S656" s="199"/>
      <c r="T656" s="199"/>
      <c r="U656" s="199"/>
      <c r="V656" s="199"/>
      <c r="W656" s="199"/>
      <c r="X656" s="199"/>
      <c r="Y656" s="199"/>
      <c r="Z656" s="199"/>
    </row>
    <row r="657" spans="1:26" ht="13.5" customHeight="1">
      <c r="A657" s="1"/>
      <c r="B657" s="1"/>
      <c r="C657" s="1"/>
      <c r="D657" s="1"/>
      <c r="E657" s="1"/>
      <c r="F657" s="1"/>
      <c r="G657" s="1"/>
      <c r="H657" s="1"/>
      <c r="I657" s="1"/>
      <c r="J657" s="199"/>
      <c r="K657" s="199"/>
      <c r="L657" s="199"/>
      <c r="M657" s="199"/>
      <c r="N657" s="199"/>
      <c r="O657" s="199"/>
      <c r="P657" s="199"/>
      <c r="Q657" s="199"/>
      <c r="R657" s="199"/>
      <c r="S657" s="199"/>
      <c r="T657" s="199"/>
      <c r="U657" s="199"/>
      <c r="V657" s="199"/>
      <c r="W657" s="199"/>
      <c r="X657" s="199"/>
      <c r="Y657" s="199"/>
      <c r="Z657" s="199"/>
    </row>
    <row r="658" spans="1:26" ht="13.5" customHeight="1">
      <c r="A658" s="1"/>
      <c r="B658" s="1"/>
      <c r="C658" s="1"/>
      <c r="D658" s="1"/>
      <c r="E658" s="1"/>
      <c r="F658" s="1"/>
      <c r="G658" s="1"/>
      <c r="H658" s="1"/>
      <c r="I658" s="1"/>
      <c r="J658" s="199"/>
      <c r="K658" s="199"/>
      <c r="L658" s="199"/>
      <c r="M658" s="199"/>
      <c r="N658" s="199"/>
      <c r="O658" s="199"/>
      <c r="P658" s="199"/>
      <c r="Q658" s="199"/>
      <c r="R658" s="199"/>
      <c r="S658" s="199"/>
      <c r="T658" s="199"/>
      <c r="U658" s="199"/>
      <c r="V658" s="199"/>
      <c r="W658" s="199"/>
      <c r="X658" s="199"/>
      <c r="Y658" s="199"/>
      <c r="Z658" s="199"/>
    </row>
    <row r="659" spans="1:26" ht="13.5" customHeight="1">
      <c r="A659" s="1"/>
      <c r="B659" s="1"/>
      <c r="C659" s="1"/>
      <c r="D659" s="1"/>
      <c r="E659" s="1"/>
      <c r="F659" s="1"/>
      <c r="G659" s="1"/>
      <c r="H659" s="1"/>
      <c r="I659" s="1"/>
      <c r="J659" s="199"/>
      <c r="K659" s="199"/>
      <c r="L659" s="199"/>
      <c r="M659" s="199"/>
      <c r="N659" s="199"/>
      <c r="O659" s="199"/>
      <c r="P659" s="199"/>
      <c r="Q659" s="199"/>
      <c r="R659" s="199"/>
      <c r="S659" s="199"/>
      <c r="T659" s="199"/>
      <c r="U659" s="199"/>
      <c r="V659" s="199"/>
      <c r="W659" s="199"/>
      <c r="X659" s="199"/>
      <c r="Y659" s="199"/>
      <c r="Z659" s="199"/>
    </row>
    <row r="660" spans="1:26" ht="13.5" customHeight="1">
      <c r="A660" s="1"/>
      <c r="B660" s="1"/>
      <c r="C660" s="1"/>
      <c r="D660" s="1"/>
      <c r="E660" s="1"/>
      <c r="F660" s="1"/>
      <c r="G660" s="1"/>
      <c r="H660" s="1"/>
      <c r="I660" s="1"/>
      <c r="J660" s="199"/>
      <c r="K660" s="199"/>
      <c r="L660" s="199"/>
      <c r="M660" s="199"/>
      <c r="N660" s="199"/>
      <c r="O660" s="199"/>
      <c r="P660" s="199"/>
      <c r="Q660" s="199"/>
      <c r="R660" s="199"/>
      <c r="S660" s="199"/>
      <c r="T660" s="199"/>
      <c r="U660" s="199"/>
      <c r="V660" s="199"/>
      <c r="W660" s="199"/>
      <c r="X660" s="199"/>
      <c r="Y660" s="199"/>
      <c r="Z660" s="199"/>
    </row>
    <row r="661" spans="1:26" ht="13.5" customHeight="1">
      <c r="A661" s="1"/>
      <c r="B661" s="1"/>
      <c r="C661" s="1"/>
      <c r="D661" s="1"/>
      <c r="E661" s="1"/>
      <c r="F661" s="1"/>
      <c r="G661" s="1"/>
      <c r="H661" s="1"/>
      <c r="I661" s="1"/>
      <c r="J661" s="199"/>
      <c r="K661" s="199"/>
      <c r="L661" s="199"/>
      <c r="M661" s="199"/>
      <c r="N661" s="199"/>
      <c r="O661" s="199"/>
      <c r="P661" s="199"/>
      <c r="Q661" s="199"/>
      <c r="R661" s="199"/>
      <c r="S661" s="199"/>
      <c r="T661" s="199"/>
      <c r="U661" s="199"/>
      <c r="V661" s="199"/>
      <c r="W661" s="199"/>
      <c r="X661" s="199"/>
      <c r="Y661" s="199"/>
      <c r="Z661" s="199"/>
    </row>
    <row r="662" spans="1:26" ht="13.5" customHeight="1">
      <c r="A662" s="1"/>
      <c r="B662" s="1"/>
      <c r="C662" s="1"/>
      <c r="D662" s="1"/>
      <c r="E662" s="1"/>
      <c r="F662" s="1"/>
      <c r="G662" s="1"/>
      <c r="H662" s="1"/>
      <c r="I662" s="1"/>
      <c r="J662" s="199"/>
      <c r="K662" s="199"/>
      <c r="L662" s="199"/>
      <c r="M662" s="199"/>
      <c r="N662" s="199"/>
      <c r="O662" s="199"/>
      <c r="P662" s="199"/>
      <c r="Q662" s="199"/>
      <c r="R662" s="199"/>
      <c r="S662" s="199"/>
      <c r="T662" s="199"/>
      <c r="U662" s="199"/>
      <c r="V662" s="199"/>
      <c r="W662" s="199"/>
      <c r="X662" s="199"/>
      <c r="Y662" s="199"/>
      <c r="Z662" s="199"/>
    </row>
    <row r="663" spans="1:26" ht="13.5" customHeight="1">
      <c r="A663" s="1"/>
      <c r="B663" s="1"/>
      <c r="C663" s="1"/>
      <c r="D663" s="1"/>
      <c r="E663" s="1"/>
      <c r="F663" s="1"/>
      <c r="G663" s="1"/>
      <c r="H663" s="1"/>
      <c r="I663" s="1"/>
      <c r="J663" s="199"/>
      <c r="K663" s="199"/>
      <c r="L663" s="199"/>
      <c r="M663" s="199"/>
      <c r="N663" s="199"/>
      <c r="O663" s="199"/>
      <c r="P663" s="199"/>
      <c r="Q663" s="199"/>
      <c r="R663" s="199"/>
      <c r="S663" s="199"/>
      <c r="T663" s="199"/>
      <c r="U663" s="199"/>
      <c r="V663" s="199"/>
      <c r="W663" s="199"/>
      <c r="X663" s="199"/>
      <c r="Y663" s="199"/>
      <c r="Z663" s="199"/>
    </row>
    <row r="664" spans="1:26" ht="13.5" customHeight="1">
      <c r="A664" s="1"/>
      <c r="B664" s="1"/>
      <c r="C664" s="1"/>
      <c r="D664" s="1"/>
      <c r="E664" s="1"/>
      <c r="F664" s="1"/>
      <c r="G664" s="1"/>
      <c r="H664" s="1"/>
      <c r="I664" s="1"/>
      <c r="J664" s="199"/>
      <c r="K664" s="199"/>
      <c r="L664" s="199"/>
      <c r="M664" s="199"/>
      <c r="N664" s="199"/>
      <c r="O664" s="199"/>
      <c r="P664" s="199"/>
      <c r="Q664" s="199"/>
      <c r="R664" s="199"/>
      <c r="S664" s="199"/>
      <c r="T664" s="199"/>
      <c r="U664" s="199"/>
      <c r="V664" s="199"/>
      <c r="W664" s="199"/>
      <c r="X664" s="199"/>
      <c r="Y664" s="199"/>
      <c r="Z664" s="199"/>
    </row>
    <row r="665" spans="1:26" ht="13.5" customHeight="1">
      <c r="A665" s="1"/>
      <c r="B665" s="1"/>
      <c r="C665" s="1"/>
      <c r="D665" s="1"/>
      <c r="E665" s="1"/>
      <c r="F665" s="1"/>
      <c r="G665" s="1"/>
      <c r="H665" s="1"/>
      <c r="I665" s="1"/>
      <c r="J665" s="199"/>
      <c r="K665" s="199"/>
      <c r="L665" s="199"/>
      <c r="M665" s="199"/>
      <c r="N665" s="199"/>
      <c r="O665" s="199"/>
      <c r="P665" s="199"/>
      <c r="Q665" s="199"/>
      <c r="R665" s="199"/>
      <c r="S665" s="199"/>
      <c r="T665" s="199"/>
      <c r="U665" s="199"/>
      <c r="V665" s="199"/>
      <c r="W665" s="199"/>
      <c r="X665" s="199"/>
      <c r="Y665" s="199"/>
      <c r="Z665" s="199"/>
    </row>
    <row r="666" spans="1:26" ht="13.5" customHeight="1">
      <c r="A666" s="1"/>
      <c r="B666" s="1"/>
      <c r="C666" s="1"/>
      <c r="D666" s="1"/>
      <c r="E666" s="1"/>
      <c r="F666" s="1"/>
      <c r="G666" s="1"/>
      <c r="H666" s="1"/>
      <c r="I666" s="1"/>
      <c r="J666" s="199"/>
      <c r="K666" s="199"/>
      <c r="L666" s="199"/>
      <c r="M666" s="199"/>
      <c r="N666" s="199"/>
      <c r="O666" s="199"/>
      <c r="P666" s="199"/>
      <c r="Q666" s="199"/>
      <c r="R666" s="199"/>
      <c r="S666" s="199"/>
      <c r="T666" s="199"/>
      <c r="U666" s="199"/>
      <c r="V666" s="199"/>
      <c r="W666" s="199"/>
      <c r="X666" s="199"/>
      <c r="Y666" s="199"/>
      <c r="Z666" s="199"/>
    </row>
    <row r="667" spans="1:26" ht="13.5" customHeight="1">
      <c r="A667" s="1"/>
      <c r="B667" s="1"/>
      <c r="C667" s="1"/>
      <c r="D667" s="1"/>
      <c r="E667" s="1"/>
      <c r="F667" s="1"/>
      <c r="G667" s="1"/>
      <c r="H667" s="1"/>
      <c r="I667" s="1"/>
      <c r="J667" s="199"/>
      <c r="K667" s="199"/>
      <c r="L667" s="199"/>
      <c r="M667" s="199"/>
      <c r="N667" s="199"/>
      <c r="O667" s="199"/>
      <c r="P667" s="199"/>
      <c r="Q667" s="199"/>
      <c r="R667" s="199"/>
      <c r="S667" s="199"/>
      <c r="T667" s="199"/>
      <c r="U667" s="199"/>
      <c r="V667" s="199"/>
      <c r="W667" s="199"/>
      <c r="X667" s="199"/>
      <c r="Y667" s="199"/>
      <c r="Z667" s="199"/>
    </row>
    <row r="668" spans="1:26" ht="13.5" customHeight="1">
      <c r="A668" s="1"/>
      <c r="B668" s="1"/>
      <c r="C668" s="1"/>
      <c r="D668" s="1"/>
      <c r="E668" s="1"/>
      <c r="F668" s="1"/>
      <c r="G668" s="1"/>
      <c r="H668" s="1"/>
      <c r="I668" s="1"/>
      <c r="J668" s="199"/>
      <c r="K668" s="199"/>
      <c r="L668" s="199"/>
      <c r="M668" s="199"/>
      <c r="N668" s="199"/>
      <c r="O668" s="199"/>
      <c r="P668" s="199"/>
      <c r="Q668" s="199"/>
      <c r="R668" s="199"/>
      <c r="S668" s="199"/>
      <c r="T668" s="199"/>
      <c r="U668" s="199"/>
      <c r="V668" s="199"/>
      <c r="W668" s="199"/>
      <c r="X668" s="199"/>
      <c r="Y668" s="199"/>
      <c r="Z668" s="199"/>
    </row>
    <row r="669" spans="1:26" ht="13.5" customHeight="1">
      <c r="A669" s="1"/>
      <c r="B669" s="1"/>
      <c r="C669" s="1"/>
      <c r="D669" s="1"/>
      <c r="E669" s="1"/>
      <c r="F669" s="1"/>
      <c r="G669" s="1"/>
      <c r="H669" s="1"/>
      <c r="I669" s="1"/>
      <c r="J669" s="199"/>
      <c r="K669" s="199"/>
      <c r="L669" s="199"/>
      <c r="M669" s="199"/>
      <c r="N669" s="199"/>
      <c r="O669" s="199"/>
      <c r="P669" s="199"/>
      <c r="Q669" s="199"/>
      <c r="R669" s="199"/>
      <c r="S669" s="199"/>
      <c r="T669" s="199"/>
      <c r="U669" s="199"/>
      <c r="V669" s="199"/>
      <c r="W669" s="199"/>
      <c r="X669" s="199"/>
      <c r="Y669" s="199"/>
      <c r="Z669" s="199"/>
    </row>
    <row r="670" spans="1:26" ht="13.5" customHeight="1">
      <c r="A670" s="1"/>
      <c r="B670" s="1"/>
      <c r="C670" s="1"/>
      <c r="D670" s="1"/>
      <c r="E670" s="1"/>
      <c r="F670" s="1"/>
      <c r="G670" s="1"/>
      <c r="H670" s="1"/>
      <c r="I670" s="1"/>
      <c r="J670" s="199"/>
      <c r="K670" s="199"/>
      <c r="L670" s="199"/>
      <c r="M670" s="199"/>
      <c r="N670" s="199"/>
      <c r="O670" s="199"/>
      <c r="P670" s="199"/>
      <c r="Q670" s="199"/>
      <c r="R670" s="199"/>
      <c r="S670" s="199"/>
      <c r="T670" s="199"/>
      <c r="U670" s="199"/>
      <c r="V670" s="199"/>
      <c r="W670" s="199"/>
      <c r="X670" s="199"/>
      <c r="Y670" s="199"/>
      <c r="Z670" s="199"/>
    </row>
    <row r="671" spans="1:26" ht="13.5" customHeight="1">
      <c r="A671" s="1"/>
      <c r="B671" s="1"/>
      <c r="C671" s="1"/>
      <c r="D671" s="1"/>
      <c r="E671" s="1"/>
      <c r="F671" s="1"/>
      <c r="G671" s="1"/>
      <c r="H671" s="1"/>
      <c r="I671" s="1"/>
      <c r="J671" s="199"/>
      <c r="K671" s="199"/>
      <c r="L671" s="199"/>
      <c r="M671" s="199"/>
      <c r="N671" s="199"/>
      <c r="O671" s="199"/>
      <c r="P671" s="199"/>
      <c r="Q671" s="199"/>
      <c r="R671" s="199"/>
      <c r="S671" s="199"/>
      <c r="T671" s="199"/>
      <c r="U671" s="199"/>
      <c r="V671" s="199"/>
      <c r="W671" s="199"/>
      <c r="X671" s="199"/>
      <c r="Y671" s="199"/>
      <c r="Z671" s="199"/>
    </row>
    <row r="672" spans="1:26" ht="13.5" customHeight="1">
      <c r="A672" s="1"/>
      <c r="B672" s="1"/>
      <c r="C672" s="1"/>
      <c r="D672" s="1"/>
      <c r="E672" s="1"/>
      <c r="F672" s="1"/>
      <c r="G672" s="1"/>
      <c r="H672" s="1"/>
      <c r="I672" s="1"/>
      <c r="J672" s="199"/>
      <c r="K672" s="199"/>
      <c r="L672" s="199"/>
      <c r="M672" s="199"/>
      <c r="N672" s="199"/>
      <c r="O672" s="199"/>
      <c r="P672" s="199"/>
      <c r="Q672" s="199"/>
      <c r="R672" s="199"/>
      <c r="S672" s="199"/>
      <c r="T672" s="199"/>
      <c r="U672" s="199"/>
      <c r="V672" s="199"/>
      <c r="W672" s="199"/>
      <c r="X672" s="199"/>
      <c r="Y672" s="199"/>
      <c r="Z672" s="199"/>
    </row>
    <row r="673" spans="1:26" ht="13.5" customHeight="1">
      <c r="A673" s="1"/>
      <c r="B673" s="1"/>
      <c r="C673" s="1"/>
      <c r="D673" s="1"/>
      <c r="E673" s="1"/>
      <c r="F673" s="1"/>
      <c r="G673" s="1"/>
      <c r="H673" s="1"/>
      <c r="I673" s="1"/>
      <c r="J673" s="199"/>
      <c r="K673" s="199"/>
      <c r="L673" s="199"/>
      <c r="M673" s="199"/>
      <c r="N673" s="199"/>
      <c r="O673" s="199"/>
      <c r="P673" s="199"/>
      <c r="Q673" s="199"/>
      <c r="R673" s="199"/>
      <c r="S673" s="199"/>
      <c r="T673" s="199"/>
      <c r="U673" s="199"/>
      <c r="V673" s="199"/>
      <c r="W673" s="199"/>
      <c r="X673" s="199"/>
      <c r="Y673" s="199"/>
      <c r="Z673" s="199"/>
    </row>
    <row r="674" spans="1:26" ht="13.5" customHeight="1">
      <c r="A674" s="1"/>
      <c r="B674" s="1"/>
      <c r="C674" s="1"/>
      <c r="D674" s="1"/>
      <c r="E674" s="1"/>
      <c r="F674" s="1"/>
      <c r="G674" s="1"/>
      <c r="H674" s="1"/>
      <c r="I674" s="1"/>
      <c r="J674" s="199"/>
      <c r="K674" s="199"/>
      <c r="L674" s="199"/>
      <c r="M674" s="199"/>
      <c r="N674" s="199"/>
      <c r="O674" s="199"/>
      <c r="P674" s="199"/>
      <c r="Q674" s="199"/>
      <c r="R674" s="199"/>
      <c r="S674" s="199"/>
      <c r="T674" s="199"/>
      <c r="U674" s="199"/>
      <c r="V674" s="199"/>
      <c r="W674" s="199"/>
      <c r="X674" s="199"/>
      <c r="Y674" s="199"/>
      <c r="Z674" s="199"/>
    </row>
    <row r="675" spans="1:26" ht="13.5" customHeight="1">
      <c r="A675" s="1"/>
      <c r="B675" s="1"/>
      <c r="C675" s="1"/>
      <c r="D675" s="1"/>
      <c r="E675" s="1"/>
      <c r="F675" s="1"/>
      <c r="G675" s="1"/>
      <c r="H675" s="1"/>
      <c r="I675" s="1"/>
      <c r="J675" s="199"/>
      <c r="K675" s="199"/>
      <c r="L675" s="199"/>
      <c r="M675" s="199"/>
      <c r="N675" s="199"/>
      <c r="O675" s="199"/>
      <c r="P675" s="199"/>
      <c r="Q675" s="199"/>
      <c r="R675" s="199"/>
      <c r="S675" s="199"/>
      <c r="T675" s="199"/>
      <c r="U675" s="199"/>
      <c r="V675" s="199"/>
      <c r="W675" s="199"/>
      <c r="X675" s="199"/>
      <c r="Y675" s="199"/>
      <c r="Z675" s="199"/>
    </row>
    <row r="676" spans="1:26" ht="13.5" customHeight="1">
      <c r="A676" s="1"/>
      <c r="B676" s="1"/>
      <c r="C676" s="1"/>
      <c r="D676" s="1"/>
      <c r="E676" s="1"/>
      <c r="F676" s="1"/>
      <c r="G676" s="1"/>
      <c r="H676" s="1"/>
      <c r="I676" s="1"/>
      <c r="J676" s="199"/>
      <c r="K676" s="199"/>
      <c r="L676" s="199"/>
      <c r="M676" s="199"/>
      <c r="N676" s="199"/>
      <c r="O676" s="199"/>
      <c r="P676" s="199"/>
      <c r="Q676" s="199"/>
      <c r="R676" s="199"/>
      <c r="S676" s="199"/>
      <c r="T676" s="199"/>
      <c r="U676" s="199"/>
      <c r="V676" s="199"/>
      <c r="W676" s="199"/>
      <c r="X676" s="199"/>
      <c r="Y676" s="199"/>
      <c r="Z676" s="199"/>
    </row>
    <row r="677" spans="1:26" ht="13.5" customHeight="1">
      <c r="A677" s="1"/>
      <c r="B677" s="1"/>
      <c r="C677" s="1"/>
      <c r="D677" s="1"/>
      <c r="E677" s="1"/>
      <c r="F677" s="1"/>
      <c r="G677" s="1"/>
      <c r="H677" s="1"/>
      <c r="I677" s="1"/>
      <c r="J677" s="199"/>
      <c r="K677" s="199"/>
      <c r="L677" s="199"/>
      <c r="M677" s="199"/>
      <c r="N677" s="199"/>
      <c r="O677" s="199"/>
      <c r="P677" s="199"/>
      <c r="Q677" s="199"/>
      <c r="R677" s="199"/>
      <c r="S677" s="199"/>
      <c r="T677" s="199"/>
      <c r="U677" s="199"/>
      <c r="V677" s="199"/>
      <c r="W677" s="199"/>
      <c r="X677" s="199"/>
      <c r="Y677" s="199"/>
      <c r="Z677" s="199"/>
    </row>
    <row r="678" spans="1:26" ht="13.5" customHeight="1">
      <c r="A678" s="1"/>
      <c r="B678" s="1"/>
      <c r="C678" s="1"/>
      <c r="D678" s="1"/>
      <c r="E678" s="1"/>
      <c r="F678" s="1"/>
      <c r="G678" s="1"/>
      <c r="H678" s="1"/>
      <c r="I678" s="1"/>
      <c r="J678" s="199"/>
      <c r="K678" s="199"/>
      <c r="L678" s="199"/>
      <c r="M678" s="199"/>
      <c r="N678" s="199"/>
      <c r="O678" s="199"/>
      <c r="P678" s="199"/>
      <c r="Q678" s="199"/>
      <c r="R678" s="199"/>
      <c r="S678" s="199"/>
      <c r="T678" s="199"/>
      <c r="U678" s="199"/>
      <c r="V678" s="199"/>
      <c r="W678" s="199"/>
      <c r="X678" s="199"/>
      <c r="Y678" s="199"/>
      <c r="Z678" s="199"/>
    </row>
    <row r="679" spans="1:26" ht="13.5" customHeight="1">
      <c r="A679" s="1"/>
      <c r="B679" s="1"/>
      <c r="C679" s="1"/>
      <c r="D679" s="1"/>
      <c r="E679" s="1"/>
      <c r="F679" s="1"/>
      <c r="G679" s="1"/>
      <c r="H679" s="1"/>
      <c r="I679" s="1"/>
      <c r="J679" s="199"/>
      <c r="K679" s="199"/>
      <c r="L679" s="199"/>
      <c r="M679" s="199"/>
      <c r="N679" s="199"/>
      <c r="O679" s="199"/>
      <c r="P679" s="199"/>
      <c r="Q679" s="199"/>
      <c r="R679" s="199"/>
      <c r="S679" s="199"/>
      <c r="T679" s="199"/>
      <c r="U679" s="199"/>
      <c r="V679" s="199"/>
      <c r="W679" s="199"/>
      <c r="X679" s="199"/>
      <c r="Y679" s="199"/>
      <c r="Z679" s="199"/>
    </row>
    <row r="680" spans="1:26" ht="13.5" customHeight="1">
      <c r="A680" s="1"/>
      <c r="B680" s="1"/>
      <c r="C680" s="1"/>
      <c r="D680" s="1"/>
      <c r="E680" s="1"/>
      <c r="F680" s="1"/>
      <c r="G680" s="1"/>
      <c r="H680" s="1"/>
      <c r="I680" s="1"/>
      <c r="J680" s="199"/>
      <c r="K680" s="199"/>
      <c r="L680" s="199"/>
      <c r="M680" s="199"/>
      <c r="N680" s="199"/>
      <c r="O680" s="199"/>
      <c r="P680" s="199"/>
      <c r="Q680" s="199"/>
      <c r="R680" s="199"/>
      <c r="S680" s="199"/>
      <c r="T680" s="199"/>
      <c r="U680" s="199"/>
      <c r="V680" s="199"/>
      <c r="W680" s="199"/>
      <c r="X680" s="199"/>
      <c r="Y680" s="199"/>
      <c r="Z680" s="199"/>
    </row>
    <row r="681" spans="1:26" ht="13.5" customHeight="1">
      <c r="A681" s="1"/>
      <c r="B681" s="1"/>
      <c r="C681" s="1"/>
      <c r="D681" s="1"/>
      <c r="E681" s="1"/>
      <c r="F681" s="1"/>
      <c r="G681" s="1"/>
      <c r="H681" s="1"/>
      <c r="I681" s="1"/>
      <c r="J681" s="199"/>
      <c r="K681" s="199"/>
      <c r="L681" s="199"/>
      <c r="M681" s="199"/>
      <c r="N681" s="199"/>
      <c r="O681" s="199"/>
      <c r="P681" s="199"/>
      <c r="Q681" s="199"/>
      <c r="R681" s="199"/>
      <c r="S681" s="199"/>
      <c r="T681" s="199"/>
      <c r="U681" s="199"/>
      <c r="V681" s="199"/>
      <c r="W681" s="199"/>
      <c r="X681" s="199"/>
      <c r="Y681" s="199"/>
      <c r="Z681" s="199"/>
    </row>
    <row r="682" spans="1:26" ht="13.5" customHeight="1">
      <c r="A682" s="1"/>
      <c r="B682" s="1"/>
      <c r="C682" s="1"/>
      <c r="D682" s="1"/>
      <c r="E682" s="1"/>
      <c r="F682" s="1"/>
      <c r="G682" s="1"/>
      <c r="H682" s="1"/>
      <c r="I682" s="1"/>
      <c r="J682" s="199"/>
      <c r="K682" s="199"/>
      <c r="L682" s="199"/>
      <c r="M682" s="199"/>
      <c r="N682" s="199"/>
      <c r="O682" s="199"/>
      <c r="P682" s="199"/>
      <c r="Q682" s="199"/>
      <c r="R682" s="199"/>
      <c r="S682" s="199"/>
      <c r="T682" s="199"/>
      <c r="U682" s="199"/>
      <c r="V682" s="199"/>
      <c r="W682" s="199"/>
      <c r="X682" s="199"/>
      <c r="Y682" s="199"/>
      <c r="Z682" s="199"/>
    </row>
    <row r="683" spans="1:26" ht="13.5" customHeight="1">
      <c r="A683" s="1"/>
      <c r="B683" s="1"/>
      <c r="C683" s="1"/>
      <c r="D683" s="1"/>
      <c r="E683" s="1"/>
      <c r="F683" s="1"/>
      <c r="G683" s="1"/>
      <c r="H683" s="1"/>
      <c r="I683" s="1"/>
      <c r="J683" s="199"/>
      <c r="K683" s="199"/>
      <c r="L683" s="199"/>
      <c r="M683" s="199"/>
      <c r="N683" s="199"/>
      <c r="O683" s="199"/>
      <c r="P683" s="199"/>
      <c r="Q683" s="199"/>
      <c r="R683" s="199"/>
      <c r="S683" s="199"/>
      <c r="T683" s="199"/>
      <c r="U683" s="199"/>
      <c r="V683" s="199"/>
      <c r="W683" s="199"/>
      <c r="X683" s="199"/>
      <c r="Y683" s="199"/>
      <c r="Z683" s="199"/>
    </row>
    <row r="684" spans="1:26" ht="13.5" customHeight="1">
      <c r="A684" s="1"/>
      <c r="B684" s="1"/>
      <c r="C684" s="1"/>
      <c r="D684" s="1"/>
      <c r="E684" s="1"/>
      <c r="F684" s="1"/>
      <c r="G684" s="1"/>
      <c r="H684" s="1"/>
      <c r="I684" s="1"/>
      <c r="J684" s="199"/>
      <c r="K684" s="199"/>
      <c r="L684" s="199"/>
      <c r="M684" s="199"/>
      <c r="N684" s="199"/>
      <c r="O684" s="199"/>
      <c r="P684" s="199"/>
      <c r="Q684" s="199"/>
      <c r="R684" s="199"/>
      <c r="S684" s="199"/>
      <c r="T684" s="199"/>
      <c r="U684" s="199"/>
      <c r="V684" s="199"/>
      <c r="W684" s="199"/>
      <c r="X684" s="199"/>
      <c r="Y684" s="199"/>
      <c r="Z684" s="199"/>
    </row>
    <row r="685" spans="1:26" ht="13.5" customHeight="1">
      <c r="A685" s="1"/>
      <c r="B685" s="1"/>
      <c r="C685" s="1"/>
      <c r="D685" s="1"/>
      <c r="E685" s="1"/>
      <c r="F685" s="1"/>
      <c r="G685" s="1"/>
      <c r="H685" s="1"/>
      <c r="I685" s="1"/>
      <c r="J685" s="199"/>
      <c r="K685" s="199"/>
      <c r="L685" s="199"/>
      <c r="M685" s="199"/>
      <c r="N685" s="199"/>
      <c r="O685" s="199"/>
      <c r="P685" s="199"/>
      <c r="Q685" s="199"/>
      <c r="R685" s="199"/>
      <c r="S685" s="199"/>
      <c r="T685" s="199"/>
      <c r="U685" s="199"/>
      <c r="V685" s="199"/>
      <c r="W685" s="199"/>
      <c r="X685" s="199"/>
      <c r="Y685" s="199"/>
      <c r="Z685" s="199"/>
    </row>
    <row r="686" spans="1:26" ht="13.5" customHeight="1">
      <c r="A686" s="1"/>
      <c r="B686" s="1"/>
      <c r="C686" s="1"/>
      <c r="D686" s="1"/>
      <c r="E686" s="1"/>
      <c r="F686" s="1"/>
      <c r="G686" s="1"/>
      <c r="H686" s="1"/>
      <c r="I686" s="1"/>
      <c r="J686" s="199"/>
      <c r="K686" s="199"/>
      <c r="L686" s="199"/>
      <c r="M686" s="199"/>
      <c r="N686" s="199"/>
      <c r="O686" s="199"/>
      <c r="P686" s="199"/>
      <c r="Q686" s="199"/>
      <c r="R686" s="199"/>
      <c r="S686" s="199"/>
      <c r="T686" s="199"/>
      <c r="U686" s="199"/>
      <c r="V686" s="199"/>
      <c r="W686" s="199"/>
      <c r="X686" s="199"/>
      <c r="Y686" s="199"/>
      <c r="Z686" s="199"/>
    </row>
    <row r="687" spans="1:26" ht="13.5" customHeight="1">
      <c r="A687" s="1"/>
      <c r="B687" s="1"/>
      <c r="C687" s="1"/>
      <c r="D687" s="1"/>
      <c r="E687" s="1"/>
      <c r="F687" s="1"/>
      <c r="G687" s="1"/>
      <c r="H687" s="1"/>
      <c r="I687" s="1"/>
      <c r="J687" s="199"/>
      <c r="K687" s="199"/>
      <c r="L687" s="199"/>
      <c r="M687" s="199"/>
      <c r="N687" s="199"/>
      <c r="O687" s="199"/>
      <c r="P687" s="199"/>
      <c r="Q687" s="199"/>
      <c r="R687" s="199"/>
      <c r="S687" s="199"/>
      <c r="T687" s="199"/>
      <c r="U687" s="199"/>
      <c r="V687" s="199"/>
      <c r="W687" s="199"/>
      <c r="X687" s="199"/>
      <c r="Y687" s="199"/>
      <c r="Z687" s="199"/>
    </row>
    <row r="688" spans="1:26" ht="13.5" customHeight="1">
      <c r="A688" s="1"/>
      <c r="B688" s="1"/>
      <c r="C688" s="1"/>
      <c r="D688" s="1"/>
      <c r="E688" s="1"/>
      <c r="F688" s="1"/>
      <c r="G688" s="1"/>
      <c r="H688" s="1"/>
      <c r="I688" s="1"/>
      <c r="J688" s="199"/>
      <c r="K688" s="199"/>
      <c r="L688" s="199"/>
      <c r="M688" s="199"/>
      <c r="N688" s="199"/>
      <c r="O688" s="199"/>
      <c r="P688" s="199"/>
      <c r="Q688" s="199"/>
      <c r="R688" s="199"/>
      <c r="S688" s="199"/>
      <c r="T688" s="199"/>
      <c r="U688" s="199"/>
      <c r="V688" s="199"/>
      <c r="W688" s="199"/>
      <c r="X688" s="199"/>
      <c r="Y688" s="199"/>
      <c r="Z688" s="199"/>
    </row>
    <row r="689" spans="1:26" ht="13.5" customHeight="1">
      <c r="A689" s="1"/>
      <c r="B689" s="1"/>
      <c r="C689" s="1"/>
      <c r="D689" s="1"/>
      <c r="E689" s="1"/>
      <c r="F689" s="1"/>
      <c r="G689" s="1"/>
      <c r="H689" s="1"/>
      <c r="I689" s="1"/>
      <c r="J689" s="199"/>
      <c r="K689" s="199"/>
      <c r="L689" s="199"/>
      <c r="M689" s="199"/>
      <c r="N689" s="199"/>
      <c r="O689" s="199"/>
      <c r="P689" s="199"/>
      <c r="Q689" s="199"/>
      <c r="R689" s="199"/>
      <c r="S689" s="199"/>
      <c r="T689" s="199"/>
      <c r="U689" s="199"/>
      <c r="V689" s="199"/>
      <c r="W689" s="199"/>
      <c r="X689" s="199"/>
      <c r="Y689" s="199"/>
      <c r="Z689" s="199"/>
    </row>
    <row r="690" spans="1:26" ht="13.5" customHeight="1">
      <c r="A690" s="1"/>
      <c r="B690" s="1"/>
      <c r="C690" s="1"/>
      <c r="D690" s="1"/>
      <c r="E690" s="1"/>
      <c r="F690" s="1"/>
      <c r="G690" s="1"/>
      <c r="H690" s="1"/>
      <c r="I690" s="1"/>
      <c r="J690" s="199"/>
      <c r="K690" s="199"/>
      <c r="L690" s="199"/>
      <c r="M690" s="199"/>
      <c r="N690" s="199"/>
      <c r="O690" s="199"/>
      <c r="P690" s="199"/>
      <c r="Q690" s="199"/>
      <c r="R690" s="199"/>
      <c r="S690" s="199"/>
      <c r="T690" s="199"/>
      <c r="U690" s="199"/>
      <c r="V690" s="199"/>
      <c r="W690" s="199"/>
      <c r="X690" s="199"/>
      <c r="Y690" s="199"/>
      <c r="Z690" s="199"/>
    </row>
    <row r="691" spans="1:26" ht="13.5" customHeight="1">
      <c r="A691" s="1"/>
      <c r="B691" s="1"/>
      <c r="C691" s="1"/>
      <c r="D691" s="1"/>
      <c r="E691" s="1"/>
      <c r="F691" s="1"/>
      <c r="G691" s="1"/>
      <c r="H691" s="1"/>
      <c r="I691" s="1"/>
      <c r="J691" s="199"/>
      <c r="K691" s="199"/>
      <c r="L691" s="199"/>
      <c r="M691" s="199"/>
      <c r="N691" s="199"/>
      <c r="O691" s="199"/>
      <c r="P691" s="199"/>
      <c r="Q691" s="199"/>
      <c r="R691" s="199"/>
      <c r="S691" s="199"/>
      <c r="T691" s="199"/>
      <c r="U691" s="199"/>
      <c r="V691" s="199"/>
      <c r="W691" s="199"/>
      <c r="X691" s="199"/>
      <c r="Y691" s="199"/>
      <c r="Z691" s="199"/>
    </row>
    <row r="692" spans="1:26" ht="13.5" customHeight="1">
      <c r="A692" s="1"/>
      <c r="B692" s="1"/>
      <c r="C692" s="1"/>
      <c r="D692" s="1"/>
      <c r="E692" s="1"/>
      <c r="F692" s="1"/>
      <c r="G692" s="1"/>
      <c r="H692" s="1"/>
      <c r="I692" s="1"/>
      <c r="J692" s="199"/>
      <c r="K692" s="199"/>
      <c r="L692" s="199"/>
      <c r="M692" s="199"/>
      <c r="N692" s="199"/>
      <c r="O692" s="199"/>
      <c r="P692" s="199"/>
      <c r="Q692" s="199"/>
      <c r="R692" s="199"/>
      <c r="S692" s="199"/>
      <c r="T692" s="199"/>
      <c r="U692" s="199"/>
      <c r="V692" s="199"/>
      <c r="W692" s="199"/>
      <c r="X692" s="199"/>
      <c r="Y692" s="199"/>
      <c r="Z692" s="199"/>
    </row>
    <row r="693" spans="1:26" ht="13.5" customHeight="1">
      <c r="A693" s="1"/>
      <c r="B693" s="1"/>
      <c r="C693" s="1"/>
      <c r="D693" s="1"/>
      <c r="E693" s="1"/>
      <c r="F693" s="1"/>
      <c r="G693" s="1"/>
      <c r="H693" s="1"/>
      <c r="I693" s="1"/>
      <c r="J693" s="199"/>
      <c r="K693" s="199"/>
      <c r="L693" s="199"/>
      <c r="M693" s="199"/>
      <c r="N693" s="199"/>
      <c r="O693" s="199"/>
      <c r="P693" s="199"/>
      <c r="Q693" s="199"/>
      <c r="R693" s="199"/>
      <c r="S693" s="199"/>
      <c r="T693" s="199"/>
      <c r="U693" s="199"/>
      <c r="V693" s="199"/>
      <c r="W693" s="199"/>
      <c r="X693" s="199"/>
      <c r="Y693" s="199"/>
      <c r="Z693" s="199"/>
    </row>
    <row r="694" spans="1:26" ht="13.5" customHeight="1">
      <c r="A694" s="1"/>
      <c r="B694" s="1"/>
      <c r="C694" s="1"/>
      <c r="D694" s="1"/>
      <c r="E694" s="1"/>
      <c r="F694" s="1"/>
      <c r="G694" s="1"/>
      <c r="H694" s="1"/>
      <c r="I694" s="1"/>
      <c r="J694" s="199"/>
      <c r="K694" s="199"/>
      <c r="L694" s="199"/>
      <c r="M694" s="199"/>
      <c r="N694" s="199"/>
      <c r="O694" s="199"/>
      <c r="P694" s="199"/>
      <c r="Q694" s="199"/>
      <c r="R694" s="199"/>
      <c r="S694" s="199"/>
      <c r="T694" s="199"/>
      <c r="U694" s="199"/>
      <c r="V694" s="199"/>
      <c r="W694" s="199"/>
      <c r="X694" s="199"/>
      <c r="Y694" s="199"/>
      <c r="Z694" s="199"/>
    </row>
    <row r="695" spans="1:26" ht="13.5" customHeight="1">
      <c r="A695" s="1"/>
      <c r="B695" s="1"/>
      <c r="C695" s="1"/>
      <c r="D695" s="1"/>
      <c r="E695" s="1"/>
      <c r="F695" s="1"/>
      <c r="G695" s="1"/>
      <c r="H695" s="1"/>
      <c r="I695" s="1"/>
      <c r="J695" s="199"/>
      <c r="K695" s="199"/>
      <c r="L695" s="199"/>
      <c r="M695" s="199"/>
      <c r="N695" s="199"/>
      <c r="O695" s="199"/>
      <c r="P695" s="199"/>
      <c r="Q695" s="199"/>
      <c r="R695" s="199"/>
      <c r="S695" s="199"/>
      <c r="T695" s="199"/>
      <c r="U695" s="199"/>
      <c r="V695" s="199"/>
      <c r="W695" s="199"/>
      <c r="X695" s="199"/>
      <c r="Y695" s="199"/>
      <c r="Z695" s="199"/>
    </row>
    <row r="696" spans="1:26" ht="13.5" customHeight="1">
      <c r="A696" s="1"/>
      <c r="B696" s="1"/>
      <c r="C696" s="1"/>
      <c r="D696" s="1"/>
      <c r="E696" s="1"/>
      <c r="F696" s="1"/>
      <c r="G696" s="1"/>
      <c r="H696" s="1"/>
      <c r="I696" s="1"/>
      <c r="J696" s="199"/>
      <c r="K696" s="199"/>
      <c r="L696" s="199"/>
      <c r="M696" s="199"/>
      <c r="N696" s="199"/>
      <c r="O696" s="199"/>
      <c r="P696" s="199"/>
      <c r="Q696" s="199"/>
      <c r="R696" s="199"/>
      <c r="S696" s="199"/>
      <c r="T696" s="199"/>
      <c r="U696" s="199"/>
      <c r="V696" s="199"/>
      <c r="W696" s="199"/>
      <c r="X696" s="199"/>
      <c r="Y696" s="199"/>
      <c r="Z696" s="199"/>
    </row>
    <row r="697" spans="1:26" ht="13.5" customHeight="1">
      <c r="A697" s="1"/>
      <c r="B697" s="1"/>
      <c r="C697" s="1"/>
      <c r="D697" s="1"/>
      <c r="E697" s="1"/>
      <c r="F697" s="1"/>
      <c r="G697" s="1"/>
      <c r="H697" s="1"/>
      <c r="I697" s="1"/>
      <c r="J697" s="199"/>
      <c r="K697" s="199"/>
      <c r="L697" s="199"/>
      <c r="M697" s="199"/>
      <c r="N697" s="199"/>
      <c r="O697" s="199"/>
      <c r="P697" s="199"/>
      <c r="Q697" s="199"/>
      <c r="R697" s="199"/>
      <c r="S697" s="199"/>
      <c r="T697" s="199"/>
      <c r="U697" s="199"/>
      <c r="V697" s="199"/>
      <c r="W697" s="199"/>
      <c r="X697" s="199"/>
      <c r="Y697" s="199"/>
      <c r="Z697" s="199"/>
    </row>
    <row r="698" spans="1:26" ht="13.5" customHeight="1">
      <c r="A698" s="1"/>
      <c r="B698" s="1"/>
      <c r="C698" s="1"/>
      <c r="D698" s="1"/>
      <c r="E698" s="1"/>
      <c r="F698" s="1"/>
      <c r="G698" s="1"/>
      <c r="H698" s="1"/>
      <c r="I698" s="1"/>
      <c r="J698" s="199"/>
      <c r="K698" s="199"/>
      <c r="L698" s="199"/>
      <c r="M698" s="199"/>
      <c r="N698" s="199"/>
      <c r="O698" s="199"/>
      <c r="P698" s="199"/>
      <c r="Q698" s="199"/>
      <c r="R698" s="199"/>
      <c r="S698" s="199"/>
      <c r="T698" s="199"/>
      <c r="U698" s="199"/>
      <c r="V698" s="199"/>
      <c r="W698" s="199"/>
      <c r="X698" s="199"/>
      <c r="Y698" s="199"/>
      <c r="Z698" s="199"/>
    </row>
    <row r="699" spans="1:26" ht="13.5" customHeight="1">
      <c r="A699" s="1"/>
      <c r="B699" s="1"/>
      <c r="C699" s="1"/>
      <c r="D699" s="1"/>
      <c r="E699" s="1"/>
      <c r="F699" s="1"/>
      <c r="G699" s="1"/>
      <c r="H699" s="1"/>
      <c r="I699" s="1"/>
      <c r="J699" s="199"/>
      <c r="K699" s="199"/>
      <c r="L699" s="199"/>
      <c r="M699" s="199"/>
      <c r="N699" s="199"/>
      <c r="O699" s="199"/>
      <c r="P699" s="199"/>
      <c r="Q699" s="199"/>
      <c r="R699" s="199"/>
      <c r="S699" s="199"/>
      <c r="T699" s="199"/>
      <c r="U699" s="199"/>
      <c r="V699" s="199"/>
      <c r="W699" s="199"/>
      <c r="X699" s="199"/>
      <c r="Y699" s="199"/>
      <c r="Z699" s="199"/>
    </row>
    <row r="700" spans="1:26" ht="13.5" customHeight="1">
      <c r="A700" s="1"/>
      <c r="B700" s="1"/>
      <c r="C700" s="1"/>
      <c r="D700" s="1"/>
      <c r="E700" s="1"/>
      <c r="F700" s="1"/>
      <c r="G700" s="1"/>
      <c r="H700" s="1"/>
      <c r="I700" s="1"/>
      <c r="J700" s="199"/>
      <c r="K700" s="199"/>
      <c r="L700" s="199"/>
      <c r="M700" s="199"/>
      <c r="N700" s="199"/>
      <c r="O700" s="199"/>
      <c r="P700" s="199"/>
      <c r="Q700" s="199"/>
      <c r="R700" s="199"/>
      <c r="S700" s="199"/>
      <c r="T700" s="199"/>
      <c r="U700" s="199"/>
      <c r="V700" s="199"/>
      <c r="W700" s="199"/>
      <c r="X700" s="199"/>
      <c r="Y700" s="199"/>
      <c r="Z700" s="199"/>
    </row>
    <row r="701" spans="1:26" ht="13.5" customHeight="1">
      <c r="A701" s="1"/>
      <c r="B701" s="1"/>
      <c r="C701" s="1"/>
      <c r="D701" s="1"/>
      <c r="E701" s="1"/>
      <c r="F701" s="1"/>
      <c r="G701" s="1"/>
      <c r="H701" s="1"/>
      <c r="I701" s="1"/>
      <c r="J701" s="199"/>
      <c r="K701" s="199"/>
      <c r="L701" s="199"/>
      <c r="M701" s="199"/>
      <c r="N701" s="199"/>
      <c r="O701" s="199"/>
      <c r="P701" s="199"/>
      <c r="Q701" s="199"/>
      <c r="R701" s="199"/>
      <c r="S701" s="199"/>
      <c r="T701" s="199"/>
      <c r="U701" s="199"/>
      <c r="V701" s="199"/>
      <c r="W701" s="199"/>
      <c r="X701" s="199"/>
      <c r="Y701" s="199"/>
      <c r="Z701" s="199"/>
    </row>
    <row r="702" spans="1:26" ht="13.5" customHeight="1">
      <c r="A702" s="1"/>
      <c r="B702" s="1"/>
      <c r="C702" s="1"/>
      <c r="D702" s="1"/>
      <c r="E702" s="1"/>
      <c r="F702" s="1"/>
      <c r="G702" s="1"/>
      <c r="H702" s="1"/>
      <c r="I702" s="1"/>
      <c r="J702" s="199"/>
      <c r="K702" s="199"/>
      <c r="L702" s="199"/>
      <c r="M702" s="199"/>
      <c r="N702" s="199"/>
      <c r="O702" s="199"/>
      <c r="P702" s="199"/>
      <c r="Q702" s="199"/>
      <c r="R702" s="199"/>
      <c r="S702" s="199"/>
      <c r="T702" s="199"/>
      <c r="U702" s="199"/>
      <c r="V702" s="199"/>
      <c r="W702" s="199"/>
      <c r="X702" s="199"/>
      <c r="Y702" s="199"/>
      <c r="Z702" s="199"/>
    </row>
    <row r="703" spans="1:26" ht="13.5" customHeight="1">
      <c r="A703" s="1"/>
      <c r="B703" s="1"/>
      <c r="C703" s="1"/>
      <c r="D703" s="1"/>
      <c r="E703" s="1"/>
      <c r="F703" s="1"/>
      <c r="G703" s="1"/>
      <c r="H703" s="1"/>
      <c r="I703" s="1"/>
      <c r="J703" s="199"/>
      <c r="K703" s="199"/>
      <c r="L703" s="199"/>
      <c r="M703" s="199"/>
      <c r="N703" s="199"/>
      <c r="O703" s="199"/>
      <c r="P703" s="199"/>
      <c r="Q703" s="199"/>
      <c r="R703" s="199"/>
      <c r="S703" s="199"/>
      <c r="T703" s="199"/>
      <c r="U703" s="199"/>
      <c r="V703" s="199"/>
      <c r="W703" s="199"/>
      <c r="X703" s="199"/>
      <c r="Y703" s="199"/>
      <c r="Z703" s="199"/>
    </row>
    <row r="704" spans="1:26" ht="13.5" customHeight="1">
      <c r="A704" s="1"/>
      <c r="B704" s="1"/>
      <c r="C704" s="1"/>
      <c r="D704" s="1"/>
      <c r="E704" s="1"/>
      <c r="F704" s="1"/>
      <c r="G704" s="1"/>
      <c r="H704" s="1"/>
      <c r="I704" s="1"/>
      <c r="J704" s="199"/>
      <c r="K704" s="199"/>
      <c r="L704" s="199"/>
      <c r="M704" s="199"/>
      <c r="N704" s="199"/>
      <c r="O704" s="199"/>
      <c r="P704" s="199"/>
      <c r="Q704" s="199"/>
      <c r="R704" s="199"/>
      <c r="S704" s="199"/>
      <c r="T704" s="199"/>
      <c r="U704" s="199"/>
      <c r="V704" s="199"/>
      <c r="W704" s="199"/>
      <c r="X704" s="199"/>
      <c r="Y704" s="199"/>
      <c r="Z704" s="199"/>
    </row>
    <row r="705" spans="1:26" ht="13.5" customHeight="1">
      <c r="A705" s="1"/>
      <c r="B705" s="1"/>
      <c r="C705" s="1"/>
      <c r="D705" s="1"/>
      <c r="E705" s="1"/>
      <c r="F705" s="1"/>
      <c r="G705" s="1"/>
      <c r="H705" s="1"/>
      <c r="I705" s="1"/>
      <c r="J705" s="199"/>
      <c r="K705" s="199"/>
      <c r="L705" s="199"/>
      <c r="M705" s="199"/>
      <c r="N705" s="199"/>
      <c r="O705" s="199"/>
      <c r="P705" s="199"/>
      <c r="Q705" s="199"/>
      <c r="R705" s="199"/>
      <c r="S705" s="199"/>
      <c r="T705" s="199"/>
      <c r="U705" s="199"/>
      <c r="V705" s="199"/>
      <c r="W705" s="199"/>
      <c r="X705" s="199"/>
      <c r="Y705" s="199"/>
      <c r="Z705" s="199"/>
    </row>
    <row r="706" spans="1:26" ht="13.5" customHeight="1">
      <c r="A706" s="1"/>
      <c r="B706" s="1"/>
      <c r="C706" s="1"/>
      <c r="D706" s="1"/>
      <c r="E706" s="1"/>
      <c r="F706" s="1"/>
      <c r="G706" s="1"/>
      <c r="H706" s="1"/>
      <c r="I706" s="1"/>
      <c r="J706" s="199"/>
      <c r="K706" s="199"/>
      <c r="L706" s="199"/>
      <c r="M706" s="199"/>
      <c r="N706" s="199"/>
      <c r="O706" s="199"/>
      <c r="P706" s="199"/>
      <c r="Q706" s="199"/>
      <c r="R706" s="199"/>
      <c r="S706" s="199"/>
      <c r="T706" s="199"/>
      <c r="U706" s="199"/>
      <c r="V706" s="199"/>
      <c r="W706" s="199"/>
      <c r="X706" s="199"/>
      <c r="Y706" s="199"/>
      <c r="Z706" s="199"/>
    </row>
    <row r="707" spans="1:26" ht="13.5" customHeight="1">
      <c r="A707" s="1"/>
      <c r="B707" s="1"/>
      <c r="C707" s="1"/>
      <c r="D707" s="1"/>
      <c r="E707" s="1"/>
      <c r="F707" s="1"/>
      <c r="G707" s="1"/>
      <c r="H707" s="1"/>
      <c r="I707" s="1"/>
      <c r="J707" s="199"/>
      <c r="K707" s="199"/>
      <c r="L707" s="199"/>
      <c r="M707" s="199"/>
      <c r="N707" s="199"/>
      <c r="O707" s="199"/>
      <c r="P707" s="199"/>
      <c r="Q707" s="199"/>
      <c r="R707" s="199"/>
      <c r="S707" s="199"/>
      <c r="T707" s="199"/>
      <c r="U707" s="199"/>
      <c r="V707" s="199"/>
      <c r="W707" s="199"/>
      <c r="X707" s="199"/>
      <c r="Y707" s="199"/>
      <c r="Z707" s="199"/>
    </row>
    <row r="708" spans="1:26" ht="13.5" customHeight="1">
      <c r="A708" s="1"/>
      <c r="B708" s="1"/>
      <c r="C708" s="1"/>
      <c r="D708" s="1"/>
      <c r="E708" s="1"/>
      <c r="F708" s="1"/>
      <c r="G708" s="1"/>
      <c r="H708" s="1"/>
      <c r="I708" s="1"/>
      <c r="J708" s="199"/>
      <c r="K708" s="199"/>
      <c r="L708" s="199"/>
      <c r="M708" s="199"/>
      <c r="N708" s="199"/>
      <c r="O708" s="199"/>
      <c r="P708" s="199"/>
      <c r="Q708" s="199"/>
      <c r="R708" s="199"/>
      <c r="S708" s="199"/>
      <c r="T708" s="199"/>
      <c r="U708" s="199"/>
      <c r="V708" s="199"/>
      <c r="W708" s="199"/>
      <c r="X708" s="199"/>
      <c r="Y708" s="199"/>
      <c r="Z708" s="199"/>
    </row>
    <row r="709" spans="1:26" ht="13.5" customHeight="1">
      <c r="A709" s="1"/>
      <c r="B709" s="1"/>
      <c r="C709" s="1"/>
      <c r="D709" s="1"/>
      <c r="E709" s="1"/>
      <c r="F709" s="1"/>
      <c r="G709" s="1"/>
      <c r="H709" s="1"/>
      <c r="I709" s="1"/>
      <c r="J709" s="199"/>
      <c r="K709" s="199"/>
      <c r="L709" s="199"/>
      <c r="M709" s="199"/>
      <c r="N709" s="199"/>
      <c r="O709" s="199"/>
      <c r="P709" s="199"/>
      <c r="Q709" s="199"/>
      <c r="R709" s="199"/>
      <c r="S709" s="199"/>
      <c r="T709" s="199"/>
      <c r="U709" s="199"/>
      <c r="V709" s="199"/>
      <c r="W709" s="199"/>
      <c r="X709" s="199"/>
      <c r="Y709" s="199"/>
      <c r="Z709" s="199"/>
    </row>
    <row r="710" spans="1:26" ht="13.5" customHeight="1">
      <c r="A710" s="1"/>
      <c r="B710" s="1"/>
      <c r="C710" s="1"/>
      <c r="D710" s="1"/>
      <c r="E710" s="1"/>
      <c r="F710" s="1"/>
      <c r="G710" s="1"/>
      <c r="H710" s="1"/>
      <c r="I710" s="1"/>
      <c r="J710" s="199"/>
      <c r="K710" s="199"/>
      <c r="L710" s="199"/>
      <c r="M710" s="199"/>
      <c r="N710" s="199"/>
      <c r="O710" s="199"/>
      <c r="P710" s="199"/>
      <c r="Q710" s="199"/>
      <c r="R710" s="199"/>
      <c r="S710" s="199"/>
      <c r="T710" s="199"/>
      <c r="U710" s="199"/>
      <c r="V710" s="199"/>
      <c r="W710" s="199"/>
      <c r="X710" s="199"/>
      <c r="Y710" s="199"/>
      <c r="Z710" s="199"/>
    </row>
    <row r="711" spans="1:26" ht="13.5" customHeight="1">
      <c r="A711" s="1"/>
      <c r="B711" s="1"/>
      <c r="C711" s="1"/>
      <c r="D711" s="1"/>
      <c r="E711" s="1"/>
      <c r="F711" s="1"/>
      <c r="G711" s="1"/>
      <c r="H711" s="1"/>
      <c r="I711" s="1"/>
      <c r="J711" s="199"/>
      <c r="K711" s="199"/>
      <c r="L711" s="199"/>
      <c r="M711" s="199"/>
      <c r="N711" s="199"/>
      <c r="O711" s="199"/>
      <c r="P711" s="199"/>
      <c r="Q711" s="199"/>
      <c r="R711" s="199"/>
      <c r="S711" s="199"/>
      <c r="T711" s="199"/>
      <c r="U711" s="199"/>
      <c r="V711" s="199"/>
      <c r="W711" s="199"/>
      <c r="X711" s="199"/>
      <c r="Y711" s="199"/>
      <c r="Z711" s="199"/>
    </row>
    <row r="712" spans="1:26" ht="13.5" customHeight="1">
      <c r="A712" s="1"/>
      <c r="B712" s="1"/>
      <c r="C712" s="1"/>
      <c r="D712" s="1"/>
      <c r="E712" s="1"/>
      <c r="F712" s="1"/>
      <c r="G712" s="1"/>
      <c r="H712" s="1"/>
      <c r="I712" s="1"/>
      <c r="J712" s="199"/>
      <c r="K712" s="199"/>
      <c r="L712" s="199"/>
      <c r="M712" s="199"/>
      <c r="N712" s="199"/>
      <c r="O712" s="199"/>
      <c r="P712" s="199"/>
      <c r="Q712" s="199"/>
      <c r="R712" s="199"/>
      <c r="S712" s="199"/>
      <c r="T712" s="199"/>
      <c r="U712" s="199"/>
      <c r="V712" s="199"/>
      <c r="W712" s="199"/>
      <c r="X712" s="199"/>
      <c r="Y712" s="199"/>
      <c r="Z712" s="199"/>
    </row>
    <row r="713" spans="1:26" ht="13.5" customHeight="1">
      <c r="A713" s="1"/>
      <c r="B713" s="1"/>
      <c r="C713" s="1"/>
      <c r="D713" s="1"/>
      <c r="E713" s="1"/>
      <c r="F713" s="1"/>
      <c r="G713" s="1"/>
      <c r="H713" s="1"/>
      <c r="I713" s="1"/>
      <c r="J713" s="199"/>
      <c r="K713" s="199"/>
      <c r="L713" s="199"/>
      <c r="M713" s="199"/>
      <c r="N713" s="199"/>
      <c r="O713" s="199"/>
      <c r="P713" s="199"/>
      <c r="Q713" s="199"/>
      <c r="R713" s="199"/>
      <c r="S713" s="199"/>
      <c r="T713" s="199"/>
      <c r="U713" s="199"/>
      <c r="V713" s="199"/>
      <c r="W713" s="199"/>
      <c r="X713" s="199"/>
      <c r="Y713" s="199"/>
      <c r="Z713" s="199"/>
    </row>
    <row r="714" spans="1:26" ht="13.5" customHeight="1">
      <c r="A714" s="1"/>
      <c r="B714" s="1"/>
      <c r="C714" s="1"/>
      <c r="D714" s="1"/>
      <c r="E714" s="1"/>
      <c r="F714" s="1"/>
      <c r="G714" s="1"/>
      <c r="H714" s="1"/>
      <c r="I714" s="1"/>
      <c r="J714" s="199"/>
      <c r="K714" s="199"/>
      <c r="L714" s="199"/>
      <c r="M714" s="199"/>
      <c r="N714" s="199"/>
      <c r="O714" s="199"/>
      <c r="P714" s="199"/>
      <c r="Q714" s="199"/>
      <c r="R714" s="199"/>
      <c r="S714" s="199"/>
      <c r="T714" s="199"/>
      <c r="U714" s="199"/>
      <c r="V714" s="199"/>
      <c r="W714" s="199"/>
      <c r="X714" s="199"/>
      <c r="Y714" s="199"/>
      <c r="Z714" s="199"/>
    </row>
    <row r="715" spans="1:26" ht="13.5" customHeight="1">
      <c r="A715" s="1"/>
      <c r="B715" s="1"/>
      <c r="C715" s="1"/>
      <c r="D715" s="1"/>
      <c r="E715" s="1"/>
      <c r="F715" s="1"/>
      <c r="G715" s="1"/>
      <c r="H715" s="1"/>
      <c r="I715" s="1"/>
      <c r="J715" s="199"/>
      <c r="K715" s="199"/>
      <c r="L715" s="199"/>
      <c r="M715" s="199"/>
      <c r="N715" s="199"/>
      <c r="O715" s="199"/>
      <c r="P715" s="199"/>
      <c r="Q715" s="199"/>
      <c r="R715" s="199"/>
      <c r="S715" s="199"/>
      <c r="T715" s="199"/>
      <c r="U715" s="199"/>
      <c r="V715" s="199"/>
      <c r="W715" s="199"/>
      <c r="X715" s="199"/>
      <c r="Y715" s="199"/>
      <c r="Z715" s="199"/>
    </row>
    <row r="716" spans="1:26" ht="13.5" customHeight="1">
      <c r="A716" s="1"/>
      <c r="B716" s="1"/>
      <c r="C716" s="1"/>
      <c r="D716" s="1"/>
      <c r="E716" s="1"/>
      <c r="F716" s="1"/>
      <c r="G716" s="1"/>
      <c r="H716" s="1"/>
      <c r="I716" s="1"/>
      <c r="J716" s="199"/>
      <c r="K716" s="199"/>
      <c r="L716" s="199"/>
      <c r="M716" s="199"/>
      <c r="N716" s="199"/>
      <c r="O716" s="199"/>
      <c r="P716" s="199"/>
      <c r="Q716" s="199"/>
      <c r="R716" s="199"/>
      <c r="S716" s="199"/>
      <c r="T716" s="199"/>
      <c r="U716" s="199"/>
      <c r="V716" s="199"/>
      <c r="W716" s="199"/>
      <c r="X716" s="199"/>
      <c r="Y716" s="199"/>
      <c r="Z716" s="199"/>
    </row>
    <row r="717" spans="1:26" ht="13.5" customHeight="1">
      <c r="A717" s="1"/>
      <c r="B717" s="1"/>
      <c r="C717" s="1"/>
      <c r="D717" s="1"/>
      <c r="E717" s="1"/>
      <c r="F717" s="1"/>
      <c r="G717" s="1"/>
      <c r="H717" s="1"/>
      <c r="I717" s="1"/>
      <c r="J717" s="199"/>
      <c r="K717" s="199"/>
      <c r="L717" s="199"/>
      <c r="M717" s="199"/>
      <c r="N717" s="199"/>
      <c r="O717" s="199"/>
      <c r="P717" s="199"/>
      <c r="Q717" s="199"/>
      <c r="R717" s="199"/>
      <c r="S717" s="199"/>
      <c r="T717" s="199"/>
      <c r="U717" s="199"/>
      <c r="V717" s="199"/>
      <c r="W717" s="199"/>
      <c r="X717" s="199"/>
      <c r="Y717" s="199"/>
      <c r="Z717" s="199"/>
    </row>
    <row r="718" spans="1:26" ht="13.5" customHeight="1">
      <c r="A718" s="1"/>
      <c r="B718" s="1"/>
      <c r="C718" s="1"/>
      <c r="D718" s="1"/>
      <c r="E718" s="1"/>
      <c r="F718" s="1"/>
      <c r="G718" s="1"/>
      <c r="H718" s="1"/>
      <c r="I718" s="1"/>
      <c r="J718" s="199"/>
      <c r="K718" s="199"/>
      <c r="L718" s="199"/>
      <c r="M718" s="199"/>
      <c r="N718" s="199"/>
      <c r="O718" s="199"/>
      <c r="P718" s="199"/>
      <c r="Q718" s="199"/>
      <c r="R718" s="199"/>
      <c r="S718" s="199"/>
      <c r="T718" s="199"/>
      <c r="U718" s="199"/>
      <c r="V718" s="199"/>
      <c r="W718" s="199"/>
      <c r="X718" s="199"/>
      <c r="Y718" s="199"/>
      <c r="Z718" s="199"/>
    </row>
    <row r="719" spans="1:26" ht="13.5" customHeight="1">
      <c r="A719" s="1"/>
      <c r="B719" s="1"/>
      <c r="C719" s="1"/>
      <c r="D719" s="1"/>
      <c r="E719" s="1"/>
      <c r="F719" s="1"/>
      <c r="G719" s="1"/>
      <c r="H719" s="1"/>
      <c r="I719" s="1"/>
      <c r="J719" s="199"/>
      <c r="K719" s="199"/>
      <c r="L719" s="199"/>
      <c r="M719" s="199"/>
      <c r="N719" s="199"/>
      <c r="O719" s="199"/>
      <c r="P719" s="199"/>
      <c r="Q719" s="199"/>
      <c r="R719" s="199"/>
      <c r="S719" s="199"/>
      <c r="T719" s="199"/>
      <c r="U719" s="199"/>
      <c r="V719" s="199"/>
      <c r="W719" s="199"/>
      <c r="X719" s="199"/>
      <c r="Y719" s="199"/>
      <c r="Z719" s="199"/>
    </row>
    <row r="720" spans="1:26" ht="13.5" customHeight="1">
      <c r="A720" s="1"/>
      <c r="B720" s="1"/>
      <c r="C720" s="1"/>
      <c r="D720" s="1"/>
      <c r="E720" s="1"/>
      <c r="F720" s="1"/>
      <c r="G720" s="1"/>
      <c r="H720" s="1"/>
      <c r="I720" s="1"/>
      <c r="J720" s="199"/>
      <c r="K720" s="199"/>
      <c r="L720" s="199"/>
      <c r="M720" s="199"/>
      <c r="N720" s="199"/>
      <c r="O720" s="199"/>
      <c r="P720" s="199"/>
      <c r="Q720" s="199"/>
      <c r="R720" s="199"/>
      <c r="S720" s="199"/>
      <c r="T720" s="199"/>
      <c r="U720" s="199"/>
      <c r="V720" s="199"/>
      <c r="W720" s="199"/>
      <c r="X720" s="199"/>
      <c r="Y720" s="199"/>
      <c r="Z720" s="199"/>
    </row>
    <row r="721" spans="1:26" ht="13.5" customHeight="1">
      <c r="A721" s="1"/>
      <c r="B721" s="1"/>
      <c r="C721" s="1"/>
      <c r="D721" s="1"/>
      <c r="E721" s="1"/>
      <c r="F721" s="1"/>
      <c r="G721" s="1"/>
      <c r="H721" s="1"/>
      <c r="I721" s="1"/>
      <c r="J721" s="199"/>
      <c r="K721" s="199"/>
      <c r="L721" s="199"/>
      <c r="M721" s="199"/>
      <c r="N721" s="199"/>
      <c r="O721" s="199"/>
      <c r="P721" s="199"/>
      <c r="Q721" s="199"/>
      <c r="R721" s="199"/>
      <c r="S721" s="199"/>
      <c r="T721" s="199"/>
      <c r="U721" s="199"/>
      <c r="V721" s="199"/>
      <c r="W721" s="199"/>
      <c r="X721" s="199"/>
      <c r="Y721" s="199"/>
      <c r="Z721" s="199"/>
    </row>
    <row r="722" spans="1:26" ht="13.5" customHeight="1">
      <c r="A722" s="1"/>
      <c r="B722" s="1"/>
      <c r="C722" s="1"/>
      <c r="D722" s="1"/>
      <c r="E722" s="1"/>
      <c r="F722" s="1"/>
      <c r="G722" s="1"/>
      <c r="H722" s="1"/>
      <c r="I722" s="1"/>
      <c r="J722" s="199"/>
      <c r="K722" s="199"/>
      <c r="L722" s="199"/>
      <c r="M722" s="199"/>
      <c r="N722" s="199"/>
      <c r="O722" s="199"/>
      <c r="P722" s="199"/>
      <c r="Q722" s="199"/>
      <c r="R722" s="199"/>
      <c r="S722" s="199"/>
      <c r="T722" s="199"/>
      <c r="U722" s="199"/>
      <c r="V722" s="199"/>
      <c r="W722" s="199"/>
      <c r="X722" s="199"/>
      <c r="Y722" s="199"/>
      <c r="Z722" s="199"/>
    </row>
    <row r="723" spans="1:26" ht="13.5" customHeight="1">
      <c r="A723" s="1"/>
      <c r="B723" s="1"/>
      <c r="C723" s="1"/>
      <c r="D723" s="1"/>
      <c r="E723" s="1"/>
      <c r="F723" s="1"/>
      <c r="G723" s="1"/>
      <c r="H723" s="1"/>
      <c r="I723" s="1"/>
      <c r="J723" s="199"/>
      <c r="K723" s="199"/>
      <c r="L723" s="199"/>
      <c r="M723" s="199"/>
      <c r="N723" s="199"/>
      <c r="O723" s="199"/>
      <c r="P723" s="199"/>
      <c r="Q723" s="199"/>
      <c r="R723" s="199"/>
      <c r="S723" s="199"/>
      <c r="T723" s="199"/>
      <c r="U723" s="199"/>
      <c r="V723" s="199"/>
      <c r="W723" s="199"/>
      <c r="X723" s="199"/>
      <c r="Y723" s="199"/>
      <c r="Z723" s="199"/>
    </row>
    <row r="724" spans="1:26" ht="13.5" customHeight="1">
      <c r="A724" s="1"/>
      <c r="B724" s="1"/>
      <c r="C724" s="1"/>
      <c r="D724" s="1"/>
      <c r="E724" s="1"/>
      <c r="F724" s="1"/>
      <c r="G724" s="1"/>
      <c r="H724" s="1"/>
      <c r="I724" s="1"/>
      <c r="J724" s="199"/>
      <c r="K724" s="199"/>
      <c r="L724" s="199"/>
      <c r="M724" s="199"/>
      <c r="N724" s="199"/>
      <c r="O724" s="199"/>
      <c r="P724" s="199"/>
      <c r="Q724" s="199"/>
      <c r="R724" s="199"/>
      <c r="S724" s="199"/>
      <c r="T724" s="199"/>
      <c r="U724" s="199"/>
      <c r="V724" s="199"/>
      <c r="W724" s="199"/>
      <c r="X724" s="199"/>
      <c r="Y724" s="199"/>
      <c r="Z724" s="199"/>
    </row>
    <row r="725" spans="1:26" ht="13.5" customHeight="1">
      <c r="A725" s="1"/>
      <c r="B725" s="1"/>
      <c r="C725" s="1"/>
      <c r="D725" s="1"/>
      <c r="E725" s="1"/>
      <c r="F725" s="1"/>
      <c r="G725" s="1"/>
      <c r="H725" s="1"/>
      <c r="I725" s="1"/>
      <c r="J725" s="199"/>
      <c r="K725" s="199"/>
      <c r="L725" s="199"/>
      <c r="M725" s="199"/>
      <c r="N725" s="199"/>
      <c r="O725" s="199"/>
      <c r="P725" s="199"/>
      <c r="Q725" s="199"/>
      <c r="R725" s="199"/>
      <c r="S725" s="199"/>
      <c r="T725" s="199"/>
      <c r="U725" s="199"/>
      <c r="V725" s="199"/>
      <c r="W725" s="199"/>
      <c r="X725" s="199"/>
      <c r="Y725" s="199"/>
      <c r="Z725" s="199"/>
    </row>
    <row r="726" spans="1:26" ht="13.5" customHeight="1">
      <c r="A726" s="1"/>
      <c r="B726" s="1"/>
      <c r="C726" s="1"/>
      <c r="D726" s="1"/>
      <c r="E726" s="1"/>
      <c r="F726" s="1"/>
      <c r="G726" s="1"/>
      <c r="H726" s="1"/>
      <c r="I726" s="1"/>
      <c r="J726" s="199"/>
      <c r="K726" s="199"/>
      <c r="L726" s="199"/>
      <c r="M726" s="199"/>
      <c r="N726" s="199"/>
      <c r="O726" s="199"/>
      <c r="P726" s="199"/>
      <c r="Q726" s="199"/>
      <c r="R726" s="199"/>
      <c r="S726" s="199"/>
      <c r="T726" s="199"/>
      <c r="U726" s="199"/>
      <c r="V726" s="199"/>
      <c r="W726" s="199"/>
      <c r="X726" s="199"/>
      <c r="Y726" s="199"/>
      <c r="Z726" s="199"/>
    </row>
    <row r="727" spans="1:26" ht="13.5" customHeight="1">
      <c r="A727" s="1"/>
      <c r="B727" s="1"/>
      <c r="C727" s="1"/>
      <c r="D727" s="1"/>
      <c r="E727" s="1"/>
      <c r="F727" s="1"/>
      <c r="G727" s="1"/>
      <c r="H727" s="1"/>
      <c r="I727" s="1"/>
      <c r="J727" s="199"/>
      <c r="K727" s="199"/>
      <c r="L727" s="199"/>
      <c r="M727" s="199"/>
      <c r="N727" s="199"/>
      <c r="O727" s="199"/>
      <c r="P727" s="199"/>
      <c r="Q727" s="199"/>
      <c r="R727" s="199"/>
      <c r="S727" s="199"/>
      <c r="T727" s="199"/>
      <c r="U727" s="199"/>
      <c r="V727" s="199"/>
      <c r="W727" s="199"/>
      <c r="X727" s="199"/>
      <c r="Y727" s="199"/>
      <c r="Z727" s="199"/>
    </row>
    <row r="728" spans="1:26" ht="13.5" customHeight="1">
      <c r="A728" s="1"/>
      <c r="B728" s="1"/>
      <c r="C728" s="1"/>
      <c r="D728" s="1"/>
      <c r="E728" s="1"/>
      <c r="F728" s="1"/>
      <c r="G728" s="1"/>
      <c r="H728" s="1"/>
      <c r="I728" s="1"/>
      <c r="J728" s="199"/>
      <c r="K728" s="199"/>
      <c r="L728" s="199"/>
      <c r="M728" s="199"/>
      <c r="N728" s="199"/>
      <c r="O728" s="199"/>
      <c r="P728" s="199"/>
      <c r="Q728" s="199"/>
      <c r="R728" s="199"/>
      <c r="S728" s="199"/>
      <c r="T728" s="199"/>
      <c r="U728" s="199"/>
      <c r="V728" s="199"/>
      <c r="W728" s="199"/>
      <c r="X728" s="199"/>
      <c r="Y728" s="199"/>
      <c r="Z728" s="199"/>
    </row>
    <row r="729" spans="1:26" ht="13.5" customHeight="1">
      <c r="A729" s="1"/>
      <c r="B729" s="1"/>
      <c r="C729" s="1"/>
      <c r="D729" s="1"/>
      <c r="E729" s="1"/>
      <c r="F729" s="1"/>
      <c r="G729" s="1"/>
      <c r="H729" s="1"/>
      <c r="I729" s="1"/>
      <c r="J729" s="199"/>
      <c r="K729" s="199"/>
      <c r="L729" s="199"/>
      <c r="M729" s="199"/>
      <c r="N729" s="199"/>
      <c r="O729" s="199"/>
      <c r="P729" s="199"/>
      <c r="Q729" s="199"/>
      <c r="R729" s="199"/>
      <c r="S729" s="199"/>
      <c r="T729" s="199"/>
      <c r="U729" s="199"/>
      <c r="V729" s="199"/>
      <c r="W729" s="199"/>
      <c r="X729" s="199"/>
      <c r="Y729" s="199"/>
      <c r="Z729" s="199"/>
    </row>
    <row r="730" spans="1:26" ht="13.5" customHeight="1">
      <c r="A730" s="1"/>
      <c r="B730" s="1"/>
      <c r="C730" s="1"/>
      <c r="D730" s="1"/>
      <c r="E730" s="1"/>
      <c r="F730" s="1"/>
      <c r="G730" s="1"/>
      <c r="H730" s="1"/>
      <c r="I730" s="1"/>
      <c r="J730" s="199"/>
      <c r="K730" s="199"/>
      <c r="L730" s="199"/>
      <c r="M730" s="199"/>
      <c r="N730" s="199"/>
      <c r="O730" s="199"/>
      <c r="P730" s="199"/>
      <c r="Q730" s="199"/>
      <c r="R730" s="199"/>
      <c r="S730" s="199"/>
      <c r="T730" s="199"/>
      <c r="U730" s="199"/>
      <c r="V730" s="199"/>
      <c r="W730" s="199"/>
      <c r="X730" s="199"/>
      <c r="Y730" s="199"/>
      <c r="Z730" s="199"/>
    </row>
    <row r="731" spans="1:26" ht="13.5" customHeight="1">
      <c r="A731" s="1"/>
      <c r="B731" s="1"/>
      <c r="C731" s="1"/>
      <c r="D731" s="1"/>
      <c r="E731" s="1"/>
      <c r="F731" s="1"/>
      <c r="G731" s="1"/>
      <c r="H731" s="1"/>
      <c r="I731" s="1"/>
      <c r="J731" s="199"/>
      <c r="K731" s="199"/>
      <c r="L731" s="199"/>
      <c r="M731" s="199"/>
      <c r="N731" s="199"/>
      <c r="O731" s="199"/>
      <c r="P731" s="199"/>
      <c r="Q731" s="199"/>
      <c r="R731" s="199"/>
      <c r="S731" s="199"/>
      <c r="T731" s="199"/>
      <c r="U731" s="199"/>
      <c r="V731" s="199"/>
      <c r="W731" s="199"/>
      <c r="X731" s="199"/>
      <c r="Y731" s="199"/>
      <c r="Z731" s="199"/>
    </row>
    <row r="732" spans="1:26" ht="13.5" customHeight="1">
      <c r="A732" s="1"/>
      <c r="B732" s="1"/>
      <c r="C732" s="1"/>
      <c r="D732" s="1"/>
      <c r="E732" s="1"/>
      <c r="F732" s="1"/>
      <c r="G732" s="1"/>
      <c r="H732" s="1"/>
      <c r="I732" s="1"/>
      <c r="J732" s="199"/>
      <c r="K732" s="199"/>
      <c r="L732" s="199"/>
      <c r="M732" s="199"/>
      <c r="N732" s="199"/>
      <c r="O732" s="199"/>
      <c r="P732" s="199"/>
      <c r="Q732" s="199"/>
      <c r="R732" s="199"/>
      <c r="S732" s="199"/>
      <c r="T732" s="199"/>
      <c r="U732" s="199"/>
      <c r="V732" s="199"/>
      <c r="W732" s="199"/>
      <c r="X732" s="199"/>
      <c r="Y732" s="199"/>
      <c r="Z732" s="199"/>
    </row>
    <row r="733" spans="1:26" ht="13.5" customHeight="1">
      <c r="A733" s="1"/>
      <c r="B733" s="1"/>
      <c r="C733" s="1"/>
      <c r="D733" s="1"/>
      <c r="E733" s="1"/>
      <c r="F733" s="1"/>
      <c r="G733" s="1"/>
      <c r="H733" s="1"/>
      <c r="I733" s="1"/>
      <c r="J733" s="199"/>
      <c r="K733" s="199"/>
      <c r="L733" s="199"/>
      <c r="M733" s="199"/>
      <c r="N733" s="199"/>
      <c r="O733" s="199"/>
      <c r="P733" s="199"/>
      <c r="Q733" s="199"/>
      <c r="R733" s="199"/>
      <c r="S733" s="199"/>
      <c r="T733" s="199"/>
      <c r="U733" s="199"/>
      <c r="V733" s="199"/>
      <c r="W733" s="199"/>
      <c r="X733" s="199"/>
      <c r="Y733" s="199"/>
      <c r="Z733" s="199"/>
    </row>
    <row r="734" spans="1:26" ht="13.5" customHeight="1">
      <c r="A734" s="1"/>
      <c r="B734" s="1"/>
      <c r="C734" s="1"/>
      <c r="D734" s="1"/>
      <c r="E734" s="1"/>
      <c r="F734" s="1"/>
      <c r="G734" s="1"/>
      <c r="H734" s="1"/>
      <c r="I734" s="1"/>
      <c r="J734" s="199"/>
      <c r="K734" s="199"/>
      <c r="L734" s="199"/>
      <c r="M734" s="199"/>
      <c r="N734" s="199"/>
      <c r="O734" s="199"/>
      <c r="P734" s="199"/>
      <c r="Q734" s="199"/>
      <c r="R734" s="199"/>
      <c r="S734" s="199"/>
      <c r="T734" s="199"/>
      <c r="U734" s="199"/>
      <c r="V734" s="199"/>
      <c r="W734" s="199"/>
      <c r="X734" s="199"/>
      <c r="Y734" s="199"/>
      <c r="Z734" s="199"/>
    </row>
    <row r="735" spans="1:26" ht="13.5" customHeight="1">
      <c r="A735" s="1"/>
      <c r="B735" s="1"/>
      <c r="C735" s="1"/>
      <c r="D735" s="1"/>
      <c r="E735" s="1"/>
      <c r="F735" s="1"/>
      <c r="G735" s="1"/>
      <c r="H735" s="1"/>
      <c r="I735" s="1"/>
      <c r="J735" s="199"/>
      <c r="K735" s="199"/>
      <c r="L735" s="199"/>
      <c r="M735" s="199"/>
      <c r="N735" s="199"/>
      <c r="O735" s="199"/>
      <c r="P735" s="199"/>
      <c r="Q735" s="199"/>
      <c r="R735" s="199"/>
      <c r="S735" s="199"/>
      <c r="T735" s="199"/>
      <c r="U735" s="199"/>
      <c r="V735" s="199"/>
      <c r="W735" s="199"/>
      <c r="X735" s="199"/>
      <c r="Y735" s="199"/>
      <c r="Z735" s="199"/>
    </row>
    <row r="736" spans="1:26" ht="13.5" customHeight="1">
      <c r="A736" s="1"/>
      <c r="B736" s="1"/>
      <c r="C736" s="1"/>
      <c r="D736" s="1"/>
      <c r="E736" s="1"/>
      <c r="F736" s="1"/>
      <c r="G736" s="1"/>
      <c r="H736" s="1"/>
      <c r="I736" s="1"/>
      <c r="J736" s="199"/>
      <c r="K736" s="199"/>
      <c r="L736" s="199"/>
      <c r="M736" s="199"/>
      <c r="N736" s="199"/>
      <c r="O736" s="199"/>
      <c r="P736" s="199"/>
      <c r="Q736" s="199"/>
      <c r="R736" s="199"/>
      <c r="S736" s="199"/>
      <c r="T736" s="199"/>
      <c r="U736" s="199"/>
      <c r="V736" s="199"/>
      <c r="W736" s="199"/>
      <c r="X736" s="199"/>
      <c r="Y736" s="199"/>
      <c r="Z736" s="199"/>
    </row>
    <row r="737" spans="1:26" ht="13.5" customHeight="1">
      <c r="A737" s="1"/>
      <c r="B737" s="1"/>
      <c r="C737" s="1"/>
      <c r="D737" s="1"/>
      <c r="E737" s="1"/>
      <c r="F737" s="1"/>
      <c r="G737" s="1"/>
      <c r="H737" s="1"/>
      <c r="I737" s="1"/>
      <c r="J737" s="199"/>
      <c r="K737" s="199"/>
      <c r="L737" s="199"/>
      <c r="M737" s="199"/>
      <c r="N737" s="199"/>
      <c r="O737" s="199"/>
      <c r="P737" s="199"/>
      <c r="Q737" s="199"/>
      <c r="R737" s="199"/>
      <c r="S737" s="199"/>
      <c r="T737" s="199"/>
      <c r="U737" s="199"/>
      <c r="V737" s="199"/>
      <c r="W737" s="199"/>
      <c r="X737" s="199"/>
      <c r="Y737" s="199"/>
      <c r="Z737" s="199"/>
    </row>
    <row r="738" spans="1:26" ht="13.5" customHeight="1">
      <c r="A738" s="1"/>
      <c r="B738" s="1"/>
      <c r="C738" s="1"/>
      <c r="D738" s="1"/>
      <c r="E738" s="1"/>
      <c r="F738" s="1"/>
      <c r="G738" s="1"/>
      <c r="H738" s="1"/>
      <c r="I738" s="1"/>
      <c r="J738" s="199"/>
      <c r="K738" s="199"/>
      <c r="L738" s="199"/>
      <c r="M738" s="199"/>
      <c r="N738" s="199"/>
      <c r="O738" s="199"/>
      <c r="P738" s="199"/>
      <c r="Q738" s="199"/>
      <c r="R738" s="199"/>
      <c r="S738" s="199"/>
      <c r="T738" s="199"/>
      <c r="U738" s="199"/>
      <c r="V738" s="199"/>
      <c r="W738" s="199"/>
      <c r="X738" s="199"/>
      <c r="Y738" s="199"/>
      <c r="Z738" s="199"/>
    </row>
    <row r="739" spans="1:26" ht="13.5" customHeight="1">
      <c r="A739" s="1"/>
      <c r="B739" s="1"/>
      <c r="C739" s="1"/>
      <c r="D739" s="1"/>
      <c r="E739" s="1"/>
      <c r="F739" s="1"/>
      <c r="G739" s="1"/>
      <c r="H739" s="1"/>
      <c r="I739" s="1"/>
      <c r="J739" s="199"/>
      <c r="K739" s="199"/>
      <c r="L739" s="199"/>
      <c r="M739" s="199"/>
      <c r="N739" s="199"/>
      <c r="O739" s="199"/>
      <c r="P739" s="199"/>
      <c r="Q739" s="199"/>
      <c r="R739" s="199"/>
      <c r="S739" s="199"/>
      <c r="T739" s="199"/>
      <c r="U739" s="199"/>
      <c r="V739" s="199"/>
      <c r="W739" s="199"/>
      <c r="X739" s="199"/>
      <c r="Y739" s="199"/>
      <c r="Z739" s="199"/>
    </row>
    <row r="740" spans="1:26" ht="13.5" customHeight="1">
      <c r="A740" s="1"/>
      <c r="B740" s="1"/>
      <c r="C740" s="1"/>
      <c r="D740" s="1"/>
      <c r="E740" s="1"/>
      <c r="F740" s="1"/>
      <c r="G740" s="1"/>
      <c r="H740" s="1"/>
      <c r="I740" s="1"/>
      <c r="J740" s="199"/>
      <c r="K740" s="199"/>
      <c r="L740" s="199"/>
      <c r="M740" s="199"/>
      <c r="N740" s="199"/>
      <c r="O740" s="199"/>
      <c r="P740" s="199"/>
      <c r="Q740" s="199"/>
      <c r="R740" s="199"/>
      <c r="S740" s="199"/>
      <c r="T740" s="199"/>
      <c r="U740" s="199"/>
      <c r="V740" s="199"/>
      <c r="W740" s="199"/>
      <c r="X740" s="199"/>
      <c r="Y740" s="199"/>
      <c r="Z740" s="199"/>
    </row>
    <row r="741" spans="1:26" ht="13.5" customHeight="1">
      <c r="A741" s="1"/>
      <c r="B741" s="1"/>
      <c r="C741" s="1"/>
      <c r="D741" s="1"/>
      <c r="E741" s="1"/>
      <c r="F741" s="1"/>
      <c r="G741" s="1"/>
      <c r="H741" s="1"/>
      <c r="I741" s="1"/>
      <c r="J741" s="199"/>
      <c r="K741" s="199"/>
      <c r="L741" s="199"/>
      <c r="M741" s="199"/>
      <c r="N741" s="199"/>
      <c r="O741" s="199"/>
      <c r="P741" s="199"/>
      <c r="Q741" s="199"/>
      <c r="R741" s="199"/>
      <c r="S741" s="199"/>
      <c r="T741" s="199"/>
      <c r="U741" s="199"/>
      <c r="V741" s="199"/>
      <c r="W741" s="199"/>
      <c r="X741" s="199"/>
      <c r="Y741" s="199"/>
      <c r="Z741" s="199"/>
    </row>
    <row r="742" spans="1:26" ht="13.5" customHeight="1">
      <c r="A742" s="1"/>
      <c r="B742" s="1"/>
      <c r="C742" s="1"/>
      <c r="D742" s="1"/>
      <c r="E742" s="1"/>
      <c r="F742" s="1"/>
      <c r="G742" s="1"/>
      <c r="H742" s="1"/>
      <c r="I742" s="1"/>
      <c r="J742" s="199"/>
      <c r="K742" s="199"/>
      <c r="L742" s="199"/>
      <c r="M742" s="199"/>
      <c r="N742" s="199"/>
      <c r="O742" s="199"/>
      <c r="P742" s="199"/>
      <c r="Q742" s="199"/>
      <c r="R742" s="199"/>
      <c r="S742" s="199"/>
      <c r="T742" s="199"/>
      <c r="U742" s="199"/>
      <c r="V742" s="199"/>
      <c r="W742" s="199"/>
      <c r="X742" s="199"/>
      <c r="Y742" s="199"/>
      <c r="Z742" s="199"/>
    </row>
    <row r="743" spans="1:26" ht="13.5" customHeight="1">
      <c r="A743" s="1"/>
      <c r="B743" s="1"/>
      <c r="C743" s="1"/>
      <c r="D743" s="1"/>
      <c r="E743" s="1"/>
      <c r="F743" s="1"/>
      <c r="G743" s="1"/>
      <c r="H743" s="1"/>
      <c r="I743" s="1"/>
      <c r="J743" s="199"/>
      <c r="K743" s="199"/>
      <c r="L743" s="199"/>
      <c r="M743" s="199"/>
      <c r="N743" s="199"/>
      <c r="O743" s="199"/>
      <c r="P743" s="199"/>
      <c r="Q743" s="199"/>
      <c r="R743" s="199"/>
      <c r="S743" s="199"/>
      <c r="T743" s="199"/>
      <c r="U743" s="199"/>
      <c r="V743" s="199"/>
      <c r="W743" s="199"/>
      <c r="X743" s="199"/>
      <c r="Y743" s="199"/>
      <c r="Z743" s="199"/>
    </row>
    <row r="744" spans="1:26" ht="13.5" customHeight="1">
      <c r="A744" s="1"/>
      <c r="B744" s="1"/>
      <c r="C744" s="1"/>
      <c r="D744" s="1"/>
      <c r="E744" s="1"/>
      <c r="F744" s="1"/>
      <c r="G744" s="1"/>
      <c r="H744" s="1"/>
      <c r="I744" s="1"/>
      <c r="J744" s="199"/>
      <c r="K744" s="199"/>
      <c r="L744" s="199"/>
      <c r="M744" s="199"/>
      <c r="N744" s="199"/>
      <c r="O744" s="199"/>
      <c r="P744" s="199"/>
      <c r="Q744" s="199"/>
      <c r="R744" s="199"/>
      <c r="S744" s="199"/>
      <c r="T744" s="199"/>
      <c r="U744" s="199"/>
      <c r="V744" s="199"/>
      <c r="W744" s="199"/>
      <c r="X744" s="199"/>
      <c r="Y744" s="199"/>
      <c r="Z744" s="199"/>
    </row>
    <row r="745" spans="1:26" ht="13.5" customHeight="1">
      <c r="A745" s="1"/>
      <c r="B745" s="1"/>
      <c r="C745" s="1"/>
      <c r="D745" s="1"/>
      <c r="E745" s="1"/>
      <c r="F745" s="1"/>
      <c r="G745" s="1"/>
      <c r="H745" s="1"/>
      <c r="I745" s="1"/>
      <c r="J745" s="199"/>
      <c r="K745" s="199"/>
      <c r="L745" s="199"/>
      <c r="M745" s="199"/>
      <c r="N745" s="199"/>
      <c r="O745" s="199"/>
      <c r="P745" s="199"/>
      <c r="Q745" s="199"/>
      <c r="R745" s="199"/>
      <c r="S745" s="199"/>
      <c r="T745" s="199"/>
      <c r="U745" s="199"/>
      <c r="V745" s="199"/>
      <c r="W745" s="199"/>
      <c r="X745" s="199"/>
      <c r="Y745" s="199"/>
      <c r="Z745" s="199"/>
    </row>
    <row r="746" spans="1:26" ht="13.5" customHeight="1">
      <c r="A746" s="1"/>
      <c r="B746" s="1"/>
      <c r="C746" s="1"/>
      <c r="D746" s="1"/>
      <c r="E746" s="1"/>
      <c r="F746" s="1"/>
      <c r="G746" s="1"/>
      <c r="H746" s="1"/>
      <c r="I746" s="1"/>
      <c r="J746" s="199"/>
      <c r="K746" s="199"/>
      <c r="L746" s="199"/>
      <c r="M746" s="199"/>
      <c r="N746" s="199"/>
      <c r="O746" s="199"/>
      <c r="P746" s="199"/>
      <c r="Q746" s="199"/>
      <c r="R746" s="199"/>
      <c r="S746" s="199"/>
      <c r="T746" s="199"/>
      <c r="U746" s="199"/>
      <c r="V746" s="199"/>
      <c r="W746" s="199"/>
      <c r="X746" s="199"/>
      <c r="Y746" s="199"/>
      <c r="Z746" s="199"/>
    </row>
    <row r="747" spans="1:26" ht="13.5" customHeight="1">
      <c r="A747" s="1"/>
      <c r="B747" s="1"/>
      <c r="C747" s="1"/>
      <c r="D747" s="1"/>
      <c r="E747" s="1"/>
      <c r="F747" s="1"/>
      <c r="G747" s="1"/>
      <c r="H747" s="1"/>
      <c r="I747" s="1"/>
      <c r="J747" s="199"/>
      <c r="K747" s="199"/>
      <c r="L747" s="199"/>
      <c r="M747" s="199"/>
      <c r="N747" s="199"/>
      <c r="O747" s="199"/>
      <c r="P747" s="199"/>
      <c r="Q747" s="199"/>
      <c r="R747" s="199"/>
      <c r="S747" s="199"/>
      <c r="T747" s="199"/>
      <c r="U747" s="199"/>
      <c r="V747" s="199"/>
      <c r="W747" s="199"/>
      <c r="X747" s="199"/>
      <c r="Y747" s="199"/>
      <c r="Z747" s="199"/>
    </row>
    <row r="748" spans="1:26" ht="13.5" customHeight="1">
      <c r="A748" s="1"/>
      <c r="B748" s="1"/>
      <c r="C748" s="1"/>
      <c r="D748" s="1"/>
      <c r="E748" s="1"/>
      <c r="F748" s="1"/>
      <c r="G748" s="1"/>
      <c r="H748" s="1"/>
      <c r="I748" s="1"/>
      <c r="J748" s="199"/>
      <c r="K748" s="199"/>
      <c r="L748" s="199"/>
      <c r="M748" s="199"/>
      <c r="N748" s="199"/>
      <c r="O748" s="199"/>
      <c r="P748" s="199"/>
      <c r="Q748" s="199"/>
      <c r="R748" s="199"/>
      <c r="S748" s="199"/>
      <c r="T748" s="199"/>
      <c r="U748" s="199"/>
      <c r="V748" s="199"/>
      <c r="W748" s="199"/>
      <c r="X748" s="199"/>
      <c r="Y748" s="199"/>
      <c r="Z748" s="199"/>
    </row>
    <row r="749" spans="1:26" ht="13.5" customHeight="1">
      <c r="A749" s="1"/>
      <c r="B749" s="1"/>
      <c r="C749" s="1"/>
      <c r="D749" s="1"/>
      <c r="E749" s="1"/>
      <c r="F749" s="1"/>
      <c r="G749" s="1"/>
      <c r="H749" s="1"/>
      <c r="I749" s="1"/>
      <c r="J749" s="199"/>
      <c r="K749" s="199"/>
      <c r="L749" s="199"/>
      <c r="M749" s="199"/>
      <c r="N749" s="199"/>
      <c r="O749" s="199"/>
      <c r="P749" s="199"/>
      <c r="Q749" s="199"/>
      <c r="R749" s="199"/>
      <c r="S749" s="199"/>
      <c r="T749" s="199"/>
      <c r="U749" s="199"/>
      <c r="V749" s="199"/>
      <c r="W749" s="199"/>
      <c r="X749" s="199"/>
      <c r="Y749" s="199"/>
      <c r="Z749" s="199"/>
    </row>
    <row r="750" spans="1:26" ht="13.5" customHeight="1">
      <c r="A750" s="1"/>
      <c r="B750" s="1"/>
      <c r="C750" s="1"/>
      <c r="D750" s="1"/>
      <c r="E750" s="1"/>
      <c r="F750" s="1"/>
      <c r="G750" s="1"/>
      <c r="H750" s="1"/>
      <c r="I750" s="1"/>
      <c r="J750" s="199"/>
      <c r="K750" s="199"/>
      <c r="L750" s="199"/>
      <c r="M750" s="199"/>
      <c r="N750" s="199"/>
      <c r="O750" s="199"/>
      <c r="P750" s="199"/>
      <c r="Q750" s="199"/>
      <c r="R750" s="199"/>
      <c r="S750" s="199"/>
      <c r="T750" s="199"/>
      <c r="U750" s="199"/>
      <c r="V750" s="199"/>
      <c r="W750" s="199"/>
      <c r="X750" s="199"/>
      <c r="Y750" s="199"/>
      <c r="Z750" s="199"/>
    </row>
    <row r="751" spans="1:26" ht="13.5" customHeight="1">
      <c r="A751" s="1"/>
      <c r="B751" s="1"/>
      <c r="C751" s="1"/>
      <c r="D751" s="1"/>
      <c r="E751" s="1"/>
      <c r="F751" s="1"/>
      <c r="G751" s="1"/>
      <c r="H751" s="1"/>
      <c r="I751" s="1"/>
      <c r="J751" s="199"/>
      <c r="K751" s="199"/>
      <c r="L751" s="199"/>
      <c r="M751" s="199"/>
      <c r="N751" s="199"/>
      <c r="O751" s="199"/>
      <c r="P751" s="199"/>
      <c r="Q751" s="199"/>
      <c r="R751" s="199"/>
      <c r="S751" s="199"/>
      <c r="T751" s="199"/>
      <c r="U751" s="199"/>
      <c r="V751" s="199"/>
      <c r="W751" s="199"/>
      <c r="X751" s="199"/>
      <c r="Y751" s="199"/>
      <c r="Z751" s="199"/>
    </row>
    <row r="752" spans="1:26" ht="13.5" customHeight="1">
      <c r="A752" s="1"/>
      <c r="B752" s="1"/>
      <c r="C752" s="1"/>
      <c r="D752" s="1"/>
      <c r="E752" s="1"/>
      <c r="F752" s="1"/>
      <c r="G752" s="1"/>
      <c r="H752" s="1"/>
      <c r="I752" s="1"/>
      <c r="J752" s="199"/>
      <c r="K752" s="199"/>
      <c r="L752" s="199"/>
      <c r="M752" s="199"/>
      <c r="N752" s="199"/>
      <c r="O752" s="199"/>
      <c r="P752" s="199"/>
      <c r="Q752" s="199"/>
      <c r="R752" s="199"/>
      <c r="S752" s="199"/>
      <c r="T752" s="199"/>
      <c r="U752" s="199"/>
      <c r="V752" s="199"/>
      <c r="W752" s="199"/>
      <c r="X752" s="199"/>
      <c r="Y752" s="199"/>
      <c r="Z752" s="199"/>
    </row>
    <row r="753" spans="1:26" ht="13.5" customHeight="1">
      <c r="A753" s="1"/>
      <c r="B753" s="1"/>
      <c r="C753" s="1"/>
      <c r="D753" s="1"/>
      <c r="E753" s="1"/>
      <c r="F753" s="1"/>
      <c r="G753" s="1"/>
      <c r="H753" s="1"/>
      <c r="I753" s="1"/>
      <c r="J753" s="199"/>
      <c r="K753" s="199"/>
      <c r="L753" s="199"/>
      <c r="M753" s="199"/>
      <c r="N753" s="199"/>
      <c r="O753" s="199"/>
      <c r="P753" s="199"/>
      <c r="Q753" s="199"/>
      <c r="R753" s="199"/>
      <c r="S753" s="199"/>
      <c r="T753" s="199"/>
      <c r="U753" s="199"/>
      <c r="V753" s="199"/>
      <c r="W753" s="199"/>
      <c r="X753" s="199"/>
      <c r="Y753" s="199"/>
      <c r="Z753" s="199"/>
    </row>
    <row r="754" spans="1:26" ht="13.5" customHeight="1">
      <c r="A754" s="1"/>
      <c r="B754" s="1"/>
      <c r="C754" s="1"/>
      <c r="D754" s="1"/>
      <c r="E754" s="1"/>
      <c r="F754" s="1"/>
      <c r="G754" s="1"/>
      <c r="H754" s="1"/>
      <c r="I754" s="1"/>
      <c r="J754" s="199"/>
      <c r="K754" s="199"/>
      <c r="L754" s="199"/>
      <c r="M754" s="199"/>
      <c r="N754" s="199"/>
      <c r="O754" s="199"/>
      <c r="P754" s="199"/>
      <c r="Q754" s="199"/>
      <c r="R754" s="199"/>
      <c r="S754" s="199"/>
      <c r="T754" s="199"/>
      <c r="U754" s="199"/>
      <c r="V754" s="199"/>
      <c r="W754" s="199"/>
      <c r="X754" s="199"/>
      <c r="Y754" s="199"/>
      <c r="Z754" s="199"/>
    </row>
    <row r="755" spans="1:26" ht="13.5" customHeight="1">
      <c r="A755" s="1"/>
      <c r="B755" s="1"/>
      <c r="C755" s="1"/>
      <c r="D755" s="1"/>
      <c r="E755" s="1"/>
      <c r="F755" s="1"/>
      <c r="G755" s="1"/>
      <c r="H755" s="1"/>
      <c r="I755" s="1"/>
      <c r="J755" s="199"/>
      <c r="K755" s="199"/>
      <c r="L755" s="199"/>
      <c r="M755" s="199"/>
      <c r="N755" s="199"/>
      <c r="O755" s="199"/>
      <c r="P755" s="199"/>
      <c r="Q755" s="199"/>
      <c r="R755" s="199"/>
      <c r="S755" s="199"/>
      <c r="T755" s="199"/>
      <c r="U755" s="199"/>
      <c r="V755" s="199"/>
      <c r="W755" s="199"/>
      <c r="X755" s="199"/>
      <c r="Y755" s="199"/>
      <c r="Z755" s="199"/>
    </row>
    <row r="756" spans="1:26" ht="13.5" customHeight="1">
      <c r="A756" s="1"/>
      <c r="B756" s="1"/>
      <c r="C756" s="1"/>
      <c r="D756" s="1"/>
      <c r="E756" s="1"/>
      <c r="F756" s="1"/>
      <c r="G756" s="1"/>
      <c r="H756" s="1"/>
      <c r="I756" s="1"/>
      <c r="J756" s="199"/>
      <c r="K756" s="199"/>
      <c r="L756" s="199"/>
      <c r="M756" s="199"/>
      <c r="N756" s="199"/>
      <c r="O756" s="199"/>
      <c r="P756" s="199"/>
      <c r="Q756" s="199"/>
      <c r="R756" s="199"/>
      <c r="S756" s="199"/>
      <c r="T756" s="199"/>
      <c r="U756" s="199"/>
      <c r="V756" s="199"/>
      <c r="W756" s="199"/>
      <c r="X756" s="199"/>
      <c r="Y756" s="199"/>
      <c r="Z756" s="199"/>
    </row>
    <row r="757" spans="1:26" ht="13.5" customHeight="1">
      <c r="A757" s="1"/>
      <c r="B757" s="1"/>
      <c r="C757" s="1"/>
      <c r="D757" s="1"/>
      <c r="E757" s="1"/>
      <c r="F757" s="1"/>
      <c r="G757" s="1"/>
      <c r="H757" s="1"/>
      <c r="I757" s="1"/>
      <c r="J757" s="199"/>
      <c r="K757" s="199"/>
      <c r="L757" s="199"/>
      <c r="M757" s="199"/>
      <c r="N757" s="199"/>
      <c r="O757" s="199"/>
      <c r="P757" s="199"/>
      <c r="Q757" s="199"/>
      <c r="R757" s="199"/>
      <c r="S757" s="199"/>
      <c r="T757" s="199"/>
      <c r="U757" s="199"/>
      <c r="V757" s="199"/>
      <c r="W757" s="199"/>
      <c r="X757" s="199"/>
      <c r="Y757" s="199"/>
      <c r="Z757" s="199"/>
    </row>
    <row r="758" spans="1:26" ht="13.5" customHeight="1">
      <c r="A758" s="1"/>
      <c r="B758" s="1"/>
      <c r="C758" s="1"/>
      <c r="D758" s="1"/>
      <c r="E758" s="1"/>
      <c r="F758" s="1"/>
      <c r="G758" s="1"/>
      <c r="H758" s="1"/>
      <c r="I758" s="1"/>
      <c r="J758" s="199"/>
      <c r="K758" s="199"/>
      <c r="L758" s="199"/>
      <c r="M758" s="199"/>
      <c r="N758" s="199"/>
      <c r="O758" s="199"/>
      <c r="P758" s="199"/>
      <c r="Q758" s="199"/>
      <c r="R758" s="199"/>
      <c r="S758" s="199"/>
      <c r="T758" s="199"/>
      <c r="U758" s="199"/>
      <c r="V758" s="199"/>
      <c r="W758" s="199"/>
      <c r="X758" s="199"/>
      <c r="Y758" s="199"/>
      <c r="Z758" s="199"/>
    </row>
    <row r="759" spans="1:26" ht="13.5" customHeight="1">
      <c r="A759" s="1"/>
      <c r="B759" s="1"/>
      <c r="C759" s="1"/>
      <c r="D759" s="1"/>
      <c r="E759" s="1"/>
      <c r="F759" s="1"/>
      <c r="G759" s="1"/>
      <c r="H759" s="1"/>
      <c r="I759" s="1"/>
      <c r="J759" s="199"/>
      <c r="K759" s="199"/>
      <c r="L759" s="199"/>
      <c r="M759" s="199"/>
      <c r="N759" s="199"/>
      <c r="O759" s="199"/>
      <c r="P759" s="199"/>
      <c r="Q759" s="199"/>
      <c r="R759" s="199"/>
      <c r="S759" s="199"/>
      <c r="T759" s="199"/>
      <c r="U759" s="199"/>
      <c r="V759" s="199"/>
      <c r="W759" s="199"/>
      <c r="X759" s="199"/>
      <c r="Y759" s="199"/>
      <c r="Z759" s="199"/>
    </row>
    <row r="760" spans="1:26" ht="13.5" customHeight="1">
      <c r="A760" s="1"/>
      <c r="B760" s="1"/>
      <c r="C760" s="1"/>
      <c r="D760" s="1"/>
      <c r="E760" s="1"/>
      <c r="F760" s="1"/>
      <c r="G760" s="1"/>
      <c r="H760" s="1"/>
      <c r="I760" s="1"/>
      <c r="J760" s="199"/>
      <c r="K760" s="199"/>
      <c r="L760" s="199"/>
      <c r="M760" s="199"/>
      <c r="N760" s="199"/>
      <c r="O760" s="199"/>
      <c r="P760" s="199"/>
      <c r="Q760" s="199"/>
      <c r="R760" s="199"/>
      <c r="S760" s="199"/>
      <c r="T760" s="199"/>
      <c r="U760" s="199"/>
      <c r="V760" s="199"/>
      <c r="W760" s="199"/>
      <c r="X760" s="199"/>
      <c r="Y760" s="199"/>
      <c r="Z760" s="199"/>
    </row>
    <row r="761" spans="1:26" ht="13.5" customHeight="1">
      <c r="A761" s="1"/>
      <c r="B761" s="1"/>
      <c r="C761" s="1"/>
      <c r="D761" s="1"/>
      <c r="E761" s="1"/>
      <c r="F761" s="1"/>
      <c r="G761" s="1"/>
      <c r="H761" s="1"/>
      <c r="I761" s="1"/>
      <c r="J761" s="199"/>
      <c r="K761" s="199"/>
      <c r="L761" s="199"/>
      <c r="M761" s="199"/>
      <c r="N761" s="199"/>
      <c r="O761" s="199"/>
      <c r="P761" s="199"/>
      <c r="Q761" s="199"/>
      <c r="R761" s="199"/>
      <c r="S761" s="199"/>
      <c r="T761" s="199"/>
      <c r="U761" s="199"/>
      <c r="V761" s="199"/>
      <c r="W761" s="199"/>
      <c r="X761" s="199"/>
      <c r="Y761" s="199"/>
      <c r="Z761" s="199"/>
    </row>
    <row r="762" spans="1:26" ht="13.5" customHeight="1">
      <c r="A762" s="1"/>
      <c r="B762" s="1"/>
      <c r="C762" s="1"/>
      <c r="D762" s="1"/>
      <c r="E762" s="1"/>
      <c r="F762" s="1"/>
      <c r="G762" s="1"/>
      <c r="H762" s="1"/>
      <c r="I762" s="1"/>
      <c r="J762" s="199"/>
      <c r="K762" s="199"/>
      <c r="L762" s="199"/>
      <c r="M762" s="199"/>
      <c r="N762" s="199"/>
      <c r="O762" s="199"/>
      <c r="P762" s="199"/>
      <c r="Q762" s="199"/>
      <c r="R762" s="199"/>
      <c r="S762" s="199"/>
      <c r="T762" s="199"/>
      <c r="U762" s="199"/>
      <c r="V762" s="199"/>
      <c r="W762" s="199"/>
      <c r="X762" s="199"/>
      <c r="Y762" s="199"/>
      <c r="Z762" s="199"/>
    </row>
    <row r="763" spans="1:26" ht="13.5" customHeight="1">
      <c r="A763" s="1"/>
      <c r="B763" s="1"/>
      <c r="C763" s="1"/>
      <c r="D763" s="1"/>
      <c r="E763" s="1"/>
      <c r="F763" s="1"/>
      <c r="G763" s="1"/>
      <c r="H763" s="1"/>
      <c r="I763" s="1"/>
      <c r="J763" s="199"/>
      <c r="K763" s="199"/>
      <c r="L763" s="199"/>
      <c r="M763" s="199"/>
      <c r="N763" s="199"/>
      <c r="O763" s="199"/>
      <c r="P763" s="199"/>
      <c r="Q763" s="199"/>
      <c r="R763" s="199"/>
      <c r="S763" s="199"/>
      <c r="T763" s="199"/>
      <c r="U763" s="199"/>
      <c r="V763" s="199"/>
      <c r="W763" s="199"/>
      <c r="X763" s="199"/>
      <c r="Y763" s="199"/>
      <c r="Z763" s="199"/>
    </row>
    <row r="764" spans="1:26" ht="13.5" customHeight="1">
      <c r="A764" s="1"/>
      <c r="B764" s="1"/>
      <c r="C764" s="1"/>
      <c r="D764" s="1"/>
      <c r="E764" s="1"/>
      <c r="F764" s="1"/>
      <c r="G764" s="1"/>
      <c r="H764" s="1"/>
      <c r="I764" s="1"/>
      <c r="J764" s="199"/>
      <c r="K764" s="199"/>
      <c r="L764" s="199"/>
      <c r="M764" s="199"/>
      <c r="N764" s="199"/>
      <c r="O764" s="199"/>
      <c r="P764" s="199"/>
      <c r="Q764" s="199"/>
      <c r="R764" s="199"/>
      <c r="S764" s="199"/>
      <c r="T764" s="199"/>
      <c r="U764" s="199"/>
      <c r="V764" s="199"/>
      <c r="W764" s="199"/>
      <c r="X764" s="199"/>
      <c r="Y764" s="199"/>
      <c r="Z764" s="199"/>
    </row>
    <row r="765" spans="1:26" ht="13.5" customHeight="1">
      <c r="A765" s="1"/>
      <c r="B765" s="1"/>
      <c r="C765" s="1"/>
      <c r="D765" s="1"/>
      <c r="E765" s="1"/>
      <c r="F765" s="1"/>
      <c r="G765" s="1"/>
      <c r="H765" s="1"/>
      <c r="I765" s="1"/>
      <c r="J765" s="199"/>
      <c r="K765" s="199"/>
      <c r="L765" s="199"/>
      <c r="M765" s="199"/>
      <c r="N765" s="199"/>
      <c r="O765" s="199"/>
      <c r="P765" s="199"/>
      <c r="Q765" s="199"/>
      <c r="R765" s="199"/>
      <c r="S765" s="199"/>
      <c r="T765" s="199"/>
      <c r="U765" s="199"/>
      <c r="V765" s="199"/>
      <c r="W765" s="199"/>
      <c r="X765" s="199"/>
      <c r="Y765" s="199"/>
      <c r="Z765" s="199"/>
    </row>
    <row r="766" spans="1:26" ht="13.5" customHeight="1">
      <c r="A766" s="1"/>
      <c r="B766" s="1"/>
      <c r="C766" s="1"/>
      <c r="D766" s="1"/>
      <c r="E766" s="1"/>
      <c r="F766" s="1"/>
      <c r="G766" s="1"/>
      <c r="H766" s="1"/>
      <c r="I766" s="1"/>
      <c r="J766" s="199"/>
      <c r="K766" s="199"/>
      <c r="L766" s="199"/>
      <c r="M766" s="199"/>
      <c r="N766" s="199"/>
      <c r="O766" s="199"/>
      <c r="P766" s="199"/>
      <c r="Q766" s="199"/>
      <c r="R766" s="199"/>
      <c r="S766" s="199"/>
      <c r="T766" s="199"/>
      <c r="U766" s="199"/>
      <c r="V766" s="199"/>
      <c r="W766" s="199"/>
      <c r="X766" s="199"/>
      <c r="Y766" s="199"/>
      <c r="Z766" s="199"/>
    </row>
    <row r="767" spans="1:26" ht="13.5" customHeight="1">
      <c r="A767" s="1"/>
      <c r="B767" s="1"/>
      <c r="C767" s="1"/>
      <c r="D767" s="1"/>
      <c r="E767" s="1"/>
      <c r="F767" s="1"/>
      <c r="G767" s="1"/>
      <c r="H767" s="1"/>
      <c r="I767" s="1"/>
      <c r="J767" s="199"/>
      <c r="K767" s="199"/>
      <c r="L767" s="199"/>
      <c r="M767" s="199"/>
      <c r="N767" s="199"/>
      <c r="O767" s="199"/>
      <c r="P767" s="199"/>
      <c r="Q767" s="199"/>
      <c r="R767" s="199"/>
      <c r="S767" s="199"/>
      <c r="T767" s="199"/>
      <c r="U767" s="199"/>
      <c r="V767" s="199"/>
      <c r="W767" s="199"/>
      <c r="X767" s="199"/>
      <c r="Y767" s="199"/>
      <c r="Z767" s="199"/>
    </row>
    <row r="768" spans="1:26" ht="13.5" customHeight="1">
      <c r="A768" s="1"/>
      <c r="B768" s="1"/>
      <c r="C768" s="1"/>
      <c r="D768" s="1"/>
      <c r="E768" s="1"/>
      <c r="F768" s="1"/>
      <c r="G768" s="1"/>
      <c r="H768" s="1"/>
      <c r="I768" s="1"/>
      <c r="J768" s="199"/>
      <c r="K768" s="199"/>
      <c r="L768" s="199"/>
      <c r="M768" s="199"/>
      <c r="N768" s="199"/>
      <c r="O768" s="199"/>
      <c r="P768" s="199"/>
      <c r="Q768" s="199"/>
      <c r="R768" s="199"/>
      <c r="S768" s="199"/>
      <c r="T768" s="199"/>
      <c r="U768" s="199"/>
      <c r="V768" s="199"/>
      <c r="W768" s="199"/>
      <c r="X768" s="199"/>
      <c r="Y768" s="199"/>
      <c r="Z768" s="199"/>
    </row>
    <row r="769" spans="1:26" ht="13.5" customHeight="1">
      <c r="A769" s="1"/>
      <c r="B769" s="1"/>
      <c r="C769" s="1"/>
      <c r="D769" s="1"/>
      <c r="E769" s="1"/>
      <c r="F769" s="1"/>
      <c r="G769" s="1"/>
      <c r="H769" s="1"/>
      <c r="I769" s="1"/>
      <c r="J769" s="199"/>
      <c r="K769" s="199"/>
      <c r="L769" s="199"/>
      <c r="M769" s="199"/>
      <c r="N769" s="199"/>
      <c r="O769" s="199"/>
      <c r="P769" s="199"/>
      <c r="Q769" s="199"/>
      <c r="R769" s="199"/>
      <c r="S769" s="199"/>
      <c r="T769" s="199"/>
      <c r="U769" s="199"/>
      <c r="V769" s="199"/>
      <c r="W769" s="199"/>
      <c r="X769" s="199"/>
      <c r="Y769" s="199"/>
      <c r="Z769" s="199"/>
    </row>
    <row r="770" spans="1:26" ht="13.5" customHeight="1">
      <c r="A770" s="1"/>
      <c r="B770" s="1"/>
      <c r="C770" s="1"/>
      <c r="D770" s="1"/>
      <c r="E770" s="1"/>
      <c r="F770" s="1"/>
      <c r="G770" s="1"/>
      <c r="H770" s="1"/>
      <c r="I770" s="1"/>
      <c r="J770" s="199"/>
      <c r="K770" s="199"/>
      <c r="L770" s="199"/>
      <c r="M770" s="199"/>
      <c r="N770" s="199"/>
      <c r="O770" s="199"/>
      <c r="P770" s="199"/>
      <c r="Q770" s="199"/>
      <c r="R770" s="199"/>
      <c r="S770" s="199"/>
      <c r="T770" s="199"/>
      <c r="U770" s="199"/>
      <c r="V770" s="199"/>
      <c r="W770" s="199"/>
      <c r="X770" s="199"/>
      <c r="Y770" s="199"/>
      <c r="Z770" s="199"/>
    </row>
    <row r="771" spans="1:26" ht="13.5" customHeight="1">
      <c r="A771" s="1"/>
      <c r="B771" s="1"/>
      <c r="C771" s="1"/>
      <c r="D771" s="1"/>
      <c r="E771" s="1"/>
      <c r="F771" s="1"/>
      <c r="G771" s="1"/>
      <c r="H771" s="1"/>
      <c r="I771" s="1"/>
      <c r="J771" s="199"/>
      <c r="K771" s="199"/>
      <c r="L771" s="199"/>
      <c r="M771" s="199"/>
      <c r="N771" s="199"/>
      <c r="O771" s="199"/>
      <c r="P771" s="199"/>
      <c r="Q771" s="199"/>
      <c r="R771" s="199"/>
      <c r="S771" s="199"/>
      <c r="T771" s="199"/>
      <c r="U771" s="199"/>
      <c r="V771" s="199"/>
      <c r="W771" s="199"/>
      <c r="X771" s="199"/>
      <c r="Y771" s="199"/>
      <c r="Z771" s="199"/>
    </row>
    <row r="772" spans="1:26" ht="13.5" customHeight="1">
      <c r="A772" s="1"/>
      <c r="B772" s="1"/>
      <c r="C772" s="1"/>
      <c r="D772" s="1"/>
      <c r="E772" s="1"/>
      <c r="F772" s="1"/>
      <c r="G772" s="1"/>
      <c r="H772" s="1"/>
      <c r="I772" s="1"/>
      <c r="J772" s="199"/>
      <c r="K772" s="199"/>
      <c r="L772" s="199"/>
      <c r="M772" s="199"/>
      <c r="N772" s="199"/>
      <c r="O772" s="199"/>
      <c r="P772" s="199"/>
      <c r="Q772" s="199"/>
      <c r="R772" s="199"/>
      <c r="S772" s="199"/>
      <c r="T772" s="199"/>
      <c r="U772" s="199"/>
      <c r="V772" s="199"/>
      <c r="W772" s="199"/>
      <c r="X772" s="199"/>
      <c r="Y772" s="199"/>
      <c r="Z772" s="199"/>
    </row>
    <row r="773" spans="1:26" ht="13.5" customHeight="1">
      <c r="A773" s="1"/>
      <c r="B773" s="1"/>
      <c r="C773" s="1"/>
      <c r="D773" s="1"/>
      <c r="E773" s="1"/>
      <c r="F773" s="1"/>
      <c r="G773" s="1"/>
      <c r="H773" s="1"/>
      <c r="I773" s="1"/>
      <c r="J773" s="199"/>
      <c r="K773" s="199"/>
      <c r="L773" s="199"/>
      <c r="M773" s="199"/>
      <c r="N773" s="199"/>
      <c r="O773" s="199"/>
      <c r="P773" s="199"/>
      <c r="Q773" s="199"/>
      <c r="R773" s="199"/>
      <c r="S773" s="199"/>
      <c r="T773" s="199"/>
      <c r="U773" s="199"/>
      <c r="V773" s="199"/>
      <c r="W773" s="199"/>
      <c r="X773" s="199"/>
      <c r="Y773" s="199"/>
      <c r="Z773" s="199"/>
    </row>
    <row r="774" spans="1:26" ht="13.5" customHeight="1">
      <c r="A774" s="1"/>
      <c r="B774" s="1"/>
      <c r="C774" s="1"/>
      <c r="D774" s="1"/>
      <c r="E774" s="1"/>
      <c r="F774" s="1"/>
      <c r="G774" s="1"/>
      <c r="H774" s="1"/>
      <c r="I774" s="1"/>
      <c r="J774" s="199"/>
      <c r="K774" s="199"/>
      <c r="L774" s="199"/>
      <c r="M774" s="199"/>
      <c r="N774" s="199"/>
      <c r="O774" s="199"/>
      <c r="P774" s="199"/>
      <c r="Q774" s="199"/>
      <c r="R774" s="199"/>
      <c r="S774" s="199"/>
      <c r="T774" s="199"/>
      <c r="U774" s="199"/>
      <c r="V774" s="199"/>
      <c r="W774" s="199"/>
      <c r="X774" s="199"/>
      <c r="Y774" s="199"/>
      <c r="Z774" s="199"/>
    </row>
    <row r="775" spans="1:26" ht="13.5" customHeight="1">
      <c r="A775" s="1"/>
      <c r="B775" s="1"/>
      <c r="C775" s="1"/>
      <c r="D775" s="1"/>
      <c r="E775" s="1"/>
      <c r="F775" s="1"/>
      <c r="G775" s="1"/>
      <c r="H775" s="1"/>
      <c r="I775" s="1"/>
      <c r="J775" s="199"/>
      <c r="K775" s="199"/>
      <c r="L775" s="199"/>
      <c r="M775" s="199"/>
      <c r="N775" s="199"/>
      <c r="O775" s="199"/>
      <c r="P775" s="199"/>
      <c r="Q775" s="199"/>
      <c r="R775" s="199"/>
      <c r="S775" s="199"/>
      <c r="T775" s="199"/>
      <c r="U775" s="199"/>
      <c r="V775" s="199"/>
      <c r="W775" s="199"/>
      <c r="X775" s="199"/>
      <c r="Y775" s="199"/>
      <c r="Z775" s="199"/>
    </row>
    <row r="776" spans="1:26" ht="13.5" customHeight="1">
      <c r="A776" s="1"/>
      <c r="B776" s="1"/>
      <c r="C776" s="1"/>
      <c r="D776" s="1"/>
      <c r="E776" s="1"/>
      <c r="F776" s="1"/>
      <c r="G776" s="1"/>
      <c r="H776" s="1"/>
      <c r="I776" s="1"/>
      <c r="J776" s="199"/>
      <c r="K776" s="199"/>
      <c r="L776" s="199"/>
      <c r="M776" s="199"/>
      <c r="N776" s="199"/>
      <c r="O776" s="199"/>
      <c r="P776" s="199"/>
      <c r="Q776" s="199"/>
      <c r="R776" s="199"/>
      <c r="S776" s="199"/>
      <c r="T776" s="199"/>
      <c r="U776" s="199"/>
      <c r="V776" s="199"/>
      <c r="W776" s="199"/>
      <c r="X776" s="199"/>
      <c r="Y776" s="199"/>
      <c r="Z776" s="199"/>
    </row>
    <row r="777" spans="1:26" ht="13.5" customHeight="1">
      <c r="A777" s="1"/>
      <c r="B777" s="1"/>
      <c r="C777" s="1"/>
      <c r="D777" s="1"/>
      <c r="E777" s="1"/>
      <c r="F777" s="1"/>
      <c r="G777" s="1"/>
      <c r="H777" s="1"/>
      <c r="I777" s="1"/>
      <c r="J777" s="199"/>
      <c r="K777" s="199"/>
      <c r="L777" s="199"/>
      <c r="M777" s="199"/>
      <c r="N777" s="199"/>
      <c r="O777" s="199"/>
      <c r="P777" s="199"/>
      <c r="Q777" s="199"/>
      <c r="R777" s="199"/>
      <c r="S777" s="199"/>
      <c r="T777" s="199"/>
      <c r="U777" s="199"/>
      <c r="V777" s="199"/>
      <c r="W777" s="199"/>
      <c r="X777" s="199"/>
      <c r="Y777" s="199"/>
      <c r="Z777" s="199"/>
    </row>
    <row r="778" spans="1:26" ht="13.5" customHeight="1">
      <c r="A778" s="1"/>
      <c r="B778" s="1"/>
      <c r="C778" s="1"/>
      <c r="D778" s="1"/>
      <c r="E778" s="1"/>
      <c r="F778" s="1"/>
      <c r="G778" s="1"/>
      <c r="H778" s="1"/>
      <c r="I778" s="1"/>
      <c r="J778" s="199"/>
      <c r="K778" s="199"/>
      <c r="L778" s="199"/>
      <c r="M778" s="199"/>
      <c r="N778" s="199"/>
      <c r="O778" s="199"/>
      <c r="P778" s="199"/>
      <c r="Q778" s="199"/>
      <c r="R778" s="199"/>
      <c r="S778" s="199"/>
      <c r="T778" s="199"/>
      <c r="U778" s="199"/>
      <c r="V778" s="199"/>
      <c r="W778" s="199"/>
      <c r="X778" s="199"/>
      <c r="Y778" s="199"/>
      <c r="Z778" s="199"/>
    </row>
    <row r="779" spans="1:26" ht="13.5" customHeight="1">
      <c r="A779" s="1"/>
      <c r="B779" s="1"/>
      <c r="C779" s="1"/>
      <c r="D779" s="1"/>
      <c r="E779" s="1"/>
      <c r="F779" s="1"/>
      <c r="G779" s="1"/>
      <c r="H779" s="1"/>
      <c r="I779" s="1"/>
      <c r="J779" s="199"/>
      <c r="K779" s="199"/>
      <c r="L779" s="199"/>
      <c r="M779" s="199"/>
      <c r="N779" s="199"/>
      <c r="O779" s="199"/>
      <c r="P779" s="199"/>
      <c r="Q779" s="199"/>
      <c r="R779" s="199"/>
      <c r="S779" s="199"/>
      <c r="T779" s="199"/>
      <c r="U779" s="199"/>
      <c r="V779" s="199"/>
      <c r="W779" s="199"/>
      <c r="X779" s="199"/>
      <c r="Y779" s="199"/>
      <c r="Z779" s="199"/>
    </row>
    <row r="780" spans="1:26" ht="13.5" customHeight="1">
      <c r="A780" s="1"/>
      <c r="B780" s="1"/>
      <c r="C780" s="1"/>
      <c r="D780" s="1"/>
      <c r="E780" s="1"/>
      <c r="F780" s="1"/>
      <c r="G780" s="1"/>
      <c r="H780" s="1"/>
      <c r="I780" s="1"/>
      <c r="J780" s="199"/>
      <c r="K780" s="199"/>
      <c r="L780" s="199"/>
      <c r="M780" s="199"/>
      <c r="N780" s="199"/>
      <c r="O780" s="199"/>
      <c r="P780" s="199"/>
      <c r="Q780" s="199"/>
      <c r="R780" s="199"/>
      <c r="S780" s="199"/>
      <c r="T780" s="199"/>
      <c r="U780" s="199"/>
      <c r="V780" s="199"/>
      <c r="W780" s="199"/>
      <c r="X780" s="199"/>
      <c r="Y780" s="199"/>
      <c r="Z780" s="199"/>
    </row>
    <row r="781" spans="1:26" ht="13.5" customHeight="1">
      <c r="A781" s="1"/>
      <c r="B781" s="1"/>
      <c r="C781" s="1"/>
      <c r="D781" s="1"/>
      <c r="E781" s="1"/>
      <c r="F781" s="1"/>
      <c r="G781" s="1"/>
      <c r="H781" s="1"/>
      <c r="I781" s="1"/>
      <c r="J781" s="199"/>
      <c r="K781" s="199"/>
      <c r="L781" s="199"/>
      <c r="M781" s="199"/>
      <c r="N781" s="199"/>
      <c r="O781" s="199"/>
      <c r="P781" s="199"/>
      <c r="Q781" s="199"/>
      <c r="R781" s="199"/>
      <c r="S781" s="199"/>
      <c r="T781" s="199"/>
      <c r="U781" s="199"/>
      <c r="V781" s="199"/>
      <c r="W781" s="199"/>
      <c r="X781" s="199"/>
      <c r="Y781" s="199"/>
      <c r="Z781" s="199"/>
    </row>
    <row r="782" spans="1:26" ht="13.5" customHeight="1">
      <c r="A782" s="1"/>
      <c r="B782" s="1"/>
      <c r="C782" s="1"/>
      <c r="D782" s="1"/>
      <c r="E782" s="1"/>
      <c r="F782" s="1"/>
      <c r="G782" s="1"/>
      <c r="H782" s="1"/>
      <c r="I782" s="1"/>
      <c r="J782" s="199"/>
      <c r="K782" s="199"/>
      <c r="L782" s="199"/>
      <c r="M782" s="199"/>
      <c r="N782" s="199"/>
      <c r="O782" s="199"/>
      <c r="P782" s="199"/>
      <c r="Q782" s="199"/>
      <c r="R782" s="199"/>
      <c r="S782" s="199"/>
      <c r="T782" s="199"/>
      <c r="U782" s="199"/>
      <c r="V782" s="199"/>
      <c r="W782" s="199"/>
      <c r="X782" s="199"/>
      <c r="Y782" s="199"/>
      <c r="Z782" s="199"/>
    </row>
    <row r="783" spans="1:26" ht="13.5" customHeight="1">
      <c r="A783" s="1"/>
      <c r="B783" s="1"/>
      <c r="C783" s="1"/>
      <c r="D783" s="1"/>
      <c r="E783" s="1"/>
      <c r="F783" s="1"/>
      <c r="G783" s="1"/>
      <c r="H783" s="1"/>
      <c r="I783" s="1"/>
      <c r="J783" s="199"/>
      <c r="K783" s="199"/>
      <c r="L783" s="199"/>
      <c r="M783" s="199"/>
      <c r="N783" s="199"/>
      <c r="O783" s="199"/>
      <c r="P783" s="199"/>
      <c r="Q783" s="199"/>
      <c r="R783" s="199"/>
      <c r="S783" s="199"/>
      <c r="T783" s="199"/>
      <c r="U783" s="199"/>
      <c r="V783" s="199"/>
      <c r="W783" s="199"/>
      <c r="X783" s="199"/>
      <c r="Y783" s="199"/>
      <c r="Z783" s="199"/>
    </row>
    <row r="784" spans="1:26" ht="13.5" customHeight="1">
      <c r="A784" s="1"/>
      <c r="B784" s="1"/>
      <c r="C784" s="1"/>
      <c r="D784" s="1"/>
      <c r="E784" s="1"/>
      <c r="F784" s="1"/>
      <c r="G784" s="1"/>
      <c r="H784" s="1"/>
      <c r="I784" s="1"/>
      <c r="J784" s="199"/>
      <c r="K784" s="199"/>
      <c r="L784" s="199"/>
      <c r="M784" s="199"/>
      <c r="N784" s="199"/>
      <c r="O784" s="199"/>
      <c r="P784" s="199"/>
      <c r="Q784" s="199"/>
      <c r="R784" s="199"/>
      <c r="S784" s="199"/>
      <c r="T784" s="199"/>
      <c r="U784" s="199"/>
      <c r="V784" s="199"/>
      <c r="W784" s="199"/>
      <c r="X784" s="199"/>
      <c r="Y784" s="199"/>
      <c r="Z784" s="199"/>
    </row>
    <row r="785" spans="1:26" ht="13.5" customHeight="1">
      <c r="A785" s="1"/>
      <c r="B785" s="1"/>
      <c r="C785" s="1"/>
      <c r="D785" s="1"/>
      <c r="E785" s="1"/>
      <c r="F785" s="1"/>
      <c r="G785" s="1"/>
      <c r="H785" s="1"/>
      <c r="I785" s="1"/>
      <c r="J785" s="199"/>
      <c r="K785" s="199"/>
      <c r="L785" s="199"/>
      <c r="M785" s="199"/>
      <c r="N785" s="199"/>
      <c r="O785" s="199"/>
      <c r="P785" s="199"/>
      <c r="Q785" s="199"/>
      <c r="R785" s="199"/>
      <c r="S785" s="199"/>
      <c r="T785" s="199"/>
      <c r="U785" s="199"/>
      <c r="V785" s="199"/>
      <c r="W785" s="199"/>
      <c r="X785" s="199"/>
      <c r="Y785" s="199"/>
      <c r="Z785" s="199"/>
    </row>
    <row r="786" spans="1:26" ht="13.5" customHeight="1">
      <c r="A786" s="1"/>
      <c r="B786" s="1"/>
      <c r="C786" s="1"/>
      <c r="D786" s="1"/>
      <c r="E786" s="1"/>
      <c r="F786" s="1"/>
      <c r="G786" s="1"/>
      <c r="H786" s="1"/>
      <c r="I786" s="1"/>
      <c r="J786" s="199"/>
      <c r="K786" s="199"/>
      <c r="L786" s="199"/>
      <c r="M786" s="199"/>
      <c r="N786" s="199"/>
      <c r="O786" s="199"/>
      <c r="P786" s="199"/>
      <c r="Q786" s="199"/>
      <c r="R786" s="199"/>
      <c r="S786" s="199"/>
      <c r="T786" s="199"/>
      <c r="U786" s="199"/>
      <c r="V786" s="199"/>
      <c r="W786" s="199"/>
      <c r="X786" s="199"/>
      <c r="Y786" s="199"/>
      <c r="Z786" s="199"/>
    </row>
    <row r="787" spans="1:26" ht="13.5" customHeight="1">
      <c r="A787" s="1"/>
      <c r="B787" s="1"/>
      <c r="C787" s="1"/>
      <c r="D787" s="1"/>
      <c r="E787" s="1"/>
      <c r="F787" s="1"/>
      <c r="G787" s="1"/>
      <c r="H787" s="1"/>
      <c r="I787" s="1"/>
      <c r="J787" s="199"/>
      <c r="K787" s="199"/>
      <c r="L787" s="199"/>
      <c r="M787" s="199"/>
      <c r="N787" s="199"/>
      <c r="O787" s="199"/>
      <c r="P787" s="199"/>
      <c r="Q787" s="199"/>
      <c r="R787" s="199"/>
      <c r="S787" s="199"/>
      <c r="T787" s="199"/>
      <c r="U787" s="199"/>
      <c r="V787" s="199"/>
      <c r="W787" s="199"/>
      <c r="X787" s="199"/>
      <c r="Y787" s="199"/>
      <c r="Z787" s="199"/>
    </row>
    <row r="788" spans="1:26" ht="13.5" customHeight="1">
      <c r="A788" s="1"/>
      <c r="B788" s="1"/>
      <c r="C788" s="1"/>
      <c r="D788" s="1"/>
      <c r="E788" s="1"/>
      <c r="F788" s="1"/>
      <c r="G788" s="1"/>
      <c r="H788" s="1"/>
      <c r="I788" s="1"/>
      <c r="J788" s="199"/>
      <c r="K788" s="199"/>
      <c r="L788" s="199"/>
      <c r="M788" s="199"/>
      <c r="N788" s="199"/>
      <c r="O788" s="199"/>
      <c r="P788" s="199"/>
      <c r="Q788" s="199"/>
      <c r="R788" s="199"/>
      <c r="S788" s="199"/>
      <c r="T788" s="199"/>
      <c r="U788" s="199"/>
      <c r="V788" s="199"/>
      <c r="W788" s="199"/>
      <c r="X788" s="199"/>
      <c r="Y788" s="199"/>
      <c r="Z788" s="199"/>
    </row>
    <row r="789" spans="1:26" ht="13.5" customHeight="1">
      <c r="A789" s="1"/>
      <c r="B789" s="1"/>
      <c r="C789" s="1"/>
      <c r="D789" s="1"/>
      <c r="E789" s="1"/>
      <c r="F789" s="1"/>
      <c r="G789" s="1"/>
      <c r="H789" s="1"/>
      <c r="I789" s="1"/>
      <c r="J789" s="199"/>
      <c r="K789" s="199"/>
      <c r="L789" s="199"/>
      <c r="M789" s="199"/>
      <c r="N789" s="199"/>
      <c r="O789" s="199"/>
      <c r="P789" s="199"/>
      <c r="Q789" s="199"/>
      <c r="R789" s="199"/>
      <c r="S789" s="199"/>
      <c r="T789" s="199"/>
      <c r="U789" s="199"/>
      <c r="V789" s="199"/>
      <c r="W789" s="199"/>
      <c r="X789" s="199"/>
      <c r="Y789" s="199"/>
      <c r="Z789" s="199"/>
    </row>
    <row r="790" spans="1:26" ht="13.5" customHeight="1">
      <c r="A790" s="1"/>
      <c r="B790" s="1"/>
      <c r="C790" s="1"/>
      <c r="D790" s="1"/>
      <c r="E790" s="1"/>
      <c r="F790" s="1"/>
      <c r="G790" s="1"/>
      <c r="H790" s="1"/>
      <c r="I790" s="1"/>
      <c r="J790" s="199"/>
      <c r="K790" s="199"/>
      <c r="L790" s="199"/>
      <c r="M790" s="199"/>
      <c r="N790" s="199"/>
      <c r="O790" s="199"/>
      <c r="P790" s="199"/>
      <c r="Q790" s="199"/>
      <c r="R790" s="199"/>
      <c r="S790" s="199"/>
      <c r="T790" s="199"/>
      <c r="U790" s="199"/>
      <c r="V790" s="199"/>
      <c r="W790" s="199"/>
      <c r="X790" s="199"/>
      <c r="Y790" s="199"/>
      <c r="Z790" s="199"/>
    </row>
    <row r="791" spans="1:26" ht="13.5" customHeight="1">
      <c r="A791" s="1"/>
      <c r="B791" s="1"/>
      <c r="C791" s="1"/>
      <c r="D791" s="1"/>
      <c r="E791" s="1"/>
      <c r="F791" s="1"/>
      <c r="G791" s="1"/>
      <c r="H791" s="1"/>
      <c r="I791" s="1"/>
      <c r="J791" s="199"/>
      <c r="K791" s="199"/>
      <c r="L791" s="199"/>
      <c r="M791" s="199"/>
      <c r="N791" s="199"/>
      <c r="O791" s="199"/>
      <c r="P791" s="199"/>
      <c r="Q791" s="199"/>
      <c r="R791" s="199"/>
      <c r="S791" s="199"/>
      <c r="T791" s="199"/>
      <c r="U791" s="199"/>
      <c r="V791" s="199"/>
      <c r="W791" s="199"/>
      <c r="X791" s="199"/>
      <c r="Y791" s="199"/>
      <c r="Z791" s="199"/>
    </row>
    <row r="792" spans="1:26" ht="13.5" customHeight="1">
      <c r="A792" s="1"/>
      <c r="B792" s="1"/>
      <c r="C792" s="1"/>
      <c r="D792" s="1"/>
      <c r="E792" s="1"/>
      <c r="F792" s="1"/>
      <c r="G792" s="1"/>
      <c r="H792" s="1"/>
      <c r="I792" s="1"/>
      <c r="J792" s="199"/>
      <c r="K792" s="199"/>
      <c r="L792" s="199"/>
      <c r="M792" s="199"/>
      <c r="N792" s="199"/>
      <c r="O792" s="199"/>
      <c r="P792" s="199"/>
      <c r="Q792" s="199"/>
      <c r="R792" s="199"/>
      <c r="S792" s="199"/>
      <c r="T792" s="199"/>
      <c r="U792" s="199"/>
      <c r="V792" s="199"/>
      <c r="W792" s="199"/>
      <c r="X792" s="199"/>
      <c r="Y792" s="199"/>
      <c r="Z792" s="199"/>
    </row>
    <row r="793" spans="1:26" ht="13.5" customHeight="1">
      <c r="A793" s="1"/>
      <c r="B793" s="1"/>
      <c r="C793" s="1"/>
      <c r="D793" s="1"/>
      <c r="E793" s="1"/>
      <c r="F793" s="1"/>
      <c r="G793" s="1"/>
      <c r="H793" s="1"/>
      <c r="I793" s="1"/>
      <c r="J793" s="199"/>
      <c r="K793" s="199"/>
      <c r="L793" s="199"/>
      <c r="M793" s="199"/>
      <c r="N793" s="199"/>
      <c r="O793" s="199"/>
      <c r="P793" s="199"/>
      <c r="Q793" s="199"/>
      <c r="R793" s="199"/>
      <c r="S793" s="199"/>
      <c r="T793" s="199"/>
      <c r="U793" s="199"/>
      <c r="V793" s="199"/>
      <c r="W793" s="199"/>
      <c r="X793" s="199"/>
      <c r="Y793" s="199"/>
      <c r="Z793" s="199"/>
    </row>
    <row r="794" spans="1:26" ht="13.5" customHeight="1">
      <c r="A794" s="1"/>
      <c r="B794" s="1"/>
      <c r="C794" s="1"/>
      <c r="D794" s="1"/>
      <c r="E794" s="1"/>
      <c r="F794" s="1"/>
      <c r="G794" s="1"/>
      <c r="H794" s="1"/>
      <c r="I794" s="1"/>
      <c r="J794" s="199"/>
      <c r="K794" s="199"/>
      <c r="L794" s="199"/>
      <c r="M794" s="199"/>
      <c r="N794" s="199"/>
      <c r="O794" s="199"/>
      <c r="P794" s="199"/>
      <c r="Q794" s="199"/>
      <c r="R794" s="199"/>
      <c r="S794" s="199"/>
      <c r="T794" s="199"/>
      <c r="U794" s="199"/>
      <c r="V794" s="199"/>
      <c r="W794" s="199"/>
      <c r="X794" s="199"/>
      <c r="Y794" s="199"/>
      <c r="Z794" s="199"/>
    </row>
    <row r="795" spans="1:26" ht="13.5" customHeight="1">
      <c r="A795" s="1"/>
      <c r="B795" s="1"/>
      <c r="C795" s="1"/>
      <c r="D795" s="1"/>
      <c r="E795" s="1"/>
      <c r="F795" s="1"/>
      <c r="G795" s="1"/>
      <c r="H795" s="1"/>
      <c r="I795" s="1"/>
      <c r="J795" s="199"/>
      <c r="K795" s="199"/>
      <c r="L795" s="199"/>
      <c r="M795" s="199"/>
      <c r="N795" s="199"/>
      <c r="O795" s="199"/>
      <c r="P795" s="199"/>
      <c r="Q795" s="199"/>
      <c r="R795" s="199"/>
      <c r="S795" s="199"/>
      <c r="T795" s="199"/>
      <c r="U795" s="199"/>
      <c r="V795" s="199"/>
      <c r="W795" s="199"/>
      <c r="X795" s="199"/>
      <c r="Y795" s="199"/>
      <c r="Z795" s="199"/>
    </row>
    <row r="796" spans="1:26" ht="13.5" customHeight="1">
      <c r="A796" s="1"/>
      <c r="B796" s="1"/>
      <c r="C796" s="1"/>
      <c r="D796" s="1"/>
      <c r="E796" s="1"/>
      <c r="F796" s="1"/>
      <c r="G796" s="1"/>
      <c r="H796" s="1"/>
      <c r="I796" s="1"/>
      <c r="J796" s="199"/>
      <c r="K796" s="199"/>
      <c r="L796" s="199"/>
      <c r="M796" s="199"/>
      <c r="N796" s="199"/>
      <c r="O796" s="199"/>
      <c r="P796" s="199"/>
      <c r="Q796" s="199"/>
      <c r="R796" s="199"/>
      <c r="S796" s="199"/>
      <c r="T796" s="199"/>
      <c r="U796" s="199"/>
      <c r="V796" s="199"/>
      <c r="W796" s="199"/>
      <c r="X796" s="199"/>
      <c r="Y796" s="199"/>
      <c r="Z796" s="199"/>
    </row>
    <row r="797" spans="1:26" ht="13.5" customHeight="1">
      <c r="A797" s="1"/>
      <c r="B797" s="1"/>
      <c r="C797" s="1"/>
      <c r="D797" s="1"/>
      <c r="E797" s="1"/>
      <c r="F797" s="1"/>
      <c r="G797" s="1"/>
      <c r="H797" s="1"/>
      <c r="I797" s="1"/>
      <c r="J797" s="199"/>
      <c r="K797" s="199"/>
      <c r="L797" s="199"/>
      <c r="M797" s="199"/>
      <c r="N797" s="199"/>
      <c r="O797" s="199"/>
      <c r="P797" s="199"/>
      <c r="Q797" s="199"/>
      <c r="R797" s="199"/>
      <c r="S797" s="199"/>
      <c r="T797" s="199"/>
      <c r="U797" s="199"/>
      <c r="V797" s="199"/>
      <c r="W797" s="199"/>
      <c r="X797" s="199"/>
      <c r="Y797" s="199"/>
      <c r="Z797" s="199"/>
    </row>
    <row r="798" spans="1:26" ht="13.5" customHeight="1">
      <c r="A798" s="1"/>
      <c r="B798" s="1"/>
      <c r="C798" s="1"/>
      <c r="D798" s="1"/>
      <c r="E798" s="1"/>
      <c r="F798" s="1"/>
      <c r="G798" s="1"/>
      <c r="H798" s="1"/>
      <c r="I798" s="1"/>
      <c r="J798" s="199"/>
      <c r="K798" s="199"/>
      <c r="L798" s="199"/>
      <c r="M798" s="199"/>
      <c r="N798" s="199"/>
      <c r="O798" s="199"/>
      <c r="P798" s="199"/>
      <c r="Q798" s="199"/>
      <c r="R798" s="199"/>
      <c r="S798" s="199"/>
      <c r="T798" s="199"/>
      <c r="U798" s="199"/>
      <c r="V798" s="199"/>
      <c r="W798" s="199"/>
      <c r="X798" s="199"/>
      <c r="Y798" s="199"/>
      <c r="Z798" s="199"/>
    </row>
    <row r="799" spans="1:26" ht="13.5" customHeight="1">
      <c r="A799" s="1"/>
      <c r="B799" s="1"/>
      <c r="C799" s="1"/>
      <c r="D799" s="1"/>
      <c r="E799" s="1"/>
      <c r="F799" s="1"/>
      <c r="G799" s="1"/>
      <c r="H799" s="1"/>
      <c r="I799" s="1"/>
      <c r="J799" s="199"/>
      <c r="K799" s="199"/>
      <c r="L799" s="199"/>
      <c r="M799" s="199"/>
      <c r="N799" s="199"/>
      <c r="O799" s="199"/>
      <c r="P799" s="199"/>
      <c r="Q799" s="199"/>
      <c r="R799" s="199"/>
      <c r="S799" s="199"/>
      <c r="T799" s="199"/>
      <c r="U799" s="199"/>
      <c r="V799" s="199"/>
      <c r="W799" s="199"/>
      <c r="X799" s="199"/>
      <c r="Y799" s="199"/>
      <c r="Z799" s="199"/>
    </row>
    <row r="800" spans="1:26" ht="13.5" customHeight="1">
      <c r="A800" s="1"/>
      <c r="B800" s="1"/>
      <c r="C800" s="1"/>
      <c r="D800" s="1"/>
      <c r="E800" s="1"/>
      <c r="F800" s="1"/>
      <c r="G800" s="1"/>
      <c r="H800" s="1"/>
      <c r="I800" s="1"/>
      <c r="J800" s="199"/>
      <c r="K800" s="199"/>
      <c r="L800" s="199"/>
      <c r="M800" s="199"/>
      <c r="N800" s="199"/>
      <c r="O800" s="199"/>
      <c r="P800" s="199"/>
      <c r="Q800" s="199"/>
      <c r="R800" s="199"/>
      <c r="S800" s="199"/>
      <c r="T800" s="199"/>
      <c r="U800" s="199"/>
      <c r="V800" s="199"/>
      <c r="W800" s="199"/>
      <c r="X800" s="199"/>
      <c r="Y800" s="199"/>
      <c r="Z800" s="199"/>
    </row>
    <row r="801" spans="1:26" ht="13.5" customHeight="1">
      <c r="A801" s="1"/>
      <c r="B801" s="1"/>
      <c r="C801" s="1"/>
      <c r="D801" s="1"/>
      <c r="E801" s="1"/>
      <c r="F801" s="1"/>
      <c r="G801" s="1"/>
      <c r="H801" s="1"/>
      <c r="I801" s="1"/>
      <c r="J801" s="199"/>
      <c r="K801" s="199"/>
      <c r="L801" s="199"/>
      <c r="M801" s="199"/>
      <c r="N801" s="199"/>
      <c r="O801" s="199"/>
      <c r="P801" s="199"/>
      <c r="Q801" s="199"/>
      <c r="R801" s="199"/>
      <c r="S801" s="199"/>
      <c r="T801" s="199"/>
      <c r="U801" s="199"/>
      <c r="V801" s="199"/>
      <c r="W801" s="199"/>
      <c r="X801" s="199"/>
      <c r="Y801" s="199"/>
      <c r="Z801" s="199"/>
    </row>
    <row r="802" spans="1:26" ht="13.5" customHeight="1">
      <c r="A802" s="1"/>
      <c r="B802" s="1"/>
      <c r="C802" s="1"/>
      <c r="D802" s="1"/>
      <c r="E802" s="1"/>
      <c r="F802" s="1"/>
      <c r="G802" s="1"/>
      <c r="H802" s="1"/>
      <c r="I802" s="1"/>
      <c r="J802" s="199"/>
      <c r="K802" s="199"/>
      <c r="L802" s="199"/>
      <c r="M802" s="199"/>
      <c r="N802" s="199"/>
      <c r="O802" s="199"/>
      <c r="P802" s="199"/>
      <c r="Q802" s="199"/>
      <c r="R802" s="199"/>
      <c r="S802" s="199"/>
      <c r="T802" s="199"/>
      <c r="U802" s="199"/>
      <c r="V802" s="199"/>
      <c r="W802" s="199"/>
      <c r="X802" s="199"/>
      <c r="Y802" s="199"/>
      <c r="Z802" s="199"/>
    </row>
    <row r="803" spans="1:26" ht="13.5" customHeight="1">
      <c r="A803" s="1"/>
      <c r="B803" s="1"/>
      <c r="C803" s="1"/>
      <c r="D803" s="1"/>
      <c r="E803" s="1"/>
      <c r="F803" s="1"/>
      <c r="G803" s="1"/>
      <c r="H803" s="1"/>
      <c r="I803" s="1"/>
      <c r="J803" s="199"/>
      <c r="K803" s="199"/>
      <c r="L803" s="199"/>
      <c r="M803" s="199"/>
      <c r="N803" s="199"/>
      <c r="O803" s="199"/>
      <c r="P803" s="199"/>
      <c r="Q803" s="199"/>
      <c r="R803" s="199"/>
      <c r="S803" s="199"/>
      <c r="T803" s="199"/>
      <c r="U803" s="199"/>
      <c r="V803" s="199"/>
      <c r="W803" s="199"/>
      <c r="X803" s="199"/>
      <c r="Y803" s="199"/>
      <c r="Z803" s="199"/>
    </row>
    <row r="804" spans="1:26" ht="13.5" customHeight="1">
      <c r="A804" s="1"/>
      <c r="B804" s="1"/>
      <c r="C804" s="1"/>
      <c r="D804" s="1"/>
      <c r="E804" s="1"/>
      <c r="F804" s="1"/>
      <c r="G804" s="1"/>
      <c r="H804" s="1"/>
      <c r="I804" s="1"/>
      <c r="J804" s="199"/>
      <c r="K804" s="199"/>
      <c r="L804" s="199"/>
      <c r="M804" s="199"/>
      <c r="N804" s="199"/>
      <c r="O804" s="199"/>
      <c r="P804" s="199"/>
      <c r="Q804" s="199"/>
      <c r="R804" s="199"/>
      <c r="S804" s="199"/>
      <c r="T804" s="199"/>
      <c r="U804" s="199"/>
      <c r="V804" s="199"/>
      <c r="W804" s="199"/>
      <c r="X804" s="199"/>
      <c r="Y804" s="199"/>
      <c r="Z804" s="199"/>
    </row>
    <row r="805" spans="1:26" ht="13.5" customHeight="1">
      <c r="A805" s="1"/>
      <c r="B805" s="1"/>
      <c r="C805" s="1"/>
      <c r="D805" s="1"/>
      <c r="E805" s="1"/>
      <c r="F805" s="1"/>
      <c r="G805" s="1"/>
      <c r="H805" s="1"/>
      <c r="I805" s="1"/>
      <c r="J805" s="199"/>
      <c r="K805" s="199"/>
      <c r="L805" s="199"/>
      <c r="M805" s="199"/>
      <c r="N805" s="199"/>
      <c r="O805" s="199"/>
      <c r="P805" s="199"/>
      <c r="Q805" s="199"/>
      <c r="R805" s="199"/>
      <c r="S805" s="199"/>
      <c r="T805" s="199"/>
      <c r="U805" s="199"/>
      <c r="V805" s="199"/>
      <c r="W805" s="199"/>
      <c r="X805" s="199"/>
      <c r="Y805" s="199"/>
      <c r="Z805" s="199"/>
    </row>
    <row r="806" spans="1:26" ht="13.5" customHeight="1">
      <c r="A806" s="1"/>
      <c r="B806" s="1"/>
      <c r="C806" s="1"/>
      <c r="D806" s="1"/>
      <c r="E806" s="1"/>
      <c r="F806" s="1"/>
      <c r="G806" s="1"/>
      <c r="H806" s="1"/>
      <c r="I806" s="1"/>
      <c r="J806" s="199"/>
      <c r="K806" s="199"/>
      <c r="L806" s="199"/>
      <c r="M806" s="199"/>
      <c r="N806" s="199"/>
      <c r="O806" s="199"/>
      <c r="P806" s="199"/>
      <c r="Q806" s="199"/>
      <c r="R806" s="199"/>
      <c r="S806" s="199"/>
      <c r="T806" s="199"/>
      <c r="U806" s="199"/>
      <c r="V806" s="199"/>
      <c r="W806" s="199"/>
      <c r="X806" s="199"/>
      <c r="Y806" s="199"/>
      <c r="Z806" s="199"/>
    </row>
    <row r="807" spans="1:26" ht="13.5" customHeight="1">
      <c r="A807" s="1"/>
      <c r="B807" s="1"/>
      <c r="C807" s="1"/>
      <c r="D807" s="1"/>
      <c r="E807" s="1"/>
      <c r="F807" s="1"/>
      <c r="G807" s="1"/>
      <c r="H807" s="1"/>
      <c r="I807" s="1"/>
      <c r="J807" s="199"/>
      <c r="K807" s="199"/>
      <c r="L807" s="199"/>
      <c r="M807" s="199"/>
      <c r="N807" s="199"/>
      <c r="O807" s="199"/>
      <c r="P807" s="199"/>
      <c r="Q807" s="199"/>
      <c r="R807" s="199"/>
      <c r="S807" s="199"/>
      <c r="T807" s="199"/>
      <c r="U807" s="199"/>
      <c r="V807" s="199"/>
      <c r="W807" s="199"/>
      <c r="X807" s="199"/>
      <c r="Y807" s="199"/>
      <c r="Z807" s="199"/>
    </row>
    <row r="808" spans="1:26" ht="13.5" customHeight="1">
      <c r="A808" s="1"/>
      <c r="B808" s="1"/>
      <c r="C808" s="1"/>
      <c r="D808" s="1"/>
      <c r="E808" s="1"/>
      <c r="F808" s="1"/>
      <c r="G808" s="1"/>
      <c r="H808" s="1"/>
      <c r="I808" s="1"/>
      <c r="J808" s="199"/>
      <c r="K808" s="199"/>
      <c r="L808" s="199"/>
      <c r="M808" s="199"/>
      <c r="N808" s="199"/>
      <c r="O808" s="199"/>
      <c r="P808" s="199"/>
      <c r="Q808" s="199"/>
      <c r="R808" s="199"/>
      <c r="S808" s="199"/>
      <c r="T808" s="199"/>
      <c r="U808" s="199"/>
      <c r="V808" s="199"/>
      <c r="W808" s="199"/>
      <c r="X808" s="199"/>
      <c r="Y808" s="199"/>
      <c r="Z808" s="199"/>
    </row>
    <row r="809" spans="1:26" ht="13.5" customHeight="1">
      <c r="A809" s="1"/>
      <c r="B809" s="1"/>
      <c r="C809" s="1"/>
      <c r="D809" s="1"/>
      <c r="E809" s="1"/>
      <c r="F809" s="1"/>
      <c r="G809" s="1"/>
      <c r="H809" s="1"/>
      <c r="I809" s="1"/>
      <c r="J809" s="199"/>
      <c r="K809" s="199"/>
      <c r="L809" s="199"/>
      <c r="M809" s="199"/>
      <c r="N809" s="199"/>
      <c r="O809" s="199"/>
      <c r="P809" s="199"/>
      <c r="Q809" s="199"/>
      <c r="R809" s="199"/>
      <c r="S809" s="199"/>
      <c r="T809" s="199"/>
      <c r="U809" s="199"/>
      <c r="V809" s="199"/>
      <c r="W809" s="199"/>
      <c r="X809" s="199"/>
      <c r="Y809" s="199"/>
      <c r="Z809" s="199"/>
    </row>
    <row r="810" spans="1:26" ht="13.5" customHeight="1">
      <c r="A810" s="1"/>
      <c r="B810" s="1"/>
      <c r="C810" s="1"/>
      <c r="D810" s="1"/>
      <c r="E810" s="1"/>
      <c r="F810" s="1"/>
      <c r="G810" s="1"/>
      <c r="H810" s="1"/>
      <c r="I810" s="1"/>
      <c r="J810" s="199"/>
      <c r="K810" s="199"/>
      <c r="L810" s="199"/>
      <c r="M810" s="199"/>
      <c r="N810" s="199"/>
      <c r="O810" s="199"/>
      <c r="P810" s="199"/>
      <c r="Q810" s="199"/>
      <c r="R810" s="199"/>
      <c r="S810" s="199"/>
      <c r="T810" s="199"/>
      <c r="U810" s="199"/>
      <c r="V810" s="199"/>
      <c r="W810" s="199"/>
      <c r="X810" s="199"/>
      <c r="Y810" s="199"/>
      <c r="Z810" s="199"/>
    </row>
    <row r="811" spans="1:26" ht="13.5" customHeight="1">
      <c r="A811" s="1"/>
      <c r="B811" s="1"/>
      <c r="C811" s="1"/>
      <c r="D811" s="1"/>
      <c r="E811" s="1"/>
      <c r="F811" s="1"/>
      <c r="G811" s="1"/>
      <c r="H811" s="1"/>
      <c r="I811" s="1"/>
      <c r="J811" s="199"/>
      <c r="K811" s="199"/>
      <c r="L811" s="199"/>
      <c r="M811" s="199"/>
      <c r="N811" s="199"/>
      <c r="O811" s="199"/>
      <c r="P811" s="199"/>
      <c r="Q811" s="199"/>
      <c r="R811" s="199"/>
      <c r="S811" s="199"/>
      <c r="T811" s="199"/>
      <c r="U811" s="199"/>
      <c r="V811" s="199"/>
      <c r="W811" s="199"/>
      <c r="X811" s="199"/>
      <c r="Y811" s="199"/>
      <c r="Z811" s="199"/>
    </row>
    <row r="812" spans="1:26" ht="13.5" customHeight="1">
      <c r="A812" s="1"/>
      <c r="B812" s="1"/>
      <c r="C812" s="1"/>
      <c r="D812" s="1"/>
      <c r="E812" s="1"/>
      <c r="F812" s="1"/>
      <c r="G812" s="1"/>
      <c r="H812" s="1"/>
      <c r="I812" s="1"/>
      <c r="J812" s="199"/>
      <c r="K812" s="199"/>
      <c r="L812" s="199"/>
      <c r="M812" s="199"/>
      <c r="N812" s="199"/>
      <c r="O812" s="199"/>
      <c r="P812" s="199"/>
      <c r="Q812" s="199"/>
      <c r="R812" s="199"/>
      <c r="S812" s="199"/>
      <c r="T812" s="199"/>
      <c r="U812" s="199"/>
      <c r="V812" s="199"/>
      <c r="W812" s="199"/>
      <c r="X812" s="199"/>
      <c r="Y812" s="199"/>
      <c r="Z812" s="199"/>
    </row>
    <row r="813" spans="1:26" ht="13.5" customHeight="1">
      <c r="A813" s="1"/>
      <c r="B813" s="1"/>
      <c r="C813" s="1"/>
      <c r="D813" s="1"/>
      <c r="E813" s="1"/>
      <c r="F813" s="1"/>
      <c r="G813" s="1"/>
      <c r="H813" s="1"/>
      <c r="I813" s="1"/>
      <c r="J813" s="199"/>
      <c r="K813" s="199"/>
      <c r="L813" s="199"/>
      <c r="M813" s="199"/>
      <c r="N813" s="199"/>
      <c r="O813" s="199"/>
      <c r="P813" s="199"/>
      <c r="Q813" s="199"/>
      <c r="R813" s="199"/>
      <c r="S813" s="199"/>
      <c r="T813" s="199"/>
      <c r="U813" s="199"/>
      <c r="V813" s="199"/>
      <c r="W813" s="199"/>
      <c r="X813" s="199"/>
      <c r="Y813" s="199"/>
      <c r="Z813" s="199"/>
    </row>
    <row r="814" spans="1:26" ht="13.5" customHeight="1">
      <c r="A814" s="1"/>
      <c r="B814" s="1"/>
      <c r="C814" s="1"/>
      <c r="D814" s="1"/>
      <c r="E814" s="1"/>
      <c r="F814" s="1"/>
      <c r="G814" s="1"/>
      <c r="H814" s="1"/>
      <c r="I814" s="1"/>
      <c r="J814" s="199"/>
      <c r="K814" s="199"/>
      <c r="L814" s="199"/>
      <c r="M814" s="199"/>
      <c r="N814" s="199"/>
      <c r="O814" s="199"/>
      <c r="P814" s="199"/>
      <c r="Q814" s="199"/>
      <c r="R814" s="199"/>
      <c r="S814" s="199"/>
      <c r="T814" s="199"/>
      <c r="U814" s="199"/>
      <c r="V814" s="199"/>
      <c r="W814" s="199"/>
      <c r="X814" s="199"/>
      <c r="Y814" s="199"/>
      <c r="Z814" s="199"/>
    </row>
    <row r="815" spans="1:26" ht="13.5" customHeight="1">
      <c r="A815" s="1"/>
      <c r="B815" s="1"/>
      <c r="C815" s="1"/>
      <c r="D815" s="1"/>
      <c r="E815" s="1"/>
      <c r="F815" s="1"/>
      <c r="G815" s="1"/>
      <c r="H815" s="1"/>
      <c r="I815" s="1"/>
      <c r="J815" s="199"/>
      <c r="K815" s="199"/>
      <c r="L815" s="199"/>
      <c r="M815" s="199"/>
      <c r="N815" s="199"/>
      <c r="O815" s="199"/>
      <c r="P815" s="199"/>
      <c r="Q815" s="199"/>
      <c r="R815" s="199"/>
      <c r="S815" s="199"/>
      <c r="T815" s="199"/>
      <c r="U815" s="199"/>
      <c r="V815" s="199"/>
      <c r="W815" s="199"/>
      <c r="X815" s="199"/>
      <c r="Y815" s="199"/>
      <c r="Z815" s="199"/>
    </row>
    <row r="816" spans="1:26" ht="13.5" customHeight="1">
      <c r="A816" s="1"/>
      <c r="B816" s="1"/>
      <c r="C816" s="1"/>
      <c r="D816" s="1"/>
      <c r="E816" s="1"/>
      <c r="F816" s="1"/>
      <c r="G816" s="1"/>
      <c r="H816" s="1"/>
      <c r="I816" s="1"/>
      <c r="J816" s="199"/>
      <c r="K816" s="199"/>
      <c r="L816" s="199"/>
      <c r="M816" s="199"/>
      <c r="N816" s="199"/>
      <c r="O816" s="199"/>
      <c r="P816" s="199"/>
      <c r="Q816" s="199"/>
      <c r="R816" s="199"/>
      <c r="S816" s="199"/>
      <c r="T816" s="199"/>
      <c r="U816" s="199"/>
      <c r="V816" s="199"/>
      <c r="W816" s="199"/>
      <c r="X816" s="199"/>
      <c r="Y816" s="199"/>
      <c r="Z816" s="199"/>
    </row>
    <row r="817" spans="1:26" ht="13.5" customHeight="1">
      <c r="A817" s="1"/>
      <c r="B817" s="1"/>
      <c r="C817" s="1"/>
      <c r="D817" s="1"/>
      <c r="E817" s="1"/>
      <c r="F817" s="1"/>
      <c r="G817" s="1"/>
      <c r="H817" s="1"/>
      <c r="I817" s="1"/>
      <c r="J817" s="199"/>
      <c r="K817" s="199"/>
      <c r="L817" s="199"/>
      <c r="M817" s="199"/>
      <c r="N817" s="199"/>
      <c r="O817" s="199"/>
      <c r="P817" s="199"/>
      <c r="Q817" s="199"/>
      <c r="R817" s="199"/>
      <c r="S817" s="199"/>
      <c r="T817" s="199"/>
      <c r="U817" s="199"/>
      <c r="V817" s="199"/>
      <c r="W817" s="199"/>
      <c r="X817" s="199"/>
      <c r="Y817" s="199"/>
      <c r="Z817" s="199"/>
    </row>
    <row r="818" spans="1:26" ht="13.5" customHeight="1">
      <c r="A818" s="1"/>
      <c r="B818" s="1"/>
      <c r="C818" s="1"/>
      <c r="D818" s="1"/>
      <c r="E818" s="1"/>
      <c r="F818" s="1"/>
      <c r="G818" s="1"/>
      <c r="H818" s="1"/>
      <c r="I818" s="1"/>
      <c r="J818" s="199"/>
      <c r="K818" s="199"/>
      <c r="L818" s="199"/>
      <c r="M818" s="199"/>
      <c r="N818" s="199"/>
      <c r="O818" s="199"/>
      <c r="P818" s="199"/>
      <c r="Q818" s="199"/>
      <c r="R818" s="199"/>
      <c r="S818" s="199"/>
      <c r="T818" s="199"/>
      <c r="U818" s="199"/>
      <c r="V818" s="199"/>
      <c r="W818" s="199"/>
      <c r="X818" s="199"/>
      <c r="Y818" s="199"/>
      <c r="Z818" s="199"/>
    </row>
    <row r="819" spans="1:26" ht="13.5" customHeight="1">
      <c r="A819" s="1"/>
      <c r="B819" s="1"/>
      <c r="C819" s="1"/>
      <c r="D819" s="1"/>
      <c r="E819" s="1"/>
      <c r="F819" s="1"/>
      <c r="G819" s="1"/>
      <c r="H819" s="1"/>
      <c r="I819" s="1"/>
      <c r="J819" s="199"/>
      <c r="K819" s="199"/>
      <c r="L819" s="199"/>
      <c r="M819" s="199"/>
      <c r="N819" s="199"/>
      <c r="O819" s="199"/>
      <c r="P819" s="199"/>
      <c r="Q819" s="199"/>
      <c r="R819" s="199"/>
      <c r="S819" s="199"/>
      <c r="T819" s="199"/>
      <c r="U819" s="199"/>
      <c r="V819" s="199"/>
      <c r="W819" s="199"/>
      <c r="X819" s="199"/>
      <c r="Y819" s="199"/>
      <c r="Z819" s="199"/>
    </row>
    <row r="820" spans="1:26" ht="13.5" customHeight="1">
      <c r="A820" s="1"/>
      <c r="B820" s="1"/>
      <c r="C820" s="1"/>
      <c r="D820" s="1"/>
      <c r="E820" s="1"/>
      <c r="F820" s="1"/>
      <c r="G820" s="1"/>
      <c r="H820" s="1"/>
      <c r="I820" s="1"/>
      <c r="J820" s="199"/>
      <c r="K820" s="199"/>
      <c r="L820" s="199"/>
      <c r="M820" s="199"/>
      <c r="N820" s="199"/>
      <c r="O820" s="199"/>
      <c r="P820" s="199"/>
      <c r="Q820" s="199"/>
      <c r="R820" s="199"/>
      <c r="S820" s="199"/>
      <c r="T820" s="199"/>
      <c r="U820" s="199"/>
      <c r="V820" s="199"/>
      <c r="W820" s="199"/>
      <c r="X820" s="199"/>
      <c r="Y820" s="199"/>
      <c r="Z820" s="199"/>
    </row>
    <row r="821" spans="1:26" ht="13.5" customHeight="1">
      <c r="A821" s="1"/>
      <c r="B821" s="1"/>
      <c r="C821" s="1"/>
      <c r="D821" s="1"/>
      <c r="E821" s="1"/>
      <c r="F821" s="1"/>
      <c r="G821" s="1"/>
      <c r="H821" s="1"/>
      <c r="I821" s="1"/>
      <c r="J821" s="199"/>
      <c r="K821" s="199"/>
      <c r="L821" s="199"/>
      <c r="M821" s="199"/>
      <c r="N821" s="199"/>
      <c r="O821" s="199"/>
      <c r="P821" s="199"/>
      <c r="Q821" s="199"/>
      <c r="R821" s="199"/>
      <c r="S821" s="199"/>
      <c r="T821" s="199"/>
      <c r="U821" s="199"/>
      <c r="V821" s="199"/>
      <c r="W821" s="199"/>
      <c r="X821" s="199"/>
      <c r="Y821" s="199"/>
      <c r="Z821" s="199"/>
    </row>
    <row r="822" spans="1:26" ht="13.5" customHeight="1">
      <c r="A822" s="1"/>
      <c r="B822" s="1"/>
      <c r="C822" s="1"/>
      <c r="D822" s="1"/>
      <c r="E822" s="1"/>
      <c r="F822" s="1"/>
      <c r="G822" s="1"/>
      <c r="H822" s="1"/>
      <c r="I822" s="1"/>
      <c r="J822" s="199"/>
      <c r="K822" s="199"/>
      <c r="L822" s="199"/>
      <c r="M822" s="199"/>
      <c r="N822" s="199"/>
      <c r="O822" s="199"/>
      <c r="P822" s="199"/>
      <c r="Q822" s="199"/>
      <c r="R822" s="199"/>
      <c r="S822" s="199"/>
      <c r="T822" s="199"/>
      <c r="U822" s="199"/>
      <c r="V822" s="199"/>
      <c r="W822" s="199"/>
      <c r="X822" s="199"/>
      <c r="Y822" s="199"/>
      <c r="Z822" s="199"/>
    </row>
    <row r="823" spans="1:26" ht="13.5" customHeight="1">
      <c r="A823" s="1"/>
      <c r="B823" s="1"/>
      <c r="C823" s="1"/>
      <c r="D823" s="1"/>
      <c r="E823" s="1"/>
      <c r="F823" s="1"/>
      <c r="G823" s="1"/>
      <c r="H823" s="1"/>
      <c r="I823" s="1"/>
      <c r="J823" s="199"/>
      <c r="K823" s="199"/>
      <c r="L823" s="199"/>
      <c r="M823" s="199"/>
      <c r="N823" s="199"/>
      <c r="O823" s="199"/>
      <c r="P823" s="199"/>
      <c r="Q823" s="199"/>
      <c r="R823" s="199"/>
      <c r="S823" s="199"/>
      <c r="T823" s="199"/>
      <c r="U823" s="199"/>
      <c r="V823" s="199"/>
      <c r="W823" s="199"/>
      <c r="X823" s="199"/>
      <c r="Y823" s="199"/>
      <c r="Z823" s="199"/>
    </row>
    <row r="824" spans="1:26" ht="13.5" customHeight="1">
      <c r="A824" s="1"/>
      <c r="B824" s="1"/>
      <c r="C824" s="1"/>
      <c r="D824" s="1"/>
      <c r="E824" s="1"/>
      <c r="F824" s="1"/>
      <c r="G824" s="1"/>
      <c r="H824" s="1"/>
      <c r="I824" s="1"/>
      <c r="J824" s="199"/>
      <c r="K824" s="199"/>
      <c r="L824" s="199"/>
      <c r="M824" s="199"/>
      <c r="N824" s="199"/>
      <c r="O824" s="199"/>
      <c r="P824" s="199"/>
      <c r="Q824" s="199"/>
      <c r="R824" s="199"/>
      <c r="S824" s="199"/>
      <c r="T824" s="199"/>
      <c r="U824" s="199"/>
      <c r="V824" s="199"/>
      <c r="W824" s="199"/>
      <c r="X824" s="199"/>
      <c r="Y824" s="199"/>
      <c r="Z824" s="199"/>
    </row>
    <row r="825" spans="1:26" ht="13.5" customHeight="1">
      <c r="A825" s="1"/>
      <c r="B825" s="1"/>
      <c r="C825" s="1"/>
      <c r="D825" s="1"/>
      <c r="E825" s="1"/>
      <c r="F825" s="1"/>
      <c r="G825" s="1"/>
      <c r="H825" s="1"/>
      <c r="I825" s="1"/>
      <c r="J825" s="199"/>
      <c r="K825" s="199"/>
      <c r="L825" s="199"/>
      <c r="M825" s="199"/>
      <c r="N825" s="199"/>
      <c r="O825" s="199"/>
      <c r="P825" s="199"/>
      <c r="Q825" s="199"/>
      <c r="R825" s="199"/>
      <c r="S825" s="199"/>
      <c r="T825" s="199"/>
      <c r="U825" s="199"/>
      <c r="V825" s="199"/>
      <c r="W825" s="199"/>
      <c r="X825" s="199"/>
      <c r="Y825" s="199"/>
      <c r="Z825" s="199"/>
    </row>
    <row r="826" spans="1:26" ht="13.5" customHeight="1">
      <c r="A826" s="1"/>
      <c r="B826" s="1"/>
      <c r="C826" s="1"/>
      <c r="D826" s="1"/>
      <c r="E826" s="1"/>
      <c r="F826" s="1"/>
      <c r="G826" s="1"/>
      <c r="H826" s="1"/>
      <c r="I826" s="1"/>
      <c r="J826" s="199"/>
      <c r="K826" s="199"/>
      <c r="L826" s="199"/>
      <c r="M826" s="199"/>
      <c r="N826" s="199"/>
      <c r="O826" s="199"/>
      <c r="P826" s="199"/>
      <c r="Q826" s="199"/>
      <c r="R826" s="199"/>
      <c r="S826" s="199"/>
      <c r="T826" s="199"/>
      <c r="U826" s="199"/>
      <c r="V826" s="199"/>
      <c r="W826" s="199"/>
      <c r="X826" s="199"/>
      <c r="Y826" s="199"/>
      <c r="Z826" s="199"/>
    </row>
    <row r="827" spans="1:26" ht="13.5" customHeight="1">
      <c r="A827" s="1"/>
      <c r="B827" s="1"/>
      <c r="C827" s="1"/>
      <c r="D827" s="1"/>
      <c r="E827" s="1"/>
      <c r="F827" s="1"/>
      <c r="G827" s="1"/>
      <c r="H827" s="1"/>
      <c r="I827" s="1"/>
      <c r="J827" s="199"/>
      <c r="K827" s="199"/>
      <c r="L827" s="199"/>
      <c r="M827" s="199"/>
      <c r="N827" s="199"/>
      <c r="O827" s="199"/>
      <c r="P827" s="199"/>
      <c r="Q827" s="199"/>
      <c r="R827" s="199"/>
      <c r="S827" s="199"/>
      <c r="T827" s="199"/>
      <c r="U827" s="199"/>
      <c r="V827" s="199"/>
      <c r="W827" s="199"/>
      <c r="X827" s="199"/>
      <c r="Y827" s="199"/>
      <c r="Z827" s="199"/>
    </row>
    <row r="828" spans="1:26" ht="13.5" customHeight="1">
      <c r="A828" s="1"/>
      <c r="B828" s="1"/>
      <c r="C828" s="1"/>
      <c r="D828" s="1"/>
      <c r="E828" s="1"/>
      <c r="F828" s="1"/>
      <c r="G828" s="1"/>
      <c r="H828" s="1"/>
      <c r="I828" s="1"/>
      <c r="J828" s="199"/>
      <c r="K828" s="199"/>
      <c r="L828" s="199"/>
      <c r="M828" s="199"/>
      <c r="N828" s="199"/>
      <c r="O828" s="199"/>
      <c r="P828" s="199"/>
      <c r="Q828" s="199"/>
      <c r="R828" s="199"/>
      <c r="S828" s="199"/>
      <c r="T828" s="199"/>
      <c r="U828" s="199"/>
      <c r="V828" s="199"/>
      <c r="W828" s="199"/>
      <c r="X828" s="199"/>
      <c r="Y828" s="199"/>
      <c r="Z828" s="199"/>
    </row>
    <row r="829" spans="1:26" ht="13.5" customHeight="1">
      <c r="A829" s="1"/>
      <c r="B829" s="1"/>
      <c r="C829" s="1"/>
      <c r="D829" s="1"/>
      <c r="E829" s="1"/>
      <c r="F829" s="1"/>
      <c r="G829" s="1"/>
      <c r="H829" s="1"/>
      <c r="I829" s="1"/>
      <c r="J829" s="199"/>
      <c r="K829" s="199"/>
      <c r="L829" s="199"/>
      <c r="M829" s="199"/>
      <c r="N829" s="199"/>
      <c r="O829" s="199"/>
      <c r="P829" s="199"/>
      <c r="Q829" s="199"/>
      <c r="R829" s="199"/>
      <c r="S829" s="199"/>
      <c r="T829" s="199"/>
      <c r="U829" s="199"/>
      <c r="V829" s="199"/>
      <c r="W829" s="199"/>
      <c r="X829" s="199"/>
      <c r="Y829" s="199"/>
      <c r="Z829" s="199"/>
    </row>
    <row r="830" spans="1:26" ht="13.5" customHeight="1">
      <c r="A830" s="1"/>
      <c r="B830" s="1"/>
      <c r="C830" s="1"/>
      <c r="D830" s="1"/>
      <c r="E830" s="1"/>
      <c r="F830" s="1"/>
      <c r="G830" s="1"/>
      <c r="H830" s="1"/>
      <c r="I830" s="1"/>
      <c r="J830" s="199"/>
      <c r="K830" s="199"/>
      <c r="L830" s="199"/>
      <c r="M830" s="199"/>
      <c r="N830" s="199"/>
      <c r="O830" s="199"/>
      <c r="P830" s="199"/>
      <c r="Q830" s="199"/>
      <c r="R830" s="199"/>
      <c r="S830" s="199"/>
      <c r="T830" s="199"/>
      <c r="U830" s="199"/>
      <c r="V830" s="199"/>
      <c r="W830" s="199"/>
      <c r="X830" s="199"/>
      <c r="Y830" s="199"/>
      <c r="Z830" s="199"/>
    </row>
    <row r="831" spans="1:26" ht="13.5" customHeight="1">
      <c r="A831" s="1"/>
      <c r="B831" s="1"/>
      <c r="C831" s="1"/>
      <c r="D831" s="1"/>
      <c r="E831" s="1"/>
      <c r="F831" s="1"/>
      <c r="G831" s="1"/>
      <c r="H831" s="1"/>
      <c r="I831" s="1"/>
      <c r="J831" s="199"/>
      <c r="K831" s="199"/>
      <c r="L831" s="199"/>
      <c r="M831" s="199"/>
      <c r="N831" s="199"/>
      <c r="O831" s="199"/>
      <c r="P831" s="199"/>
      <c r="Q831" s="199"/>
      <c r="R831" s="199"/>
      <c r="S831" s="199"/>
      <c r="T831" s="199"/>
      <c r="U831" s="199"/>
      <c r="V831" s="199"/>
      <c r="W831" s="199"/>
      <c r="X831" s="199"/>
      <c r="Y831" s="199"/>
      <c r="Z831" s="199"/>
    </row>
    <row r="832" spans="1:26" ht="13.5" customHeight="1">
      <c r="A832" s="1"/>
      <c r="B832" s="1"/>
      <c r="C832" s="1"/>
      <c r="D832" s="1"/>
      <c r="E832" s="1"/>
      <c r="F832" s="1"/>
      <c r="G832" s="1"/>
      <c r="H832" s="1"/>
      <c r="I832" s="1"/>
      <c r="J832" s="199"/>
      <c r="K832" s="199"/>
      <c r="L832" s="199"/>
      <c r="M832" s="199"/>
      <c r="N832" s="199"/>
      <c r="O832" s="199"/>
      <c r="P832" s="199"/>
      <c r="Q832" s="199"/>
      <c r="R832" s="199"/>
      <c r="S832" s="199"/>
      <c r="T832" s="199"/>
      <c r="U832" s="199"/>
      <c r="V832" s="199"/>
      <c r="W832" s="199"/>
      <c r="X832" s="199"/>
      <c r="Y832" s="199"/>
      <c r="Z832" s="199"/>
    </row>
    <row r="833" spans="1:26" ht="13.5" customHeight="1">
      <c r="A833" s="1"/>
      <c r="B833" s="1"/>
      <c r="C833" s="1"/>
      <c r="D833" s="1"/>
      <c r="E833" s="1"/>
      <c r="F833" s="1"/>
      <c r="G833" s="1"/>
      <c r="H833" s="1"/>
      <c r="I833" s="1"/>
      <c r="J833" s="199"/>
      <c r="K833" s="199"/>
      <c r="L833" s="199"/>
      <c r="M833" s="199"/>
      <c r="N833" s="199"/>
      <c r="O833" s="199"/>
      <c r="P833" s="199"/>
      <c r="Q833" s="199"/>
      <c r="R833" s="199"/>
      <c r="S833" s="199"/>
      <c r="T833" s="199"/>
      <c r="U833" s="199"/>
      <c r="V833" s="199"/>
      <c r="W833" s="199"/>
      <c r="X833" s="199"/>
      <c r="Y833" s="199"/>
      <c r="Z833" s="199"/>
    </row>
    <row r="834" spans="1:26" ht="13.5" customHeight="1">
      <c r="A834" s="1"/>
      <c r="B834" s="1"/>
      <c r="C834" s="1"/>
      <c r="D834" s="1"/>
      <c r="E834" s="1"/>
      <c r="F834" s="1"/>
      <c r="G834" s="1"/>
      <c r="H834" s="1"/>
      <c r="I834" s="1"/>
      <c r="J834" s="199"/>
      <c r="K834" s="199"/>
      <c r="L834" s="199"/>
      <c r="M834" s="199"/>
      <c r="N834" s="199"/>
      <c r="O834" s="199"/>
      <c r="P834" s="199"/>
      <c r="Q834" s="199"/>
      <c r="R834" s="199"/>
      <c r="S834" s="199"/>
      <c r="T834" s="199"/>
      <c r="U834" s="199"/>
      <c r="V834" s="199"/>
      <c r="W834" s="199"/>
      <c r="X834" s="199"/>
      <c r="Y834" s="199"/>
      <c r="Z834" s="199"/>
    </row>
    <row r="835" spans="1:26" ht="13.5" customHeight="1">
      <c r="A835" s="1"/>
      <c r="B835" s="1"/>
      <c r="C835" s="1"/>
      <c r="D835" s="1"/>
      <c r="E835" s="1"/>
      <c r="F835" s="1"/>
      <c r="G835" s="1"/>
      <c r="H835" s="1"/>
      <c r="I835" s="1"/>
      <c r="J835" s="199"/>
      <c r="K835" s="199"/>
      <c r="L835" s="199"/>
      <c r="M835" s="199"/>
      <c r="N835" s="199"/>
      <c r="O835" s="199"/>
      <c r="P835" s="199"/>
      <c r="Q835" s="199"/>
      <c r="R835" s="199"/>
      <c r="S835" s="199"/>
      <c r="T835" s="199"/>
      <c r="U835" s="199"/>
      <c r="V835" s="199"/>
      <c r="W835" s="199"/>
      <c r="X835" s="199"/>
      <c r="Y835" s="199"/>
      <c r="Z835" s="199"/>
    </row>
    <row r="836" spans="1:26" ht="13.5" customHeight="1">
      <c r="A836" s="1"/>
      <c r="B836" s="1"/>
      <c r="C836" s="1"/>
      <c r="D836" s="1"/>
      <c r="E836" s="1"/>
      <c r="F836" s="1"/>
      <c r="G836" s="1"/>
      <c r="H836" s="1"/>
      <c r="I836" s="1"/>
      <c r="J836" s="199"/>
      <c r="K836" s="199"/>
      <c r="L836" s="199"/>
      <c r="M836" s="199"/>
      <c r="N836" s="199"/>
      <c r="O836" s="199"/>
      <c r="P836" s="199"/>
      <c r="Q836" s="199"/>
      <c r="R836" s="199"/>
      <c r="S836" s="199"/>
      <c r="T836" s="199"/>
      <c r="U836" s="199"/>
      <c r="V836" s="199"/>
      <c r="W836" s="199"/>
      <c r="X836" s="199"/>
      <c r="Y836" s="199"/>
      <c r="Z836" s="199"/>
    </row>
    <row r="837" spans="1:26" ht="13.5" customHeight="1">
      <c r="A837" s="1"/>
      <c r="B837" s="1"/>
      <c r="C837" s="1"/>
      <c r="D837" s="1"/>
      <c r="E837" s="1"/>
      <c r="F837" s="1"/>
      <c r="G837" s="1"/>
      <c r="H837" s="1"/>
      <c r="I837" s="1"/>
      <c r="J837" s="199"/>
      <c r="K837" s="199"/>
      <c r="L837" s="199"/>
      <c r="M837" s="199"/>
      <c r="N837" s="199"/>
      <c r="O837" s="199"/>
      <c r="P837" s="199"/>
      <c r="Q837" s="199"/>
      <c r="R837" s="199"/>
      <c r="S837" s="199"/>
      <c r="T837" s="199"/>
      <c r="U837" s="199"/>
      <c r="V837" s="199"/>
      <c r="W837" s="199"/>
      <c r="X837" s="199"/>
      <c r="Y837" s="199"/>
      <c r="Z837" s="199"/>
    </row>
    <row r="838" spans="1:26" ht="13.5" customHeight="1">
      <c r="A838" s="1"/>
      <c r="B838" s="1"/>
      <c r="C838" s="1"/>
      <c r="D838" s="1"/>
      <c r="E838" s="1"/>
      <c r="F838" s="1"/>
      <c r="G838" s="1"/>
      <c r="H838" s="1"/>
      <c r="I838" s="1"/>
      <c r="J838" s="199"/>
      <c r="K838" s="199"/>
      <c r="L838" s="199"/>
      <c r="M838" s="199"/>
      <c r="N838" s="199"/>
      <c r="O838" s="199"/>
      <c r="P838" s="199"/>
      <c r="Q838" s="199"/>
      <c r="R838" s="199"/>
      <c r="S838" s="199"/>
      <c r="T838" s="199"/>
      <c r="U838" s="199"/>
      <c r="V838" s="199"/>
      <c r="W838" s="199"/>
      <c r="X838" s="199"/>
      <c r="Y838" s="199"/>
      <c r="Z838" s="199"/>
    </row>
    <row r="839" spans="1:26" ht="13.5" customHeight="1">
      <c r="A839" s="1"/>
      <c r="B839" s="1"/>
      <c r="C839" s="1"/>
      <c r="D839" s="1"/>
      <c r="E839" s="1"/>
      <c r="F839" s="1"/>
      <c r="G839" s="1"/>
      <c r="H839" s="1"/>
      <c r="I839" s="1"/>
      <c r="J839" s="199"/>
      <c r="K839" s="199"/>
      <c r="L839" s="199"/>
      <c r="M839" s="199"/>
      <c r="N839" s="199"/>
      <c r="O839" s="199"/>
      <c r="P839" s="199"/>
      <c r="Q839" s="199"/>
      <c r="R839" s="199"/>
      <c r="S839" s="199"/>
      <c r="T839" s="199"/>
      <c r="U839" s="199"/>
      <c r="V839" s="199"/>
      <c r="W839" s="199"/>
      <c r="X839" s="199"/>
      <c r="Y839" s="199"/>
      <c r="Z839" s="199"/>
    </row>
    <row r="840" spans="1:26" ht="13.5" customHeight="1">
      <c r="A840" s="1"/>
      <c r="B840" s="1"/>
      <c r="C840" s="1"/>
      <c r="D840" s="1"/>
      <c r="E840" s="1"/>
      <c r="F840" s="1"/>
      <c r="G840" s="1"/>
      <c r="H840" s="1"/>
      <c r="I840" s="1"/>
      <c r="J840" s="199"/>
      <c r="K840" s="199"/>
      <c r="L840" s="199"/>
      <c r="M840" s="199"/>
      <c r="N840" s="199"/>
      <c r="O840" s="199"/>
      <c r="P840" s="199"/>
      <c r="Q840" s="199"/>
      <c r="R840" s="199"/>
      <c r="S840" s="199"/>
      <c r="T840" s="199"/>
      <c r="U840" s="199"/>
      <c r="V840" s="199"/>
      <c r="W840" s="199"/>
      <c r="X840" s="199"/>
      <c r="Y840" s="199"/>
      <c r="Z840" s="199"/>
    </row>
    <row r="841" spans="1:26" ht="13.5" customHeight="1">
      <c r="A841" s="1"/>
      <c r="B841" s="1"/>
      <c r="C841" s="1"/>
      <c r="D841" s="1"/>
      <c r="E841" s="1"/>
      <c r="F841" s="1"/>
      <c r="G841" s="1"/>
      <c r="H841" s="1"/>
      <c r="I841" s="1"/>
      <c r="J841" s="199"/>
      <c r="K841" s="199"/>
      <c r="L841" s="199"/>
      <c r="M841" s="199"/>
      <c r="N841" s="199"/>
      <c r="O841" s="199"/>
      <c r="P841" s="199"/>
      <c r="Q841" s="199"/>
      <c r="R841" s="199"/>
      <c r="S841" s="199"/>
      <c r="T841" s="199"/>
      <c r="U841" s="199"/>
      <c r="V841" s="199"/>
      <c r="W841" s="199"/>
      <c r="X841" s="199"/>
      <c r="Y841" s="199"/>
      <c r="Z841" s="199"/>
    </row>
    <row r="842" spans="1:26" ht="13.5" customHeight="1">
      <c r="A842" s="1"/>
      <c r="B842" s="1"/>
      <c r="C842" s="1"/>
      <c r="D842" s="1"/>
      <c r="E842" s="1"/>
      <c r="F842" s="1"/>
      <c r="G842" s="1"/>
      <c r="H842" s="1"/>
      <c r="I842" s="1"/>
      <c r="J842" s="199"/>
      <c r="K842" s="199"/>
      <c r="L842" s="199"/>
      <c r="M842" s="199"/>
      <c r="N842" s="199"/>
      <c r="O842" s="199"/>
      <c r="P842" s="199"/>
      <c r="Q842" s="199"/>
      <c r="R842" s="199"/>
      <c r="S842" s="199"/>
      <c r="T842" s="199"/>
      <c r="U842" s="199"/>
      <c r="V842" s="199"/>
      <c r="W842" s="199"/>
      <c r="X842" s="199"/>
      <c r="Y842" s="199"/>
      <c r="Z842" s="199"/>
    </row>
    <row r="843" spans="1:26" ht="13.5" customHeight="1">
      <c r="A843" s="1"/>
      <c r="B843" s="1"/>
      <c r="C843" s="1"/>
      <c r="D843" s="1"/>
      <c r="E843" s="1"/>
      <c r="F843" s="1"/>
      <c r="G843" s="1"/>
      <c r="H843" s="1"/>
      <c r="I843" s="1"/>
      <c r="J843" s="199"/>
      <c r="K843" s="199"/>
      <c r="L843" s="199"/>
      <c r="M843" s="199"/>
      <c r="N843" s="199"/>
      <c r="O843" s="199"/>
      <c r="P843" s="199"/>
      <c r="Q843" s="199"/>
      <c r="R843" s="199"/>
      <c r="S843" s="199"/>
      <c r="T843" s="199"/>
      <c r="U843" s="199"/>
      <c r="V843" s="199"/>
      <c r="W843" s="199"/>
      <c r="X843" s="199"/>
      <c r="Y843" s="199"/>
      <c r="Z843" s="199"/>
    </row>
    <row r="844" spans="1:26" ht="13.5" customHeight="1">
      <c r="A844" s="1"/>
      <c r="B844" s="1"/>
      <c r="C844" s="1"/>
      <c r="D844" s="1"/>
      <c r="E844" s="1"/>
      <c r="F844" s="1"/>
      <c r="G844" s="1"/>
      <c r="H844" s="1"/>
      <c r="I844" s="1"/>
      <c r="J844" s="199"/>
      <c r="K844" s="199"/>
      <c r="L844" s="199"/>
      <c r="M844" s="199"/>
      <c r="N844" s="199"/>
      <c r="O844" s="199"/>
      <c r="P844" s="199"/>
      <c r="Q844" s="199"/>
      <c r="R844" s="199"/>
      <c r="S844" s="199"/>
      <c r="T844" s="199"/>
      <c r="U844" s="199"/>
      <c r="V844" s="199"/>
      <c r="W844" s="199"/>
      <c r="X844" s="199"/>
      <c r="Y844" s="199"/>
      <c r="Z844" s="199"/>
    </row>
    <row r="845" spans="1:26" ht="13.5" customHeight="1">
      <c r="A845" s="1"/>
      <c r="B845" s="1"/>
      <c r="C845" s="1"/>
      <c r="D845" s="1"/>
      <c r="E845" s="1"/>
      <c r="F845" s="1"/>
      <c r="G845" s="1"/>
      <c r="H845" s="1"/>
      <c r="I845" s="1"/>
      <c r="J845" s="199"/>
      <c r="K845" s="199"/>
      <c r="L845" s="199"/>
      <c r="M845" s="199"/>
      <c r="N845" s="199"/>
      <c r="O845" s="199"/>
      <c r="P845" s="199"/>
      <c r="Q845" s="199"/>
      <c r="R845" s="199"/>
      <c r="S845" s="199"/>
      <c r="T845" s="199"/>
      <c r="U845" s="199"/>
      <c r="V845" s="199"/>
      <c r="W845" s="199"/>
      <c r="X845" s="199"/>
      <c r="Y845" s="199"/>
      <c r="Z845" s="199"/>
    </row>
    <row r="846" spans="1:26" ht="13.5" customHeight="1">
      <c r="A846" s="1"/>
      <c r="B846" s="1"/>
      <c r="C846" s="1"/>
      <c r="D846" s="1"/>
      <c r="E846" s="1"/>
      <c r="F846" s="1"/>
      <c r="G846" s="1"/>
      <c r="H846" s="1"/>
      <c r="I846" s="1"/>
      <c r="J846" s="199"/>
      <c r="K846" s="199"/>
      <c r="L846" s="199"/>
      <c r="M846" s="199"/>
      <c r="N846" s="199"/>
      <c r="O846" s="199"/>
      <c r="P846" s="199"/>
      <c r="Q846" s="199"/>
      <c r="R846" s="199"/>
      <c r="S846" s="199"/>
      <c r="T846" s="199"/>
      <c r="U846" s="199"/>
      <c r="V846" s="199"/>
      <c r="W846" s="199"/>
      <c r="X846" s="199"/>
      <c r="Y846" s="199"/>
      <c r="Z846" s="199"/>
    </row>
    <row r="847" spans="1:26" ht="13.5" customHeight="1">
      <c r="A847" s="1"/>
      <c r="B847" s="1"/>
      <c r="C847" s="1"/>
      <c r="D847" s="1"/>
      <c r="E847" s="1"/>
      <c r="F847" s="1"/>
      <c r="G847" s="1"/>
      <c r="H847" s="1"/>
      <c r="I847" s="1"/>
      <c r="J847" s="199"/>
      <c r="K847" s="199"/>
      <c r="L847" s="199"/>
      <c r="M847" s="199"/>
      <c r="N847" s="199"/>
      <c r="O847" s="199"/>
      <c r="P847" s="199"/>
      <c r="Q847" s="199"/>
      <c r="R847" s="199"/>
      <c r="S847" s="199"/>
      <c r="T847" s="199"/>
      <c r="U847" s="199"/>
      <c r="V847" s="199"/>
      <c r="W847" s="199"/>
      <c r="X847" s="199"/>
      <c r="Y847" s="199"/>
      <c r="Z847" s="199"/>
    </row>
    <row r="848" spans="1:26" ht="13.5" customHeight="1">
      <c r="A848" s="1"/>
      <c r="B848" s="1"/>
      <c r="C848" s="1"/>
      <c r="D848" s="1"/>
      <c r="E848" s="1"/>
      <c r="F848" s="1"/>
      <c r="G848" s="1"/>
      <c r="H848" s="1"/>
      <c r="I848" s="1"/>
      <c r="J848" s="199"/>
      <c r="K848" s="199"/>
      <c r="L848" s="199"/>
      <c r="M848" s="199"/>
      <c r="N848" s="199"/>
      <c r="O848" s="199"/>
      <c r="P848" s="199"/>
      <c r="Q848" s="199"/>
      <c r="R848" s="199"/>
      <c r="S848" s="199"/>
      <c r="T848" s="199"/>
      <c r="U848" s="199"/>
      <c r="V848" s="199"/>
      <c r="W848" s="199"/>
      <c r="X848" s="199"/>
      <c r="Y848" s="199"/>
      <c r="Z848" s="199"/>
    </row>
    <row r="849" spans="1:26" ht="13.5" customHeight="1">
      <c r="A849" s="1"/>
      <c r="B849" s="1"/>
      <c r="C849" s="1"/>
      <c r="D849" s="1"/>
      <c r="E849" s="1"/>
      <c r="F849" s="1"/>
      <c r="G849" s="1"/>
      <c r="H849" s="1"/>
      <c r="I849" s="1"/>
      <c r="J849" s="199"/>
      <c r="K849" s="199"/>
      <c r="L849" s="199"/>
      <c r="M849" s="199"/>
      <c r="N849" s="199"/>
      <c r="O849" s="199"/>
      <c r="P849" s="199"/>
      <c r="Q849" s="199"/>
      <c r="R849" s="199"/>
      <c r="S849" s="199"/>
      <c r="T849" s="199"/>
      <c r="U849" s="199"/>
      <c r="V849" s="199"/>
      <c r="W849" s="199"/>
      <c r="X849" s="199"/>
      <c r="Y849" s="199"/>
      <c r="Z849" s="199"/>
    </row>
    <row r="850" spans="1:26" ht="13.5" customHeight="1">
      <c r="A850" s="1"/>
      <c r="B850" s="1"/>
      <c r="C850" s="1"/>
      <c r="D850" s="1"/>
      <c r="E850" s="1"/>
      <c r="F850" s="1"/>
      <c r="G850" s="1"/>
      <c r="H850" s="1"/>
      <c r="I850" s="1"/>
      <c r="J850" s="199"/>
      <c r="K850" s="199"/>
      <c r="L850" s="199"/>
      <c r="M850" s="199"/>
      <c r="N850" s="199"/>
      <c r="O850" s="199"/>
      <c r="P850" s="199"/>
      <c r="Q850" s="199"/>
      <c r="R850" s="199"/>
      <c r="S850" s="199"/>
      <c r="T850" s="199"/>
      <c r="U850" s="199"/>
      <c r="V850" s="199"/>
      <c r="W850" s="199"/>
      <c r="X850" s="199"/>
      <c r="Y850" s="199"/>
      <c r="Z850" s="199"/>
    </row>
    <row r="851" spans="1:26" ht="13.5" customHeight="1">
      <c r="A851" s="1"/>
      <c r="B851" s="1"/>
      <c r="C851" s="1"/>
      <c r="D851" s="1"/>
      <c r="E851" s="1"/>
      <c r="F851" s="1"/>
      <c r="G851" s="1"/>
      <c r="H851" s="1"/>
      <c r="I851" s="1"/>
      <c r="J851" s="199"/>
      <c r="K851" s="199"/>
      <c r="L851" s="199"/>
      <c r="M851" s="199"/>
      <c r="N851" s="199"/>
      <c r="O851" s="199"/>
      <c r="P851" s="199"/>
      <c r="Q851" s="199"/>
      <c r="R851" s="199"/>
      <c r="S851" s="199"/>
      <c r="T851" s="199"/>
      <c r="U851" s="199"/>
      <c r="V851" s="199"/>
      <c r="W851" s="199"/>
      <c r="X851" s="199"/>
      <c r="Y851" s="199"/>
      <c r="Z851" s="199"/>
    </row>
    <row r="852" spans="1:26" ht="13.5" customHeight="1">
      <c r="A852" s="1"/>
      <c r="B852" s="1"/>
      <c r="C852" s="1"/>
      <c r="D852" s="1"/>
      <c r="E852" s="1"/>
      <c r="F852" s="1"/>
      <c r="G852" s="1"/>
      <c r="H852" s="1"/>
      <c r="I852" s="1"/>
      <c r="J852" s="199"/>
      <c r="K852" s="199"/>
      <c r="L852" s="199"/>
      <c r="M852" s="199"/>
      <c r="N852" s="199"/>
      <c r="O852" s="199"/>
      <c r="P852" s="199"/>
      <c r="Q852" s="199"/>
      <c r="R852" s="199"/>
      <c r="S852" s="199"/>
      <c r="T852" s="199"/>
      <c r="U852" s="199"/>
      <c r="V852" s="199"/>
      <c r="W852" s="199"/>
      <c r="X852" s="199"/>
      <c r="Y852" s="199"/>
      <c r="Z852" s="199"/>
    </row>
    <row r="853" spans="1:26" ht="13.5" customHeight="1">
      <c r="A853" s="1"/>
      <c r="B853" s="1"/>
      <c r="C853" s="1"/>
      <c r="D853" s="1"/>
      <c r="E853" s="1"/>
      <c r="F853" s="1"/>
      <c r="G853" s="1"/>
      <c r="H853" s="1"/>
      <c r="I853" s="1"/>
      <c r="J853" s="199"/>
      <c r="K853" s="199"/>
      <c r="L853" s="199"/>
      <c r="M853" s="199"/>
      <c r="N853" s="199"/>
      <c r="O853" s="199"/>
      <c r="P853" s="199"/>
      <c r="Q853" s="199"/>
      <c r="R853" s="199"/>
      <c r="S853" s="199"/>
      <c r="T853" s="199"/>
      <c r="U853" s="199"/>
      <c r="V853" s="199"/>
      <c r="W853" s="199"/>
      <c r="X853" s="199"/>
      <c r="Y853" s="199"/>
      <c r="Z853" s="199"/>
    </row>
    <row r="854" spans="1:26" ht="13.5" customHeight="1">
      <c r="A854" s="1"/>
      <c r="B854" s="1"/>
      <c r="C854" s="1"/>
      <c r="D854" s="1"/>
      <c r="E854" s="1"/>
      <c r="F854" s="1"/>
      <c r="G854" s="1"/>
      <c r="H854" s="1"/>
      <c r="I854" s="1"/>
      <c r="J854" s="199"/>
      <c r="K854" s="199"/>
      <c r="L854" s="199"/>
      <c r="M854" s="199"/>
      <c r="N854" s="199"/>
      <c r="O854" s="199"/>
      <c r="P854" s="199"/>
      <c r="Q854" s="199"/>
      <c r="R854" s="199"/>
      <c r="S854" s="199"/>
      <c r="T854" s="199"/>
      <c r="U854" s="199"/>
      <c r="V854" s="199"/>
      <c r="W854" s="199"/>
      <c r="X854" s="199"/>
      <c r="Y854" s="199"/>
      <c r="Z854" s="199"/>
    </row>
    <row r="855" spans="1:26" ht="13.5" customHeight="1">
      <c r="A855" s="1"/>
      <c r="B855" s="1"/>
      <c r="C855" s="1"/>
      <c r="D855" s="1"/>
      <c r="E855" s="1"/>
      <c r="F855" s="1"/>
      <c r="G855" s="1"/>
      <c r="H855" s="1"/>
      <c r="I855" s="1"/>
      <c r="J855" s="199"/>
      <c r="K855" s="199"/>
      <c r="L855" s="199"/>
      <c r="M855" s="199"/>
      <c r="N855" s="199"/>
      <c r="O855" s="199"/>
      <c r="P855" s="199"/>
      <c r="Q855" s="199"/>
      <c r="R855" s="199"/>
      <c r="S855" s="199"/>
      <c r="T855" s="199"/>
      <c r="U855" s="199"/>
      <c r="V855" s="199"/>
      <c r="W855" s="199"/>
      <c r="X855" s="199"/>
      <c r="Y855" s="199"/>
      <c r="Z855" s="199"/>
    </row>
    <row r="856" spans="1:26" ht="13.5" customHeight="1">
      <c r="A856" s="1"/>
      <c r="B856" s="1"/>
      <c r="C856" s="1"/>
      <c r="D856" s="1"/>
      <c r="E856" s="1"/>
      <c r="F856" s="1"/>
      <c r="G856" s="1"/>
      <c r="H856" s="1"/>
      <c r="I856" s="1"/>
      <c r="J856" s="199"/>
      <c r="K856" s="199"/>
      <c r="L856" s="199"/>
      <c r="M856" s="199"/>
      <c r="N856" s="199"/>
      <c r="O856" s="199"/>
      <c r="P856" s="199"/>
      <c r="Q856" s="199"/>
      <c r="R856" s="199"/>
      <c r="S856" s="199"/>
      <c r="T856" s="199"/>
      <c r="U856" s="199"/>
      <c r="V856" s="199"/>
      <c r="W856" s="199"/>
      <c r="X856" s="199"/>
      <c r="Y856" s="199"/>
      <c r="Z856" s="199"/>
    </row>
    <row r="857" spans="1:26" ht="13.5" customHeight="1">
      <c r="A857" s="1"/>
      <c r="B857" s="1"/>
      <c r="C857" s="1"/>
      <c r="D857" s="1"/>
      <c r="E857" s="1"/>
      <c r="F857" s="1"/>
      <c r="G857" s="1"/>
      <c r="H857" s="1"/>
      <c r="I857" s="1"/>
      <c r="J857" s="199"/>
      <c r="K857" s="199"/>
      <c r="L857" s="199"/>
      <c r="M857" s="199"/>
      <c r="N857" s="199"/>
      <c r="O857" s="199"/>
      <c r="P857" s="199"/>
      <c r="Q857" s="199"/>
      <c r="R857" s="199"/>
      <c r="S857" s="199"/>
      <c r="T857" s="199"/>
      <c r="U857" s="199"/>
      <c r="V857" s="199"/>
      <c r="W857" s="199"/>
      <c r="X857" s="199"/>
      <c r="Y857" s="199"/>
      <c r="Z857" s="199"/>
    </row>
    <row r="858" spans="1:26" ht="13.5" customHeight="1">
      <c r="A858" s="1"/>
      <c r="B858" s="1"/>
      <c r="C858" s="1"/>
      <c r="D858" s="1"/>
      <c r="E858" s="1"/>
      <c r="F858" s="1"/>
      <c r="G858" s="1"/>
      <c r="H858" s="1"/>
      <c r="I858" s="1"/>
      <c r="J858" s="199"/>
      <c r="K858" s="199"/>
      <c r="L858" s="199"/>
      <c r="M858" s="199"/>
      <c r="N858" s="199"/>
      <c r="O858" s="199"/>
      <c r="P858" s="199"/>
      <c r="Q858" s="199"/>
      <c r="R858" s="199"/>
      <c r="S858" s="199"/>
      <c r="T858" s="199"/>
      <c r="U858" s="199"/>
      <c r="V858" s="199"/>
      <c r="W858" s="199"/>
      <c r="X858" s="199"/>
      <c r="Y858" s="199"/>
      <c r="Z858" s="199"/>
    </row>
    <row r="859" spans="1:26" ht="13.5" customHeight="1">
      <c r="A859" s="1"/>
      <c r="B859" s="1"/>
      <c r="C859" s="1"/>
      <c r="D859" s="1"/>
      <c r="E859" s="1"/>
      <c r="F859" s="1"/>
      <c r="G859" s="1"/>
      <c r="H859" s="1"/>
      <c r="I859" s="1"/>
      <c r="J859" s="199"/>
      <c r="K859" s="199"/>
      <c r="L859" s="199"/>
      <c r="M859" s="199"/>
      <c r="N859" s="199"/>
      <c r="O859" s="199"/>
      <c r="P859" s="199"/>
      <c r="Q859" s="199"/>
      <c r="R859" s="199"/>
      <c r="S859" s="199"/>
      <c r="T859" s="199"/>
      <c r="U859" s="199"/>
      <c r="V859" s="199"/>
      <c r="W859" s="199"/>
      <c r="X859" s="199"/>
      <c r="Y859" s="199"/>
      <c r="Z859" s="199"/>
    </row>
    <row r="860" spans="1:26" ht="13.5" customHeight="1">
      <c r="A860" s="1"/>
      <c r="B860" s="1"/>
      <c r="C860" s="1"/>
      <c r="D860" s="1"/>
      <c r="E860" s="1"/>
      <c r="F860" s="1"/>
      <c r="G860" s="1"/>
      <c r="H860" s="1"/>
      <c r="I860" s="1"/>
      <c r="J860" s="199"/>
      <c r="K860" s="199"/>
      <c r="L860" s="199"/>
      <c r="M860" s="199"/>
      <c r="N860" s="199"/>
      <c r="O860" s="199"/>
      <c r="P860" s="199"/>
      <c r="Q860" s="199"/>
      <c r="R860" s="199"/>
      <c r="S860" s="199"/>
      <c r="T860" s="199"/>
      <c r="U860" s="199"/>
      <c r="V860" s="199"/>
      <c r="W860" s="199"/>
      <c r="X860" s="199"/>
      <c r="Y860" s="199"/>
      <c r="Z860" s="199"/>
    </row>
    <row r="861" spans="1:26" ht="13.5" customHeight="1">
      <c r="A861" s="1"/>
      <c r="B861" s="1"/>
      <c r="C861" s="1"/>
      <c r="D861" s="1"/>
      <c r="E861" s="1"/>
      <c r="F861" s="1"/>
      <c r="G861" s="1"/>
      <c r="H861" s="1"/>
      <c r="I861" s="1"/>
      <c r="J861" s="199"/>
      <c r="K861" s="199"/>
      <c r="L861" s="199"/>
      <c r="M861" s="199"/>
      <c r="N861" s="199"/>
      <c r="O861" s="199"/>
      <c r="P861" s="199"/>
      <c r="Q861" s="199"/>
      <c r="R861" s="199"/>
      <c r="S861" s="199"/>
      <c r="T861" s="199"/>
      <c r="U861" s="199"/>
      <c r="V861" s="199"/>
      <c r="W861" s="199"/>
      <c r="X861" s="199"/>
      <c r="Y861" s="199"/>
      <c r="Z861" s="199"/>
    </row>
    <row r="862" spans="1:26" ht="13.5" customHeight="1">
      <c r="A862" s="1"/>
      <c r="B862" s="1"/>
      <c r="C862" s="1"/>
      <c r="D862" s="1"/>
      <c r="E862" s="1"/>
      <c r="F862" s="1"/>
      <c r="G862" s="1"/>
      <c r="H862" s="1"/>
      <c r="I862" s="1"/>
      <c r="J862" s="199"/>
      <c r="K862" s="199"/>
      <c r="L862" s="199"/>
      <c r="M862" s="199"/>
      <c r="N862" s="199"/>
      <c r="O862" s="199"/>
      <c r="P862" s="199"/>
      <c r="Q862" s="199"/>
      <c r="R862" s="199"/>
      <c r="S862" s="199"/>
      <c r="T862" s="199"/>
      <c r="U862" s="199"/>
      <c r="V862" s="199"/>
      <c r="W862" s="199"/>
      <c r="X862" s="199"/>
      <c r="Y862" s="199"/>
      <c r="Z862" s="199"/>
    </row>
    <row r="863" spans="1:26" ht="13.5" customHeight="1">
      <c r="A863" s="1"/>
      <c r="B863" s="1"/>
      <c r="C863" s="1"/>
      <c r="D863" s="1"/>
      <c r="E863" s="1"/>
      <c r="F863" s="1"/>
      <c r="G863" s="1"/>
      <c r="H863" s="1"/>
      <c r="I863" s="1"/>
      <c r="J863" s="199"/>
      <c r="K863" s="199"/>
      <c r="L863" s="199"/>
      <c r="M863" s="199"/>
      <c r="N863" s="199"/>
      <c r="O863" s="199"/>
      <c r="P863" s="199"/>
      <c r="Q863" s="199"/>
      <c r="R863" s="199"/>
      <c r="S863" s="199"/>
      <c r="T863" s="199"/>
      <c r="U863" s="199"/>
      <c r="V863" s="199"/>
      <c r="W863" s="199"/>
      <c r="X863" s="199"/>
      <c r="Y863" s="199"/>
      <c r="Z863" s="199"/>
    </row>
    <row r="864" spans="1:26" ht="13.5" customHeight="1">
      <c r="A864" s="1"/>
      <c r="B864" s="1"/>
      <c r="C864" s="1"/>
      <c r="D864" s="1"/>
      <c r="E864" s="1"/>
      <c r="F864" s="1"/>
      <c r="G864" s="1"/>
      <c r="H864" s="1"/>
      <c r="I864" s="1"/>
      <c r="J864" s="199"/>
      <c r="K864" s="199"/>
      <c r="L864" s="199"/>
      <c r="M864" s="199"/>
      <c r="N864" s="199"/>
      <c r="O864" s="199"/>
      <c r="P864" s="199"/>
      <c r="Q864" s="199"/>
      <c r="R864" s="199"/>
      <c r="S864" s="199"/>
      <c r="T864" s="199"/>
      <c r="U864" s="199"/>
      <c r="V864" s="199"/>
      <c r="W864" s="199"/>
      <c r="X864" s="199"/>
      <c r="Y864" s="199"/>
      <c r="Z864" s="199"/>
    </row>
    <row r="865" spans="1:26" ht="13.5" customHeight="1">
      <c r="A865" s="1"/>
      <c r="B865" s="1"/>
      <c r="C865" s="1"/>
      <c r="D865" s="1"/>
      <c r="E865" s="1"/>
      <c r="F865" s="1"/>
      <c r="G865" s="1"/>
      <c r="H865" s="1"/>
      <c r="I865" s="1"/>
      <c r="J865" s="199"/>
      <c r="K865" s="199"/>
      <c r="L865" s="199"/>
      <c r="M865" s="199"/>
      <c r="N865" s="199"/>
      <c r="O865" s="199"/>
      <c r="P865" s="199"/>
      <c r="Q865" s="199"/>
      <c r="R865" s="199"/>
      <c r="S865" s="199"/>
      <c r="T865" s="199"/>
      <c r="U865" s="199"/>
      <c r="V865" s="199"/>
      <c r="W865" s="199"/>
      <c r="X865" s="199"/>
      <c r="Y865" s="199"/>
      <c r="Z865" s="199"/>
    </row>
    <row r="866" spans="1:26" ht="13.5" customHeight="1">
      <c r="A866" s="1"/>
      <c r="B866" s="1"/>
      <c r="C866" s="1"/>
      <c r="D866" s="1"/>
      <c r="E866" s="1"/>
      <c r="F866" s="1"/>
      <c r="G866" s="1"/>
      <c r="H866" s="1"/>
      <c r="I866" s="1"/>
      <c r="J866" s="199"/>
      <c r="K866" s="199"/>
      <c r="L866" s="199"/>
      <c r="M866" s="199"/>
      <c r="N866" s="199"/>
      <c r="O866" s="199"/>
      <c r="P866" s="199"/>
      <c r="Q866" s="199"/>
      <c r="R866" s="199"/>
      <c r="S866" s="199"/>
      <c r="T866" s="199"/>
      <c r="U866" s="199"/>
      <c r="V866" s="199"/>
      <c r="W866" s="199"/>
      <c r="X866" s="199"/>
      <c r="Y866" s="199"/>
      <c r="Z866" s="199"/>
    </row>
    <row r="867" spans="1:26" ht="13.5" customHeight="1">
      <c r="A867" s="1"/>
      <c r="B867" s="1"/>
      <c r="C867" s="1"/>
      <c r="D867" s="1"/>
      <c r="E867" s="1"/>
      <c r="F867" s="1"/>
      <c r="G867" s="1"/>
      <c r="H867" s="1"/>
      <c r="I867" s="1"/>
      <c r="J867" s="199"/>
      <c r="K867" s="199"/>
      <c r="L867" s="199"/>
      <c r="M867" s="199"/>
      <c r="N867" s="199"/>
      <c r="O867" s="199"/>
      <c r="P867" s="199"/>
      <c r="Q867" s="199"/>
      <c r="R867" s="199"/>
      <c r="S867" s="199"/>
      <c r="T867" s="199"/>
      <c r="U867" s="199"/>
      <c r="V867" s="199"/>
      <c r="W867" s="199"/>
      <c r="X867" s="199"/>
      <c r="Y867" s="199"/>
      <c r="Z867" s="199"/>
    </row>
    <row r="868" spans="1:26" ht="13.5" customHeight="1">
      <c r="A868" s="1"/>
      <c r="B868" s="1"/>
      <c r="C868" s="1"/>
      <c r="D868" s="1"/>
      <c r="E868" s="1"/>
      <c r="F868" s="1"/>
      <c r="G868" s="1"/>
      <c r="H868" s="1"/>
      <c r="I868" s="1"/>
      <c r="J868" s="199"/>
      <c r="K868" s="199"/>
      <c r="L868" s="199"/>
      <c r="M868" s="199"/>
      <c r="N868" s="199"/>
      <c r="O868" s="199"/>
      <c r="P868" s="199"/>
      <c r="Q868" s="199"/>
      <c r="R868" s="199"/>
      <c r="S868" s="199"/>
      <c r="T868" s="199"/>
      <c r="U868" s="199"/>
      <c r="V868" s="199"/>
      <c r="W868" s="199"/>
      <c r="X868" s="199"/>
      <c r="Y868" s="199"/>
      <c r="Z868" s="199"/>
    </row>
    <row r="869" spans="1:26" ht="13.5" customHeight="1">
      <c r="A869" s="1"/>
      <c r="B869" s="1"/>
      <c r="C869" s="1"/>
      <c r="D869" s="1"/>
      <c r="E869" s="1"/>
      <c r="F869" s="1"/>
      <c r="G869" s="1"/>
      <c r="H869" s="1"/>
      <c r="I869" s="1"/>
      <c r="J869" s="199"/>
      <c r="K869" s="199"/>
      <c r="L869" s="199"/>
      <c r="M869" s="199"/>
      <c r="N869" s="199"/>
      <c r="O869" s="199"/>
      <c r="P869" s="199"/>
      <c r="Q869" s="199"/>
      <c r="R869" s="199"/>
      <c r="S869" s="199"/>
      <c r="T869" s="199"/>
      <c r="U869" s="199"/>
      <c r="V869" s="199"/>
      <c r="W869" s="199"/>
      <c r="X869" s="199"/>
      <c r="Y869" s="199"/>
      <c r="Z869" s="199"/>
    </row>
    <row r="870" spans="1:26" ht="13.5" customHeight="1">
      <c r="A870" s="1"/>
      <c r="B870" s="1"/>
      <c r="C870" s="1"/>
      <c r="D870" s="1"/>
      <c r="E870" s="1"/>
      <c r="F870" s="1"/>
      <c r="G870" s="1"/>
      <c r="H870" s="1"/>
      <c r="I870" s="1"/>
      <c r="J870" s="199"/>
      <c r="K870" s="199"/>
      <c r="L870" s="199"/>
      <c r="M870" s="199"/>
      <c r="N870" s="199"/>
      <c r="O870" s="199"/>
      <c r="P870" s="199"/>
      <c r="Q870" s="199"/>
      <c r="R870" s="199"/>
      <c r="S870" s="199"/>
      <c r="T870" s="199"/>
      <c r="U870" s="199"/>
      <c r="V870" s="199"/>
      <c r="W870" s="199"/>
      <c r="X870" s="199"/>
      <c r="Y870" s="199"/>
      <c r="Z870" s="199"/>
    </row>
    <row r="871" spans="1:26" ht="13.5" customHeight="1">
      <c r="A871" s="1"/>
      <c r="B871" s="1"/>
      <c r="C871" s="1"/>
      <c r="D871" s="1"/>
      <c r="E871" s="1"/>
      <c r="F871" s="1"/>
      <c r="G871" s="1"/>
      <c r="H871" s="1"/>
      <c r="I871" s="1"/>
      <c r="J871" s="199"/>
      <c r="K871" s="199"/>
      <c r="L871" s="199"/>
      <c r="M871" s="199"/>
      <c r="N871" s="199"/>
      <c r="O871" s="199"/>
      <c r="P871" s="199"/>
      <c r="Q871" s="199"/>
      <c r="R871" s="199"/>
      <c r="S871" s="199"/>
      <c r="T871" s="199"/>
      <c r="U871" s="199"/>
      <c r="V871" s="199"/>
      <c r="W871" s="199"/>
      <c r="X871" s="199"/>
      <c r="Y871" s="199"/>
      <c r="Z871" s="199"/>
    </row>
    <row r="872" spans="1:26" ht="13.5" customHeight="1">
      <c r="A872" s="1"/>
      <c r="B872" s="1"/>
      <c r="C872" s="1"/>
      <c r="D872" s="1"/>
      <c r="E872" s="1"/>
      <c r="F872" s="1"/>
      <c r="G872" s="1"/>
      <c r="H872" s="1"/>
      <c r="I872" s="1"/>
      <c r="J872" s="199"/>
      <c r="K872" s="199"/>
      <c r="L872" s="199"/>
      <c r="M872" s="199"/>
      <c r="N872" s="199"/>
      <c r="O872" s="199"/>
      <c r="P872" s="199"/>
      <c r="Q872" s="199"/>
      <c r="R872" s="199"/>
      <c r="S872" s="199"/>
      <c r="T872" s="199"/>
      <c r="U872" s="199"/>
      <c r="V872" s="199"/>
      <c r="W872" s="199"/>
      <c r="X872" s="199"/>
      <c r="Y872" s="199"/>
      <c r="Z872" s="199"/>
    </row>
    <row r="873" spans="1:26" ht="13.5" customHeight="1">
      <c r="A873" s="1"/>
      <c r="B873" s="1"/>
      <c r="C873" s="1"/>
      <c r="D873" s="1"/>
      <c r="E873" s="1"/>
      <c r="F873" s="1"/>
      <c r="G873" s="1"/>
      <c r="H873" s="1"/>
      <c r="I873" s="1"/>
      <c r="J873" s="199"/>
      <c r="K873" s="199"/>
      <c r="L873" s="199"/>
      <c r="M873" s="199"/>
      <c r="N873" s="199"/>
      <c r="O873" s="199"/>
      <c r="P873" s="199"/>
      <c r="Q873" s="199"/>
      <c r="R873" s="199"/>
      <c r="S873" s="199"/>
      <c r="T873" s="199"/>
      <c r="U873" s="199"/>
      <c r="V873" s="199"/>
      <c r="W873" s="199"/>
      <c r="X873" s="199"/>
      <c r="Y873" s="199"/>
      <c r="Z873" s="199"/>
    </row>
    <row r="874" spans="1:26" ht="13.5" customHeight="1">
      <c r="A874" s="1"/>
      <c r="B874" s="1"/>
      <c r="C874" s="1"/>
      <c r="D874" s="1"/>
      <c r="E874" s="1"/>
      <c r="F874" s="1"/>
      <c r="G874" s="1"/>
      <c r="H874" s="1"/>
      <c r="I874" s="1"/>
      <c r="J874" s="199"/>
      <c r="K874" s="199"/>
      <c r="L874" s="199"/>
      <c r="M874" s="199"/>
      <c r="N874" s="199"/>
      <c r="O874" s="199"/>
      <c r="P874" s="199"/>
      <c r="Q874" s="199"/>
      <c r="R874" s="199"/>
      <c r="S874" s="199"/>
      <c r="T874" s="199"/>
      <c r="U874" s="199"/>
      <c r="V874" s="199"/>
      <c r="W874" s="199"/>
      <c r="X874" s="199"/>
      <c r="Y874" s="199"/>
      <c r="Z874" s="199"/>
    </row>
    <row r="875" spans="1:26" ht="13.5" customHeight="1">
      <c r="A875" s="1"/>
      <c r="B875" s="1"/>
      <c r="C875" s="1"/>
      <c r="D875" s="1"/>
      <c r="E875" s="1"/>
      <c r="F875" s="1"/>
      <c r="G875" s="1"/>
      <c r="H875" s="1"/>
      <c r="I875" s="1"/>
      <c r="J875" s="199"/>
      <c r="K875" s="199"/>
      <c r="L875" s="199"/>
      <c r="M875" s="199"/>
      <c r="N875" s="199"/>
      <c r="O875" s="199"/>
      <c r="P875" s="199"/>
      <c r="Q875" s="199"/>
      <c r="R875" s="199"/>
      <c r="S875" s="199"/>
      <c r="T875" s="199"/>
      <c r="U875" s="199"/>
      <c r="V875" s="199"/>
      <c r="W875" s="199"/>
      <c r="X875" s="199"/>
      <c r="Y875" s="199"/>
      <c r="Z875" s="199"/>
    </row>
    <row r="876" spans="1:26" ht="13.5" customHeight="1">
      <c r="A876" s="1"/>
      <c r="B876" s="1"/>
      <c r="C876" s="1"/>
      <c r="D876" s="1"/>
      <c r="E876" s="1"/>
      <c r="F876" s="1"/>
      <c r="G876" s="1"/>
      <c r="H876" s="1"/>
      <c r="I876" s="1"/>
      <c r="J876" s="199"/>
      <c r="K876" s="199"/>
      <c r="L876" s="199"/>
      <c r="M876" s="199"/>
      <c r="N876" s="199"/>
      <c r="O876" s="199"/>
      <c r="P876" s="199"/>
      <c r="Q876" s="199"/>
      <c r="R876" s="199"/>
      <c r="S876" s="199"/>
      <c r="T876" s="199"/>
      <c r="U876" s="199"/>
      <c r="V876" s="199"/>
      <c r="W876" s="199"/>
      <c r="X876" s="199"/>
      <c r="Y876" s="199"/>
      <c r="Z876" s="199"/>
    </row>
    <row r="877" spans="1:26" ht="13.5" customHeight="1">
      <c r="A877" s="1"/>
      <c r="B877" s="1"/>
      <c r="C877" s="1"/>
      <c r="D877" s="1"/>
      <c r="E877" s="1"/>
      <c r="F877" s="1"/>
      <c r="G877" s="1"/>
      <c r="H877" s="1"/>
      <c r="I877" s="1"/>
      <c r="J877" s="199"/>
      <c r="K877" s="199"/>
      <c r="L877" s="199"/>
      <c r="M877" s="199"/>
      <c r="N877" s="199"/>
      <c r="O877" s="199"/>
      <c r="P877" s="199"/>
      <c r="Q877" s="199"/>
      <c r="R877" s="199"/>
      <c r="S877" s="199"/>
      <c r="T877" s="199"/>
      <c r="U877" s="199"/>
      <c r="V877" s="199"/>
      <c r="W877" s="199"/>
      <c r="X877" s="199"/>
      <c r="Y877" s="199"/>
      <c r="Z877" s="199"/>
    </row>
    <row r="878" spans="1:26" ht="13.5" customHeight="1">
      <c r="A878" s="1"/>
      <c r="B878" s="1"/>
      <c r="C878" s="1"/>
      <c r="D878" s="1"/>
      <c r="E878" s="1"/>
      <c r="F878" s="1"/>
      <c r="G878" s="1"/>
      <c r="H878" s="1"/>
      <c r="I878" s="1"/>
      <c r="J878" s="199"/>
      <c r="K878" s="199"/>
      <c r="L878" s="199"/>
      <c r="M878" s="199"/>
      <c r="N878" s="199"/>
      <c r="O878" s="199"/>
      <c r="P878" s="199"/>
      <c r="Q878" s="199"/>
      <c r="R878" s="199"/>
      <c r="S878" s="199"/>
      <c r="T878" s="199"/>
      <c r="U878" s="199"/>
      <c r="V878" s="199"/>
      <c r="W878" s="199"/>
      <c r="X878" s="199"/>
      <c r="Y878" s="199"/>
      <c r="Z878" s="199"/>
    </row>
    <row r="879" spans="1:26" ht="13.5" customHeight="1">
      <c r="A879" s="1"/>
      <c r="B879" s="1"/>
      <c r="C879" s="1"/>
      <c r="D879" s="1"/>
      <c r="E879" s="1"/>
      <c r="F879" s="1"/>
      <c r="G879" s="1"/>
      <c r="H879" s="1"/>
      <c r="I879" s="1"/>
      <c r="J879" s="199"/>
      <c r="K879" s="199"/>
      <c r="L879" s="199"/>
      <c r="M879" s="199"/>
      <c r="N879" s="199"/>
      <c r="O879" s="199"/>
      <c r="P879" s="199"/>
      <c r="Q879" s="199"/>
      <c r="R879" s="199"/>
      <c r="S879" s="199"/>
      <c r="T879" s="199"/>
      <c r="U879" s="199"/>
      <c r="V879" s="199"/>
      <c r="W879" s="199"/>
      <c r="X879" s="199"/>
      <c r="Y879" s="199"/>
      <c r="Z879" s="199"/>
    </row>
    <row r="880" spans="1:26" ht="13.5" customHeight="1">
      <c r="A880" s="1"/>
      <c r="B880" s="1"/>
      <c r="C880" s="1"/>
      <c r="D880" s="1"/>
      <c r="E880" s="1"/>
      <c r="F880" s="1"/>
      <c r="G880" s="1"/>
      <c r="H880" s="1"/>
      <c r="I880" s="1"/>
      <c r="J880" s="199"/>
      <c r="K880" s="199"/>
      <c r="L880" s="199"/>
      <c r="M880" s="199"/>
      <c r="N880" s="199"/>
      <c r="O880" s="199"/>
      <c r="P880" s="199"/>
      <c r="Q880" s="199"/>
      <c r="R880" s="199"/>
      <c r="S880" s="199"/>
      <c r="T880" s="199"/>
      <c r="U880" s="199"/>
      <c r="V880" s="199"/>
      <c r="W880" s="199"/>
      <c r="X880" s="199"/>
      <c r="Y880" s="199"/>
      <c r="Z880" s="199"/>
    </row>
    <row r="881" spans="1:26" ht="13.5" customHeight="1">
      <c r="A881" s="1"/>
      <c r="B881" s="1"/>
      <c r="C881" s="1"/>
      <c r="D881" s="1"/>
      <c r="E881" s="1"/>
      <c r="F881" s="1"/>
      <c r="G881" s="1"/>
      <c r="H881" s="1"/>
      <c r="I881" s="1"/>
      <c r="J881" s="199"/>
      <c r="K881" s="199"/>
      <c r="L881" s="199"/>
      <c r="M881" s="199"/>
      <c r="N881" s="199"/>
      <c r="O881" s="199"/>
      <c r="P881" s="199"/>
      <c r="Q881" s="199"/>
      <c r="R881" s="199"/>
      <c r="S881" s="199"/>
      <c r="T881" s="199"/>
      <c r="U881" s="199"/>
      <c r="V881" s="199"/>
      <c r="W881" s="199"/>
      <c r="X881" s="199"/>
      <c r="Y881" s="199"/>
      <c r="Z881" s="199"/>
    </row>
    <row r="882" spans="1:26" ht="13.5" customHeight="1">
      <c r="A882" s="1"/>
      <c r="B882" s="1"/>
      <c r="C882" s="1"/>
      <c r="D882" s="1"/>
      <c r="E882" s="1"/>
      <c r="F882" s="1"/>
      <c r="G882" s="1"/>
      <c r="H882" s="1"/>
      <c r="I882" s="1"/>
      <c r="J882" s="199"/>
      <c r="K882" s="199"/>
      <c r="L882" s="199"/>
      <c r="M882" s="199"/>
      <c r="N882" s="199"/>
      <c r="O882" s="199"/>
      <c r="P882" s="199"/>
      <c r="Q882" s="199"/>
      <c r="R882" s="199"/>
      <c r="S882" s="199"/>
      <c r="T882" s="199"/>
      <c r="U882" s="199"/>
      <c r="V882" s="199"/>
      <c r="W882" s="199"/>
      <c r="X882" s="199"/>
      <c r="Y882" s="199"/>
      <c r="Z882" s="199"/>
    </row>
    <row r="883" spans="1:26" ht="13.5" customHeight="1">
      <c r="A883" s="1"/>
      <c r="B883" s="1"/>
      <c r="C883" s="1"/>
      <c r="D883" s="1"/>
      <c r="E883" s="1"/>
      <c r="F883" s="1"/>
      <c r="G883" s="1"/>
      <c r="H883" s="1"/>
      <c r="I883" s="1"/>
      <c r="J883" s="199"/>
      <c r="K883" s="199"/>
      <c r="L883" s="199"/>
      <c r="M883" s="199"/>
      <c r="N883" s="199"/>
      <c r="O883" s="199"/>
      <c r="P883" s="199"/>
      <c r="Q883" s="199"/>
      <c r="R883" s="199"/>
      <c r="S883" s="199"/>
      <c r="T883" s="199"/>
      <c r="U883" s="199"/>
      <c r="V883" s="199"/>
      <c r="W883" s="199"/>
      <c r="X883" s="199"/>
      <c r="Y883" s="199"/>
      <c r="Z883" s="199"/>
    </row>
    <row r="884" spans="1:26" ht="13.5" customHeight="1">
      <c r="A884" s="1"/>
      <c r="B884" s="1"/>
      <c r="C884" s="1"/>
      <c r="D884" s="1"/>
      <c r="E884" s="1"/>
      <c r="F884" s="1"/>
      <c r="G884" s="1"/>
      <c r="H884" s="1"/>
      <c r="I884" s="1"/>
      <c r="J884" s="199"/>
      <c r="K884" s="199"/>
      <c r="L884" s="199"/>
      <c r="M884" s="199"/>
      <c r="N884" s="199"/>
      <c r="O884" s="199"/>
      <c r="P884" s="199"/>
      <c r="Q884" s="199"/>
      <c r="R884" s="199"/>
      <c r="S884" s="199"/>
      <c r="T884" s="199"/>
      <c r="U884" s="199"/>
      <c r="V884" s="199"/>
      <c r="W884" s="199"/>
      <c r="X884" s="199"/>
      <c r="Y884" s="199"/>
      <c r="Z884" s="199"/>
    </row>
    <row r="885" spans="1:26" ht="13.5" customHeight="1">
      <c r="A885" s="1"/>
      <c r="B885" s="1"/>
      <c r="C885" s="1"/>
      <c r="D885" s="1"/>
      <c r="E885" s="1"/>
      <c r="F885" s="1"/>
      <c r="G885" s="1"/>
      <c r="H885" s="1"/>
      <c r="I885" s="1"/>
      <c r="J885" s="199"/>
      <c r="K885" s="199"/>
      <c r="L885" s="199"/>
      <c r="M885" s="199"/>
      <c r="N885" s="199"/>
      <c r="O885" s="199"/>
      <c r="P885" s="199"/>
      <c r="Q885" s="199"/>
      <c r="R885" s="199"/>
      <c r="S885" s="199"/>
      <c r="T885" s="199"/>
      <c r="U885" s="199"/>
      <c r="V885" s="199"/>
      <c r="W885" s="199"/>
      <c r="X885" s="199"/>
      <c r="Y885" s="199"/>
      <c r="Z885" s="199"/>
    </row>
    <row r="886" spans="1:26" ht="13.5" customHeight="1">
      <c r="A886" s="1"/>
      <c r="B886" s="1"/>
      <c r="C886" s="1"/>
      <c r="D886" s="1"/>
      <c r="E886" s="1"/>
      <c r="F886" s="1"/>
      <c r="G886" s="1"/>
      <c r="H886" s="1"/>
      <c r="I886" s="1"/>
      <c r="J886" s="199"/>
      <c r="K886" s="199"/>
      <c r="L886" s="199"/>
      <c r="M886" s="199"/>
      <c r="N886" s="199"/>
      <c r="O886" s="199"/>
      <c r="P886" s="199"/>
      <c r="Q886" s="199"/>
      <c r="R886" s="199"/>
      <c r="S886" s="199"/>
      <c r="T886" s="199"/>
      <c r="U886" s="199"/>
      <c r="V886" s="199"/>
      <c r="W886" s="199"/>
      <c r="X886" s="199"/>
      <c r="Y886" s="199"/>
      <c r="Z886" s="199"/>
    </row>
    <row r="887" spans="1:26" ht="13.5" customHeight="1">
      <c r="A887" s="1"/>
      <c r="B887" s="1"/>
      <c r="C887" s="1"/>
      <c r="D887" s="1"/>
      <c r="E887" s="1"/>
      <c r="F887" s="1"/>
      <c r="G887" s="1"/>
      <c r="H887" s="1"/>
      <c r="I887" s="1"/>
      <c r="J887" s="199"/>
      <c r="K887" s="199"/>
      <c r="L887" s="199"/>
      <c r="M887" s="199"/>
      <c r="N887" s="199"/>
      <c r="O887" s="199"/>
      <c r="P887" s="199"/>
      <c r="Q887" s="199"/>
      <c r="R887" s="199"/>
      <c r="S887" s="199"/>
      <c r="T887" s="199"/>
      <c r="U887" s="199"/>
      <c r="V887" s="199"/>
      <c r="W887" s="199"/>
      <c r="X887" s="199"/>
      <c r="Y887" s="199"/>
      <c r="Z887" s="199"/>
    </row>
    <row r="888" spans="1:26" ht="13.5" customHeight="1">
      <c r="A888" s="1"/>
      <c r="B888" s="1"/>
      <c r="C888" s="1"/>
      <c r="D888" s="1"/>
      <c r="E888" s="1"/>
      <c r="F888" s="1"/>
      <c r="G888" s="1"/>
      <c r="H888" s="1"/>
      <c r="I888" s="1"/>
      <c r="J888" s="199"/>
      <c r="K888" s="199"/>
      <c r="L888" s="199"/>
      <c r="M888" s="199"/>
      <c r="N888" s="199"/>
      <c r="O888" s="199"/>
      <c r="P888" s="199"/>
      <c r="Q888" s="199"/>
      <c r="R888" s="199"/>
      <c r="S888" s="199"/>
      <c r="T888" s="199"/>
      <c r="U888" s="199"/>
      <c r="V888" s="199"/>
      <c r="W888" s="199"/>
      <c r="X888" s="199"/>
      <c r="Y888" s="199"/>
      <c r="Z888" s="199"/>
    </row>
    <row r="889" spans="1:26" ht="13.5" customHeight="1">
      <c r="A889" s="1"/>
      <c r="B889" s="1"/>
      <c r="C889" s="1"/>
      <c r="D889" s="1"/>
      <c r="E889" s="1"/>
      <c r="F889" s="1"/>
      <c r="G889" s="1"/>
      <c r="H889" s="1"/>
      <c r="I889" s="1"/>
      <c r="J889" s="199"/>
      <c r="K889" s="199"/>
      <c r="L889" s="199"/>
      <c r="M889" s="199"/>
      <c r="N889" s="199"/>
      <c r="O889" s="199"/>
      <c r="P889" s="199"/>
      <c r="Q889" s="199"/>
      <c r="R889" s="199"/>
      <c r="S889" s="199"/>
      <c r="T889" s="199"/>
      <c r="U889" s="199"/>
      <c r="V889" s="199"/>
      <c r="W889" s="199"/>
      <c r="X889" s="199"/>
      <c r="Y889" s="199"/>
      <c r="Z889" s="199"/>
    </row>
    <row r="890" spans="1:26" ht="13.5" customHeight="1">
      <c r="A890" s="1"/>
      <c r="B890" s="1"/>
      <c r="C890" s="1"/>
      <c r="D890" s="1"/>
      <c r="E890" s="1"/>
      <c r="F890" s="1"/>
      <c r="G890" s="1"/>
      <c r="H890" s="1"/>
      <c r="I890" s="1"/>
      <c r="J890" s="199"/>
      <c r="K890" s="199"/>
      <c r="L890" s="199"/>
      <c r="M890" s="199"/>
      <c r="N890" s="199"/>
      <c r="O890" s="199"/>
      <c r="P890" s="199"/>
      <c r="Q890" s="199"/>
      <c r="R890" s="199"/>
      <c r="S890" s="199"/>
      <c r="T890" s="199"/>
      <c r="U890" s="199"/>
      <c r="V890" s="199"/>
      <c r="W890" s="199"/>
      <c r="X890" s="199"/>
      <c r="Y890" s="199"/>
      <c r="Z890" s="199"/>
    </row>
    <row r="891" spans="1:26" ht="13.5" customHeight="1">
      <c r="A891" s="1"/>
      <c r="B891" s="1"/>
      <c r="C891" s="1"/>
      <c r="D891" s="1"/>
      <c r="E891" s="1"/>
      <c r="F891" s="1"/>
      <c r="G891" s="1"/>
      <c r="H891" s="1"/>
      <c r="I891" s="1"/>
      <c r="J891" s="199"/>
      <c r="K891" s="199"/>
      <c r="L891" s="199"/>
      <c r="M891" s="199"/>
      <c r="N891" s="199"/>
      <c r="O891" s="199"/>
      <c r="P891" s="199"/>
      <c r="Q891" s="199"/>
      <c r="R891" s="199"/>
      <c r="S891" s="199"/>
      <c r="T891" s="199"/>
      <c r="U891" s="199"/>
      <c r="V891" s="199"/>
      <c r="W891" s="199"/>
      <c r="X891" s="199"/>
      <c r="Y891" s="199"/>
      <c r="Z891" s="199"/>
    </row>
    <row r="892" spans="1:26" ht="13.5" customHeight="1">
      <c r="A892" s="1"/>
      <c r="B892" s="1"/>
      <c r="C892" s="1"/>
      <c r="D892" s="1"/>
      <c r="E892" s="1"/>
      <c r="F892" s="1"/>
      <c r="G892" s="1"/>
      <c r="H892" s="1"/>
      <c r="I892" s="1"/>
      <c r="J892" s="199"/>
      <c r="K892" s="199"/>
      <c r="L892" s="199"/>
      <c r="M892" s="199"/>
      <c r="N892" s="199"/>
      <c r="O892" s="199"/>
      <c r="P892" s="199"/>
      <c r="Q892" s="199"/>
      <c r="R892" s="199"/>
      <c r="S892" s="199"/>
      <c r="T892" s="199"/>
      <c r="U892" s="199"/>
      <c r="V892" s="199"/>
      <c r="W892" s="199"/>
      <c r="X892" s="199"/>
      <c r="Y892" s="199"/>
      <c r="Z892" s="199"/>
    </row>
    <row r="893" spans="1:26" ht="13.5" customHeight="1">
      <c r="A893" s="1"/>
      <c r="B893" s="1"/>
      <c r="C893" s="1"/>
      <c r="D893" s="1"/>
      <c r="E893" s="1"/>
      <c r="F893" s="1"/>
      <c r="G893" s="1"/>
      <c r="H893" s="1"/>
      <c r="I893" s="1"/>
      <c r="J893" s="199"/>
      <c r="K893" s="199"/>
      <c r="L893" s="199"/>
      <c r="M893" s="199"/>
      <c r="N893" s="199"/>
      <c r="O893" s="199"/>
      <c r="P893" s="199"/>
      <c r="Q893" s="199"/>
      <c r="R893" s="199"/>
      <c r="S893" s="199"/>
      <c r="T893" s="199"/>
      <c r="U893" s="199"/>
      <c r="V893" s="199"/>
      <c r="W893" s="199"/>
      <c r="X893" s="199"/>
      <c r="Y893" s="199"/>
      <c r="Z893" s="199"/>
    </row>
    <row r="894" spans="1:26" ht="13.5" customHeight="1">
      <c r="A894" s="1"/>
      <c r="B894" s="1"/>
      <c r="C894" s="1"/>
      <c r="D894" s="1"/>
      <c r="E894" s="1"/>
      <c r="F894" s="1"/>
      <c r="G894" s="1"/>
      <c r="H894" s="1"/>
      <c r="I894" s="1"/>
      <c r="J894" s="199"/>
      <c r="K894" s="199"/>
      <c r="L894" s="199"/>
      <c r="M894" s="199"/>
      <c r="N894" s="199"/>
      <c r="O894" s="199"/>
      <c r="P894" s="199"/>
      <c r="Q894" s="199"/>
      <c r="R894" s="199"/>
      <c r="S894" s="199"/>
      <c r="T894" s="199"/>
      <c r="U894" s="199"/>
      <c r="V894" s="199"/>
      <c r="W894" s="199"/>
      <c r="X894" s="199"/>
      <c r="Y894" s="199"/>
      <c r="Z894" s="199"/>
    </row>
    <row r="895" spans="1:26" ht="13.5" customHeight="1">
      <c r="A895" s="1"/>
      <c r="B895" s="1"/>
      <c r="C895" s="1"/>
      <c r="D895" s="1"/>
      <c r="E895" s="1"/>
      <c r="F895" s="1"/>
      <c r="G895" s="1"/>
      <c r="H895" s="1"/>
      <c r="I895" s="1"/>
      <c r="J895" s="199"/>
      <c r="K895" s="199"/>
      <c r="L895" s="199"/>
      <c r="M895" s="199"/>
      <c r="N895" s="199"/>
      <c r="O895" s="199"/>
      <c r="P895" s="199"/>
      <c r="Q895" s="199"/>
      <c r="R895" s="199"/>
      <c r="S895" s="199"/>
      <c r="T895" s="199"/>
      <c r="U895" s="199"/>
      <c r="V895" s="199"/>
      <c r="W895" s="199"/>
      <c r="X895" s="199"/>
      <c r="Y895" s="199"/>
      <c r="Z895" s="199"/>
    </row>
    <row r="896" spans="1:26" ht="13.5" customHeight="1">
      <c r="A896" s="1"/>
      <c r="B896" s="1"/>
      <c r="C896" s="1"/>
      <c r="D896" s="1"/>
      <c r="E896" s="1"/>
      <c r="F896" s="1"/>
      <c r="G896" s="1"/>
      <c r="H896" s="1"/>
      <c r="I896" s="1"/>
      <c r="J896" s="199"/>
      <c r="K896" s="199"/>
      <c r="L896" s="199"/>
      <c r="M896" s="199"/>
      <c r="N896" s="199"/>
      <c r="O896" s="199"/>
      <c r="P896" s="199"/>
      <c r="Q896" s="199"/>
      <c r="R896" s="199"/>
      <c r="S896" s="199"/>
      <c r="T896" s="199"/>
      <c r="U896" s="199"/>
      <c r="V896" s="199"/>
      <c r="W896" s="199"/>
      <c r="X896" s="199"/>
      <c r="Y896" s="199"/>
      <c r="Z896" s="199"/>
    </row>
    <row r="897" spans="1:26" ht="13.5" customHeight="1">
      <c r="A897" s="1"/>
      <c r="B897" s="1"/>
      <c r="C897" s="1"/>
      <c r="D897" s="1"/>
      <c r="E897" s="1"/>
      <c r="F897" s="1"/>
      <c r="G897" s="1"/>
      <c r="H897" s="1"/>
      <c r="I897" s="1"/>
      <c r="J897" s="199"/>
      <c r="K897" s="199"/>
      <c r="L897" s="199"/>
      <c r="M897" s="199"/>
      <c r="N897" s="199"/>
      <c r="O897" s="199"/>
      <c r="P897" s="199"/>
      <c r="Q897" s="199"/>
      <c r="R897" s="199"/>
      <c r="S897" s="199"/>
      <c r="T897" s="199"/>
      <c r="U897" s="199"/>
      <c r="V897" s="199"/>
      <c r="W897" s="199"/>
      <c r="X897" s="199"/>
      <c r="Y897" s="199"/>
      <c r="Z897" s="199"/>
    </row>
    <row r="898" spans="1:26" ht="13.5" customHeight="1">
      <c r="A898" s="1"/>
      <c r="B898" s="1"/>
      <c r="C898" s="1"/>
      <c r="D898" s="1"/>
      <c r="E898" s="1"/>
      <c r="F898" s="1"/>
      <c r="G898" s="1"/>
      <c r="H898" s="1"/>
      <c r="I898" s="1"/>
      <c r="J898" s="199"/>
      <c r="K898" s="199"/>
      <c r="L898" s="199"/>
      <c r="M898" s="199"/>
      <c r="N898" s="199"/>
      <c r="O898" s="199"/>
      <c r="P898" s="199"/>
      <c r="Q898" s="199"/>
      <c r="R898" s="199"/>
      <c r="S898" s="199"/>
      <c r="T898" s="199"/>
      <c r="U898" s="199"/>
      <c r="V898" s="199"/>
      <c r="W898" s="199"/>
      <c r="X898" s="199"/>
      <c r="Y898" s="199"/>
      <c r="Z898" s="199"/>
    </row>
    <row r="899" spans="1:26" ht="13.5" customHeight="1">
      <c r="A899" s="1"/>
      <c r="B899" s="1"/>
      <c r="C899" s="1"/>
      <c r="D899" s="1"/>
      <c r="E899" s="1"/>
      <c r="F899" s="1"/>
      <c r="G899" s="1"/>
      <c r="H899" s="1"/>
      <c r="I899" s="1"/>
      <c r="J899" s="199"/>
      <c r="K899" s="199"/>
      <c r="L899" s="199"/>
      <c r="M899" s="199"/>
      <c r="N899" s="199"/>
      <c r="O899" s="199"/>
      <c r="P899" s="199"/>
      <c r="Q899" s="199"/>
      <c r="R899" s="199"/>
      <c r="S899" s="199"/>
      <c r="T899" s="199"/>
      <c r="U899" s="199"/>
      <c r="V899" s="199"/>
      <c r="W899" s="199"/>
      <c r="X899" s="199"/>
      <c r="Y899" s="199"/>
      <c r="Z899" s="199"/>
    </row>
    <row r="900" spans="1:26" ht="13.5" customHeight="1">
      <c r="A900" s="1"/>
      <c r="B900" s="1"/>
      <c r="C900" s="1"/>
      <c r="D900" s="1"/>
      <c r="E900" s="1"/>
      <c r="F900" s="1"/>
      <c r="G900" s="1"/>
      <c r="H900" s="1"/>
      <c r="I900" s="1"/>
      <c r="J900" s="199"/>
      <c r="K900" s="199"/>
      <c r="L900" s="199"/>
      <c r="M900" s="199"/>
      <c r="N900" s="199"/>
      <c r="O900" s="199"/>
      <c r="P900" s="199"/>
      <c r="Q900" s="199"/>
      <c r="R900" s="199"/>
      <c r="S900" s="199"/>
      <c r="T900" s="199"/>
      <c r="U900" s="199"/>
      <c r="V900" s="199"/>
      <c r="W900" s="199"/>
      <c r="X900" s="199"/>
      <c r="Y900" s="199"/>
      <c r="Z900" s="199"/>
    </row>
    <row r="901" spans="1:26" ht="13.5" customHeight="1">
      <c r="A901" s="1"/>
      <c r="B901" s="1"/>
      <c r="C901" s="1"/>
      <c r="D901" s="1"/>
      <c r="E901" s="1"/>
      <c r="F901" s="1"/>
      <c r="G901" s="1"/>
      <c r="H901" s="1"/>
      <c r="I901" s="1"/>
      <c r="J901" s="199"/>
      <c r="K901" s="199"/>
      <c r="L901" s="199"/>
      <c r="M901" s="199"/>
      <c r="N901" s="199"/>
      <c r="O901" s="199"/>
      <c r="P901" s="199"/>
      <c r="Q901" s="199"/>
      <c r="R901" s="199"/>
      <c r="S901" s="199"/>
      <c r="T901" s="199"/>
      <c r="U901" s="199"/>
      <c r="V901" s="199"/>
      <c r="W901" s="199"/>
      <c r="X901" s="199"/>
      <c r="Y901" s="199"/>
      <c r="Z901" s="199"/>
    </row>
    <row r="902" spans="1:26" ht="13.5" customHeight="1">
      <c r="A902" s="1"/>
      <c r="B902" s="1"/>
      <c r="C902" s="1"/>
      <c r="D902" s="1"/>
      <c r="E902" s="1"/>
      <c r="F902" s="1"/>
      <c r="G902" s="1"/>
      <c r="H902" s="1"/>
      <c r="I902" s="1"/>
      <c r="J902" s="199"/>
      <c r="K902" s="199"/>
      <c r="L902" s="199"/>
      <c r="M902" s="199"/>
      <c r="N902" s="199"/>
      <c r="O902" s="199"/>
      <c r="P902" s="199"/>
      <c r="Q902" s="199"/>
      <c r="R902" s="199"/>
      <c r="S902" s="199"/>
      <c r="T902" s="199"/>
      <c r="U902" s="199"/>
      <c r="V902" s="199"/>
      <c r="W902" s="199"/>
      <c r="X902" s="199"/>
      <c r="Y902" s="199"/>
      <c r="Z902" s="199"/>
    </row>
    <row r="903" spans="1:26" ht="13.5" customHeight="1">
      <c r="A903" s="1"/>
      <c r="B903" s="1"/>
      <c r="C903" s="1"/>
      <c r="D903" s="1"/>
      <c r="E903" s="1"/>
      <c r="F903" s="1"/>
      <c r="G903" s="1"/>
      <c r="H903" s="1"/>
      <c r="I903" s="1"/>
      <c r="J903" s="199"/>
      <c r="K903" s="199"/>
      <c r="L903" s="199"/>
      <c r="M903" s="199"/>
      <c r="N903" s="199"/>
      <c r="O903" s="199"/>
      <c r="P903" s="199"/>
      <c r="Q903" s="199"/>
      <c r="R903" s="199"/>
      <c r="S903" s="199"/>
      <c r="T903" s="199"/>
      <c r="U903" s="199"/>
      <c r="V903" s="199"/>
      <c r="W903" s="199"/>
      <c r="X903" s="199"/>
      <c r="Y903" s="199"/>
      <c r="Z903" s="199"/>
    </row>
    <row r="904" spans="1:26" ht="13.5" customHeight="1">
      <c r="A904" s="1"/>
      <c r="B904" s="1"/>
      <c r="C904" s="1"/>
      <c r="D904" s="1"/>
      <c r="E904" s="1"/>
      <c r="F904" s="1"/>
      <c r="G904" s="1"/>
      <c r="H904" s="1"/>
      <c r="I904" s="1"/>
      <c r="J904" s="199"/>
      <c r="K904" s="199"/>
      <c r="L904" s="199"/>
      <c r="M904" s="199"/>
      <c r="N904" s="199"/>
      <c r="O904" s="199"/>
      <c r="P904" s="199"/>
      <c r="Q904" s="199"/>
      <c r="R904" s="199"/>
      <c r="S904" s="199"/>
      <c r="T904" s="199"/>
      <c r="U904" s="199"/>
      <c r="V904" s="199"/>
      <c r="W904" s="199"/>
      <c r="X904" s="199"/>
      <c r="Y904" s="199"/>
      <c r="Z904" s="199"/>
    </row>
    <row r="905" spans="1:26" ht="13.5" customHeight="1">
      <c r="A905" s="1"/>
      <c r="B905" s="1"/>
      <c r="C905" s="1"/>
      <c r="D905" s="1"/>
      <c r="E905" s="1"/>
      <c r="F905" s="1"/>
      <c r="G905" s="1"/>
      <c r="H905" s="1"/>
      <c r="I905" s="1"/>
      <c r="J905" s="199"/>
      <c r="K905" s="199"/>
      <c r="L905" s="199"/>
      <c r="M905" s="199"/>
      <c r="N905" s="199"/>
      <c r="O905" s="199"/>
      <c r="P905" s="199"/>
      <c r="Q905" s="199"/>
      <c r="R905" s="199"/>
      <c r="S905" s="199"/>
      <c r="T905" s="199"/>
      <c r="U905" s="199"/>
      <c r="V905" s="199"/>
      <c r="W905" s="199"/>
      <c r="X905" s="199"/>
      <c r="Y905" s="199"/>
      <c r="Z905" s="199"/>
    </row>
    <row r="906" spans="1:26" ht="13.5" customHeight="1">
      <c r="A906" s="1"/>
      <c r="B906" s="1"/>
      <c r="C906" s="1"/>
      <c r="D906" s="1"/>
      <c r="E906" s="1"/>
      <c r="F906" s="1"/>
      <c r="G906" s="1"/>
      <c r="H906" s="1"/>
      <c r="I906" s="1"/>
      <c r="J906" s="199"/>
      <c r="K906" s="199"/>
      <c r="L906" s="199"/>
      <c r="M906" s="199"/>
      <c r="N906" s="199"/>
      <c r="O906" s="199"/>
      <c r="P906" s="199"/>
      <c r="Q906" s="199"/>
      <c r="R906" s="199"/>
      <c r="S906" s="199"/>
      <c r="T906" s="199"/>
      <c r="U906" s="199"/>
      <c r="V906" s="199"/>
      <c r="W906" s="199"/>
      <c r="X906" s="199"/>
      <c r="Y906" s="199"/>
      <c r="Z906" s="199"/>
    </row>
    <row r="907" spans="1:26" ht="13.5" customHeight="1">
      <c r="A907" s="1"/>
      <c r="B907" s="1"/>
      <c r="C907" s="1"/>
      <c r="D907" s="1"/>
      <c r="E907" s="1"/>
      <c r="F907" s="1"/>
      <c r="G907" s="1"/>
      <c r="H907" s="1"/>
      <c r="I907" s="1"/>
      <c r="J907" s="199"/>
      <c r="K907" s="199"/>
      <c r="L907" s="199"/>
      <c r="M907" s="199"/>
      <c r="N907" s="199"/>
      <c r="O907" s="199"/>
      <c r="P907" s="199"/>
      <c r="Q907" s="199"/>
      <c r="R907" s="199"/>
      <c r="S907" s="199"/>
      <c r="T907" s="199"/>
      <c r="U907" s="199"/>
      <c r="V907" s="199"/>
      <c r="W907" s="199"/>
      <c r="X907" s="199"/>
      <c r="Y907" s="199"/>
      <c r="Z907" s="199"/>
    </row>
    <row r="908" spans="1:26" ht="13.5" customHeight="1">
      <c r="A908" s="1"/>
      <c r="B908" s="1"/>
      <c r="C908" s="1"/>
      <c r="D908" s="1"/>
      <c r="E908" s="1"/>
      <c r="F908" s="1"/>
      <c r="G908" s="1"/>
      <c r="H908" s="1"/>
      <c r="I908" s="1"/>
      <c r="J908" s="199"/>
      <c r="K908" s="199"/>
      <c r="L908" s="199"/>
      <c r="M908" s="199"/>
      <c r="N908" s="199"/>
      <c r="O908" s="199"/>
      <c r="P908" s="199"/>
      <c r="Q908" s="199"/>
      <c r="R908" s="199"/>
      <c r="S908" s="199"/>
      <c r="T908" s="199"/>
      <c r="U908" s="199"/>
      <c r="V908" s="199"/>
      <c r="W908" s="199"/>
      <c r="X908" s="199"/>
      <c r="Y908" s="199"/>
      <c r="Z908" s="199"/>
    </row>
    <row r="909" spans="1:26" ht="13.5" customHeight="1">
      <c r="A909" s="1"/>
      <c r="B909" s="1"/>
      <c r="C909" s="1"/>
      <c r="D909" s="1"/>
      <c r="E909" s="1"/>
      <c r="F909" s="1"/>
      <c r="G909" s="1"/>
      <c r="H909" s="1"/>
      <c r="I909" s="1"/>
      <c r="J909" s="199"/>
      <c r="K909" s="199"/>
      <c r="L909" s="199"/>
      <c r="M909" s="199"/>
      <c r="N909" s="199"/>
      <c r="O909" s="199"/>
      <c r="P909" s="199"/>
      <c r="Q909" s="199"/>
      <c r="R909" s="199"/>
      <c r="S909" s="199"/>
      <c r="T909" s="199"/>
      <c r="U909" s="199"/>
      <c r="V909" s="199"/>
      <c r="W909" s="199"/>
      <c r="X909" s="199"/>
      <c r="Y909" s="199"/>
      <c r="Z909" s="199"/>
    </row>
    <row r="910" spans="1:26" ht="13.5" customHeight="1">
      <c r="A910" s="1"/>
      <c r="B910" s="1"/>
      <c r="C910" s="1"/>
      <c r="D910" s="1"/>
      <c r="E910" s="1"/>
      <c r="F910" s="1"/>
      <c r="G910" s="1"/>
      <c r="H910" s="1"/>
      <c r="I910" s="1"/>
      <c r="J910" s="199"/>
      <c r="K910" s="199"/>
      <c r="L910" s="199"/>
      <c r="M910" s="199"/>
      <c r="N910" s="199"/>
      <c r="O910" s="199"/>
      <c r="P910" s="199"/>
      <c r="Q910" s="199"/>
      <c r="R910" s="199"/>
      <c r="S910" s="199"/>
      <c r="T910" s="199"/>
      <c r="U910" s="199"/>
      <c r="V910" s="199"/>
      <c r="W910" s="199"/>
      <c r="X910" s="199"/>
      <c r="Y910" s="199"/>
      <c r="Z910" s="199"/>
    </row>
    <row r="911" spans="1:26" ht="13.5" customHeight="1">
      <c r="A911" s="1"/>
      <c r="B911" s="1"/>
      <c r="C911" s="1"/>
      <c r="D911" s="1"/>
      <c r="E911" s="1"/>
      <c r="F911" s="1"/>
      <c r="G911" s="1"/>
      <c r="H911" s="1"/>
      <c r="I911" s="1"/>
      <c r="J911" s="199"/>
      <c r="K911" s="199"/>
      <c r="L911" s="199"/>
      <c r="M911" s="199"/>
      <c r="N911" s="199"/>
      <c r="O911" s="199"/>
      <c r="P911" s="199"/>
      <c r="Q911" s="199"/>
      <c r="R911" s="199"/>
      <c r="S911" s="199"/>
      <c r="T911" s="199"/>
      <c r="U911" s="199"/>
      <c r="V911" s="199"/>
      <c r="W911" s="199"/>
      <c r="X911" s="199"/>
      <c r="Y911" s="199"/>
      <c r="Z911" s="199"/>
    </row>
    <row r="912" spans="1:26" ht="13.5" customHeight="1">
      <c r="A912" s="1"/>
      <c r="B912" s="1"/>
      <c r="C912" s="1"/>
      <c r="D912" s="1"/>
      <c r="E912" s="1"/>
      <c r="F912" s="1"/>
      <c r="G912" s="1"/>
      <c r="H912" s="1"/>
      <c r="I912" s="1"/>
      <c r="J912" s="199"/>
      <c r="K912" s="199"/>
      <c r="L912" s="199"/>
      <c r="M912" s="199"/>
      <c r="N912" s="199"/>
      <c r="O912" s="199"/>
      <c r="P912" s="199"/>
      <c r="Q912" s="199"/>
      <c r="R912" s="199"/>
      <c r="S912" s="199"/>
      <c r="T912" s="199"/>
      <c r="U912" s="199"/>
      <c r="V912" s="199"/>
      <c r="W912" s="199"/>
      <c r="X912" s="199"/>
      <c r="Y912" s="199"/>
      <c r="Z912" s="199"/>
    </row>
    <row r="913" spans="1:26" ht="13.5" customHeight="1">
      <c r="A913" s="1"/>
      <c r="B913" s="1"/>
      <c r="C913" s="1"/>
      <c r="D913" s="1"/>
      <c r="E913" s="1"/>
      <c r="F913" s="1"/>
      <c r="G913" s="1"/>
      <c r="H913" s="1"/>
      <c r="I913" s="1"/>
      <c r="J913" s="199"/>
      <c r="K913" s="199"/>
      <c r="L913" s="199"/>
      <c r="M913" s="199"/>
      <c r="N913" s="199"/>
      <c r="O913" s="199"/>
      <c r="P913" s="199"/>
      <c r="Q913" s="199"/>
      <c r="R913" s="199"/>
      <c r="S913" s="199"/>
      <c r="T913" s="199"/>
      <c r="U913" s="199"/>
      <c r="V913" s="199"/>
      <c r="W913" s="199"/>
      <c r="X913" s="199"/>
      <c r="Y913" s="199"/>
      <c r="Z913" s="199"/>
    </row>
    <row r="914" spans="1:26" ht="13.5" customHeight="1">
      <c r="A914" s="1"/>
      <c r="B914" s="1"/>
      <c r="C914" s="1"/>
      <c r="D914" s="1"/>
      <c r="E914" s="1"/>
      <c r="F914" s="1"/>
      <c r="G914" s="1"/>
      <c r="H914" s="1"/>
      <c r="I914" s="1"/>
      <c r="J914" s="199"/>
      <c r="K914" s="199"/>
      <c r="L914" s="199"/>
      <c r="M914" s="199"/>
      <c r="N914" s="199"/>
      <c r="O914" s="199"/>
      <c r="P914" s="199"/>
      <c r="Q914" s="199"/>
      <c r="R914" s="199"/>
      <c r="S914" s="199"/>
      <c r="T914" s="199"/>
      <c r="U914" s="199"/>
      <c r="V914" s="199"/>
      <c r="W914" s="199"/>
      <c r="X914" s="199"/>
      <c r="Y914" s="199"/>
      <c r="Z914" s="199"/>
    </row>
    <row r="915" spans="1:26" ht="13.5" customHeight="1">
      <c r="A915" s="1"/>
      <c r="B915" s="1"/>
      <c r="C915" s="1"/>
      <c r="D915" s="1"/>
      <c r="E915" s="1"/>
      <c r="F915" s="1"/>
      <c r="G915" s="1"/>
      <c r="H915" s="1"/>
      <c r="I915" s="1"/>
      <c r="J915" s="199"/>
      <c r="K915" s="199"/>
      <c r="L915" s="199"/>
      <c r="M915" s="199"/>
      <c r="N915" s="199"/>
      <c r="O915" s="199"/>
      <c r="P915" s="199"/>
      <c r="Q915" s="199"/>
      <c r="R915" s="199"/>
      <c r="S915" s="199"/>
      <c r="T915" s="199"/>
      <c r="U915" s="199"/>
      <c r="V915" s="199"/>
      <c r="W915" s="199"/>
      <c r="X915" s="199"/>
      <c r="Y915" s="199"/>
      <c r="Z915" s="199"/>
    </row>
    <row r="916" spans="1:26" ht="13.5" customHeight="1">
      <c r="A916" s="1"/>
      <c r="B916" s="1"/>
      <c r="C916" s="1"/>
      <c r="D916" s="1"/>
      <c r="E916" s="1"/>
      <c r="F916" s="1"/>
      <c r="G916" s="1"/>
      <c r="H916" s="1"/>
      <c r="I916" s="1"/>
      <c r="J916" s="199"/>
      <c r="K916" s="199"/>
      <c r="L916" s="199"/>
      <c r="M916" s="199"/>
      <c r="N916" s="199"/>
      <c r="O916" s="199"/>
      <c r="P916" s="199"/>
      <c r="Q916" s="199"/>
      <c r="R916" s="199"/>
      <c r="S916" s="199"/>
      <c r="T916" s="199"/>
      <c r="U916" s="199"/>
      <c r="V916" s="199"/>
      <c r="W916" s="199"/>
      <c r="X916" s="199"/>
      <c r="Y916" s="199"/>
      <c r="Z916" s="199"/>
    </row>
    <row r="917" spans="1:26" ht="13.5" customHeight="1">
      <c r="A917" s="1"/>
      <c r="B917" s="1"/>
      <c r="C917" s="1"/>
      <c r="D917" s="1"/>
      <c r="E917" s="1"/>
      <c r="F917" s="1"/>
      <c r="G917" s="1"/>
      <c r="H917" s="1"/>
      <c r="I917" s="1"/>
      <c r="J917" s="199"/>
      <c r="K917" s="199"/>
      <c r="L917" s="199"/>
      <c r="M917" s="199"/>
      <c r="N917" s="199"/>
      <c r="O917" s="199"/>
      <c r="P917" s="199"/>
      <c r="Q917" s="199"/>
      <c r="R917" s="199"/>
      <c r="S917" s="199"/>
      <c r="T917" s="199"/>
      <c r="U917" s="199"/>
      <c r="V917" s="199"/>
      <c r="W917" s="199"/>
      <c r="X917" s="199"/>
      <c r="Y917" s="199"/>
      <c r="Z917" s="199"/>
    </row>
    <row r="918" spans="1:26" ht="13.5" customHeight="1">
      <c r="A918" s="1"/>
      <c r="B918" s="1"/>
      <c r="C918" s="1"/>
      <c r="D918" s="1"/>
      <c r="E918" s="1"/>
      <c r="F918" s="1"/>
      <c r="G918" s="1"/>
      <c r="H918" s="1"/>
      <c r="I918" s="1"/>
      <c r="J918" s="199"/>
      <c r="K918" s="199"/>
      <c r="L918" s="199"/>
      <c r="M918" s="199"/>
      <c r="N918" s="199"/>
      <c r="O918" s="199"/>
      <c r="P918" s="199"/>
      <c r="Q918" s="199"/>
      <c r="R918" s="199"/>
      <c r="S918" s="199"/>
      <c r="T918" s="199"/>
      <c r="U918" s="199"/>
      <c r="V918" s="199"/>
      <c r="W918" s="199"/>
      <c r="X918" s="199"/>
      <c r="Y918" s="199"/>
      <c r="Z918" s="199"/>
    </row>
    <row r="919" spans="1:26" ht="13.5" customHeight="1">
      <c r="A919" s="1"/>
      <c r="B919" s="1"/>
      <c r="C919" s="1"/>
      <c r="D919" s="1"/>
      <c r="E919" s="1"/>
      <c r="F919" s="1"/>
      <c r="G919" s="1"/>
      <c r="H919" s="1"/>
      <c r="I919" s="1"/>
      <c r="J919" s="199"/>
      <c r="K919" s="199"/>
      <c r="L919" s="199"/>
      <c r="M919" s="199"/>
      <c r="N919" s="199"/>
      <c r="O919" s="199"/>
      <c r="P919" s="199"/>
      <c r="Q919" s="199"/>
      <c r="R919" s="199"/>
      <c r="S919" s="199"/>
      <c r="T919" s="199"/>
      <c r="U919" s="199"/>
      <c r="V919" s="199"/>
      <c r="W919" s="199"/>
      <c r="X919" s="199"/>
      <c r="Y919" s="199"/>
      <c r="Z919" s="199"/>
    </row>
    <row r="920" spans="1:26" ht="13.5" customHeight="1">
      <c r="A920" s="1"/>
      <c r="B920" s="1"/>
      <c r="C920" s="1"/>
      <c r="D920" s="1"/>
      <c r="E920" s="1"/>
      <c r="F920" s="1"/>
      <c r="G920" s="1"/>
      <c r="H920" s="1"/>
      <c r="I920" s="1"/>
      <c r="J920" s="199"/>
      <c r="K920" s="199"/>
      <c r="L920" s="199"/>
      <c r="M920" s="199"/>
      <c r="N920" s="199"/>
      <c r="O920" s="199"/>
      <c r="P920" s="199"/>
      <c r="Q920" s="199"/>
      <c r="R920" s="199"/>
      <c r="S920" s="199"/>
      <c r="T920" s="199"/>
      <c r="U920" s="199"/>
      <c r="V920" s="199"/>
      <c r="W920" s="199"/>
      <c r="X920" s="199"/>
      <c r="Y920" s="199"/>
      <c r="Z920" s="199"/>
    </row>
    <row r="921" spans="1:26" ht="13.5" customHeight="1">
      <c r="A921" s="1"/>
      <c r="B921" s="1"/>
      <c r="C921" s="1"/>
      <c r="D921" s="1"/>
      <c r="E921" s="1"/>
      <c r="F921" s="1"/>
      <c r="G921" s="1"/>
      <c r="H921" s="1"/>
      <c r="I921" s="1"/>
      <c r="J921" s="199"/>
      <c r="K921" s="199"/>
      <c r="L921" s="199"/>
      <c r="M921" s="199"/>
      <c r="N921" s="199"/>
      <c r="O921" s="199"/>
      <c r="P921" s="199"/>
      <c r="Q921" s="199"/>
      <c r="R921" s="199"/>
      <c r="S921" s="199"/>
      <c r="T921" s="199"/>
      <c r="U921" s="199"/>
      <c r="V921" s="199"/>
      <c r="W921" s="199"/>
      <c r="X921" s="199"/>
      <c r="Y921" s="199"/>
      <c r="Z921" s="199"/>
    </row>
    <row r="922" spans="1:26" ht="13.5" customHeight="1">
      <c r="A922" s="1"/>
      <c r="B922" s="1"/>
      <c r="C922" s="1"/>
      <c r="D922" s="1"/>
      <c r="E922" s="1"/>
      <c r="F922" s="1"/>
      <c r="G922" s="1"/>
      <c r="H922" s="1"/>
      <c r="I922" s="1"/>
      <c r="J922" s="199"/>
      <c r="K922" s="199"/>
      <c r="L922" s="199"/>
      <c r="M922" s="199"/>
      <c r="N922" s="199"/>
      <c r="O922" s="199"/>
      <c r="P922" s="199"/>
      <c r="Q922" s="199"/>
      <c r="R922" s="199"/>
      <c r="S922" s="199"/>
      <c r="T922" s="199"/>
      <c r="U922" s="199"/>
      <c r="V922" s="199"/>
      <c r="W922" s="199"/>
      <c r="X922" s="199"/>
      <c r="Y922" s="199"/>
      <c r="Z922" s="199"/>
    </row>
    <row r="923" spans="1:26" ht="13.5" customHeight="1">
      <c r="A923" s="1"/>
      <c r="B923" s="1"/>
      <c r="C923" s="1"/>
      <c r="D923" s="1"/>
      <c r="E923" s="1"/>
      <c r="F923" s="1"/>
      <c r="G923" s="1"/>
      <c r="H923" s="1"/>
      <c r="I923" s="1"/>
      <c r="J923" s="199"/>
      <c r="K923" s="199"/>
      <c r="L923" s="199"/>
      <c r="M923" s="199"/>
      <c r="N923" s="199"/>
      <c r="O923" s="199"/>
      <c r="P923" s="199"/>
      <c r="Q923" s="199"/>
      <c r="R923" s="199"/>
      <c r="S923" s="199"/>
      <c r="T923" s="199"/>
      <c r="U923" s="199"/>
      <c r="V923" s="199"/>
      <c r="W923" s="199"/>
      <c r="X923" s="199"/>
      <c r="Y923" s="199"/>
      <c r="Z923" s="199"/>
    </row>
    <row r="924" spans="1:26" ht="13.5" customHeight="1">
      <c r="A924" s="1"/>
      <c r="B924" s="1"/>
      <c r="C924" s="1"/>
      <c r="D924" s="1"/>
      <c r="E924" s="1"/>
      <c r="F924" s="1"/>
      <c r="G924" s="1"/>
      <c r="H924" s="1"/>
      <c r="I924" s="1"/>
      <c r="J924" s="199"/>
      <c r="K924" s="199"/>
      <c r="L924" s="199"/>
      <c r="M924" s="199"/>
      <c r="N924" s="199"/>
      <c r="O924" s="199"/>
      <c r="P924" s="199"/>
      <c r="Q924" s="199"/>
      <c r="R924" s="199"/>
      <c r="S924" s="199"/>
      <c r="T924" s="199"/>
      <c r="U924" s="199"/>
      <c r="V924" s="199"/>
      <c r="W924" s="199"/>
      <c r="X924" s="199"/>
      <c r="Y924" s="199"/>
      <c r="Z924" s="199"/>
    </row>
    <row r="925" spans="1:26" ht="13.5" customHeight="1">
      <c r="A925" s="1"/>
      <c r="B925" s="1"/>
      <c r="C925" s="1"/>
      <c r="D925" s="1"/>
      <c r="E925" s="1"/>
      <c r="F925" s="1"/>
      <c r="G925" s="1"/>
      <c r="H925" s="1"/>
      <c r="I925" s="1"/>
      <c r="J925" s="199"/>
      <c r="K925" s="199"/>
      <c r="L925" s="199"/>
      <c r="M925" s="199"/>
      <c r="N925" s="199"/>
      <c r="O925" s="199"/>
      <c r="P925" s="199"/>
      <c r="Q925" s="199"/>
      <c r="R925" s="199"/>
      <c r="S925" s="199"/>
      <c r="T925" s="199"/>
      <c r="U925" s="199"/>
      <c r="V925" s="199"/>
      <c r="W925" s="199"/>
      <c r="X925" s="199"/>
      <c r="Y925" s="199"/>
      <c r="Z925" s="199"/>
    </row>
    <row r="926" spans="1:26" ht="13.5" customHeight="1">
      <c r="A926" s="1"/>
      <c r="B926" s="1"/>
      <c r="C926" s="1"/>
      <c r="D926" s="1"/>
      <c r="E926" s="1"/>
      <c r="F926" s="1"/>
      <c r="G926" s="1"/>
      <c r="H926" s="1"/>
      <c r="I926" s="1"/>
      <c r="J926" s="199"/>
      <c r="K926" s="199"/>
      <c r="L926" s="199"/>
      <c r="M926" s="199"/>
      <c r="N926" s="199"/>
      <c r="O926" s="199"/>
      <c r="P926" s="199"/>
      <c r="Q926" s="199"/>
      <c r="R926" s="199"/>
      <c r="S926" s="199"/>
      <c r="T926" s="199"/>
      <c r="U926" s="199"/>
      <c r="V926" s="199"/>
      <c r="W926" s="199"/>
      <c r="X926" s="199"/>
      <c r="Y926" s="199"/>
      <c r="Z926" s="199"/>
    </row>
    <row r="927" spans="1:26" ht="13.5" customHeight="1">
      <c r="A927" s="1"/>
      <c r="B927" s="1"/>
      <c r="C927" s="1"/>
      <c r="D927" s="1"/>
      <c r="E927" s="1"/>
      <c r="F927" s="1"/>
      <c r="G927" s="1"/>
      <c r="H927" s="1"/>
      <c r="I927" s="1"/>
      <c r="J927" s="199"/>
      <c r="K927" s="199"/>
      <c r="L927" s="199"/>
      <c r="M927" s="199"/>
      <c r="N927" s="199"/>
      <c r="O927" s="199"/>
      <c r="P927" s="199"/>
      <c r="Q927" s="199"/>
      <c r="R927" s="199"/>
      <c r="S927" s="199"/>
      <c r="T927" s="199"/>
      <c r="U927" s="199"/>
      <c r="V927" s="199"/>
      <c r="W927" s="199"/>
      <c r="X927" s="199"/>
      <c r="Y927" s="199"/>
      <c r="Z927" s="199"/>
    </row>
    <row r="928" spans="1:26" ht="13.5" customHeight="1">
      <c r="A928" s="1"/>
      <c r="B928" s="1"/>
      <c r="C928" s="1"/>
      <c r="D928" s="1"/>
      <c r="E928" s="1"/>
      <c r="F928" s="1"/>
      <c r="G928" s="1"/>
      <c r="H928" s="1"/>
      <c r="I928" s="1"/>
      <c r="J928" s="199"/>
      <c r="K928" s="199"/>
      <c r="L928" s="199"/>
      <c r="M928" s="199"/>
      <c r="N928" s="199"/>
      <c r="O928" s="199"/>
      <c r="P928" s="199"/>
      <c r="Q928" s="199"/>
      <c r="R928" s="199"/>
      <c r="S928" s="199"/>
      <c r="T928" s="199"/>
      <c r="U928" s="199"/>
      <c r="V928" s="199"/>
      <c r="W928" s="199"/>
      <c r="X928" s="199"/>
      <c r="Y928" s="199"/>
      <c r="Z928" s="199"/>
    </row>
    <row r="929" spans="1:26" ht="13.5" customHeight="1">
      <c r="A929" s="1"/>
      <c r="B929" s="1"/>
      <c r="C929" s="1"/>
      <c r="D929" s="1"/>
      <c r="E929" s="1"/>
      <c r="F929" s="1"/>
      <c r="G929" s="1"/>
      <c r="H929" s="1"/>
      <c r="I929" s="1"/>
      <c r="J929" s="199"/>
      <c r="K929" s="199"/>
      <c r="L929" s="199"/>
      <c r="M929" s="199"/>
      <c r="N929" s="199"/>
      <c r="O929" s="199"/>
      <c r="P929" s="199"/>
      <c r="Q929" s="199"/>
      <c r="R929" s="199"/>
      <c r="S929" s="199"/>
      <c r="T929" s="199"/>
      <c r="U929" s="199"/>
      <c r="V929" s="199"/>
      <c r="W929" s="199"/>
      <c r="X929" s="199"/>
      <c r="Y929" s="199"/>
      <c r="Z929" s="199"/>
    </row>
    <row r="930" spans="1:26" ht="13.5" customHeight="1">
      <c r="A930" s="1"/>
      <c r="B930" s="1"/>
      <c r="C930" s="1"/>
      <c r="D930" s="1"/>
      <c r="E930" s="1"/>
      <c r="F930" s="1"/>
      <c r="G930" s="1"/>
      <c r="H930" s="1"/>
      <c r="I930" s="1"/>
      <c r="J930" s="199"/>
      <c r="K930" s="199"/>
      <c r="L930" s="199"/>
      <c r="M930" s="199"/>
      <c r="N930" s="199"/>
      <c r="O930" s="199"/>
      <c r="P930" s="199"/>
      <c r="Q930" s="199"/>
      <c r="R930" s="199"/>
      <c r="S930" s="199"/>
      <c r="T930" s="199"/>
      <c r="U930" s="199"/>
      <c r="V930" s="199"/>
      <c r="W930" s="199"/>
      <c r="X930" s="199"/>
      <c r="Y930" s="199"/>
      <c r="Z930" s="199"/>
    </row>
    <row r="931" spans="1:26" ht="13.5" customHeight="1">
      <c r="A931" s="1"/>
      <c r="B931" s="1"/>
      <c r="C931" s="1"/>
      <c r="D931" s="1"/>
      <c r="E931" s="1"/>
      <c r="F931" s="1"/>
      <c r="G931" s="1"/>
      <c r="H931" s="1"/>
      <c r="I931" s="1"/>
      <c r="J931" s="199"/>
      <c r="K931" s="199"/>
      <c r="L931" s="199"/>
      <c r="M931" s="199"/>
      <c r="N931" s="199"/>
      <c r="O931" s="199"/>
      <c r="P931" s="199"/>
      <c r="Q931" s="199"/>
      <c r="R931" s="199"/>
      <c r="S931" s="199"/>
      <c r="T931" s="199"/>
      <c r="U931" s="199"/>
      <c r="V931" s="199"/>
      <c r="W931" s="199"/>
      <c r="X931" s="199"/>
      <c r="Y931" s="199"/>
      <c r="Z931" s="199"/>
    </row>
    <row r="932" spans="1:26" ht="13.5" customHeight="1">
      <c r="A932" s="1"/>
      <c r="B932" s="1"/>
      <c r="C932" s="1"/>
      <c r="D932" s="1"/>
      <c r="E932" s="1"/>
      <c r="F932" s="1"/>
      <c r="G932" s="1"/>
      <c r="H932" s="1"/>
      <c r="I932" s="1"/>
      <c r="J932" s="199"/>
      <c r="K932" s="199"/>
      <c r="L932" s="199"/>
      <c r="M932" s="199"/>
      <c r="N932" s="199"/>
      <c r="O932" s="199"/>
      <c r="P932" s="199"/>
      <c r="Q932" s="199"/>
      <c r="R932" s="199"/>
      <c r="S932" s="199"/>
      <c r="T932" s="199"/>
      <c r="U932" s="199"/>
      <c r="V932" s="199"/>
      <c r="W932" s="199"/>
      <c r="X932" s="199"/>
      <c r="Y932" s="199"/>
      <c r="Z932" s="199"/>
    </row>
    <row r="933" spans="1:26" ht="13.5" customHeight="1">
      <c r="A933" s="1"/>
      <c r="B933" s="1"/>
      <c r="C933" s="1"/>
      <c r="D933" s="1"/>
      <c r="E933" s="1"/>
      <c r="F933" s="1"/>
      <c r="G933" s="1"/>
      <c r="H933" s="1"/>
      <c r="I933" s="1"/>
      <c r="J933" s="199"/>
      <c r="K933" s="199"/>
      <c r="L933" s="199"/>
      <c r="M933" s="199"/>
      <c r="N933" s="199"/>
      <c r="O933" s="199"/>
      <c r="P933" s="199"/>
      <c r="Q933" s="199"/>
      <c r="R933" s="199"/>
      <c r="S933" s="199"/>
      <c r="T933" s="199"/>
      <c r="U933" s="199"/>
      <c r="V933" s="199"/>
      <c r="W933" s="199"/>
      <c r="X933" s="199"/>
      <c r="Y933" s="199"/>
      <c r="Z933" s="199"/>
    </row>
    <row r="934" spans="1:26" ht="13.5" customHeight="1">
      <c r="A934" s="1"/>
      <c r="B934" s="1"/>
      <c r="C934" s="1"/>
      <c r="D934" s="1"/>
      <c r="E934" s="1"/>
      <c r="F934" s="1"/>
      <c r="G934" s="1"/>
      <c r="H934" s="1"/>
      <c r="I934" s="1"/>
      <c r="J934" s="199"/>
      <c r="K934" s="199"/>
      <c r="L934" s="199"/>
      <c r="M934" s="199"/>
      <c r="N934" s="199"/>
      <c r="O934" s="199"/>
      <c r="P934" s="199"/>
      <c r="Q934" s="199"/>
      <c r="R934" s="199"/>
      <c r="S934" s="199"/>
      <c r="T934" s="199"/>
      <c r="U934" s="199"/>
      <c r="V934" s="199"/>
      <c r="W934" s="199"/>
      <c r="X934" s="199"/>
      <c r="Y934" s="199"/>
      <c r="Z934" s="199"/>
    </row>
    <row r="935" spans="1:26" ht="13.5" customHeight="1">
      <c r="A935" s="1"/>
      <c r="B935" s="1"/>
      <c r="C935" s="1"/>
      <c r="D935" s="1"/>
      <c r="E935" s="1"/>
      <c r="F935" s="1"/>
      <c r="G935" s="1"/>
      <c r="H935" s="1"/>
      <c r="I935" s="1"/>
      <c r="J935" s="199"/>
      <c r="K935" s="199"/>
      <c r="L935" s="199"/>
      <c r="M935" s="199"/>
      <c r="N935" s="199"/>
      <c r="O935" s="199"/>
      <c r="P935" s="199"/>
      <c r="Q935" s="199"/>
      <c r="R935" s="199"/>
      <c r="S935" s="199"/>
      <c r="T935" s="199"/>
      <c r="U935" s="199"/>
      <c r="V935" s="199"/>
      <c r="W935" s="199"/>
      <c r="X935" s="199"/>
      <c r="Y935" s="199"/>
      <c r="Z935" s="199"/>
    </row>
    <row r="936" spans="1:26" ht="13.5" customHeight="1">
      <c r="A936" s="1"/>
      <c r="B936" s="1"/>
      <c r="C936" s="1"/>
      <c r="D936" s="1"/>
      <c r="E936" s="1"/>
      <c r="F936" s="1"/>
      <c r="G936" s="1"/>
      <c r="H936" s="1"/>
      <c r="I936" s="1"/>
      <c r="J936" s="199"/>
      <c r="K936" s="199"/>
      <c r="L936" s="199"/>
      <c r="M936" s="199"/>
      <c r="N936" s="199"/>
      <c r="O936" s="199"/>
      <c r="P936" s="199"/>
      <c r="Q936" s="199"/>
      <c r="R936" s="199"/>
      <c r="S936" s="199"/>
      <c r="T936" s="199"/>
      <c r="U936" s="199"/>
      <c r="V936" s="199"/>
      <c r="W936" s="199"/>
      <c r="X936" s="199"/>
      <c r="Y936" s="199"/>
      <c r="Z936" s="199"/>
    </row>
    <row r="937" spans="1:26" ht="13.5" customHeight="1">
      <c r="A937" s="1"/>
      <c r="B937" s="1"/>
      <c r="C937" s="1"/>
      <c r="D937" s="1"/>
      <c r="E937" s="1"/>
      <c r="F937" s="1"/>
      <c r="G937" s="1"/>
      <c r="H937" s="1"/>
      <c r="I937" s="1"/>
      <c r="J937" s="199"/>
      <c r="K937" s="199"/>
      <c r="L937" s="199"/>
      <c r="M937" s="199"/>
      <c r="N937" s="199"/>
      <c r="O937" s="199"/>
      <c r="P937" s="199"/>
      <c r="Q937" s="199"/>
      <c r="R937" s="199"/>
      <c r="S937" s="199"/>
      <c r="T937" s="199"/>
      <c r="U937" s="199"/>
      <c r="V937" s="199"/>
      <c r="W937" s="199"/>
      <c r="X937" s="199"/>
      <c r="Y937" s="199"/>
      <c r="Z937" s="199"/>
    </row>
    <row r="938" spans="1:26" ht="13.5" customHeight="1">
      <c r="A938" s="1"/>
      <c r="B938" s="1"/>
      <c r="C938" s="1"/>
      <c r="D938" s="1"/>
      <c r="E938" s="1"/>
      <c r="F938" s="1"/>
      <c r="G938" s="1"/>
      <c r="H938" s="1"/>
      <c r="I938" s="1"/>
      <c r="J938" s="199"/>
      <c r="K938" s="199"/>
      <c r="L938" s="199"/>
      <c r="M938" s="199"/>
      <c r="N938" s="199"/>
      <c r="O938" s="199"/>
      <c r="P938" s="199"/>
      <c r="Q938" s="199"/>
      <c r="R938" s="199"/>
      <c r="S938" s="199"/>
      <c r="T938" s="199"/>
      <c r="U938" s="199"/>
      <c r="V938" s="199"/>
      <c r="W938" s="199"/>
      <c r="X938" s="199"/>
      <c r="Y938" s="199"/>
      <c r="Z938" s="199"/>
    </row>
    <row r="939" spans="1:26" ht="13.5" customHeight="1">
      <c r="A939" s="1"/>
      <c r="B939" s="1"/>
      <c r="C939" s="1"/>
      <c r="D939" s="1"/>
      <c r="E939" s="1"/>
      <c r="F939" s="1"/>
      <c r="G939" s="1"/>
      <c r="H939" s="1"/>
      <c r="I939" s="1"/>
      <c r="J939" s="199"/>
      <c r="K939" s="199"/>
      <c r="L939" s="199"/>
      <c r="M939" s="199"/>
      <c r="N939" s="199"/>
      <c r="O939" s="199"/>
      <c r="P939" s="199"/>
      <c r="Q939" s="199"/>
      <c r="R939" s="199"/>
      <c r="S939" s="199"/>
      <c r="T939" s="199"/>
      <c r="U939" s="199"/>
      <c r="V939" s="199"/>
      <c r="W939" s="199"/>
      <c r="X939" s="199"/>
      <c r="Y939" s="199"/>
      <c r="Z939" s="199"/>
    </row>
    <row r="940" spans="1:26" ht="13.5" customHeight="1">
      <c r="A940" s="1"/>
      <c r="B940" s="1"/>
      <c r="C940" s="1"/>
      <c r="D940" s="1"/>
      <c r="E940" s="1"/>
      <c r="F940" s="1"/>
      <c r="G940" s="1"/>
      <c r="H940" s="1"/>
      <c r="I940" s="1"/>
      <c r="J940" s="199"/>
      <c r="K940" s="199"/>
      <c r="L940" s="199"/>
      <c r="M940" s="199"/>
      <c r="N940" s="199"/>
      <c r="O940" s="199"/>
      <c r="P940" s="199"/>
      <c r="Q940" s="199"/>
      <c r="R940" s="199"/>
      <c r="S940" s="199"/>
      <c r="T940" s="199"/>
      <c r="U940" s="199"/>
      <c r="V940" s="199"/>
      <c r="W940" s="199"/>
      <c r="X940" s="199"/>
      <c r="Y940" s="199"/>
      <c r="Z940" s="199"/>
    </row>
    <row r="941" spans="1:26" ht="13.5" customHeight="1">
      <c r="A941" s="1"/>
      <c r="B941" s="1"/>
      <c r="C941" s="1"/>
      <c r="D941" s="1"/>
      <c r="E941" s="1"/>
      <c r="F941" s="1"/>
      <c r="G941" s="1"/>
      <c r="H941" s="1"/>
      <c r="I941" s="1"/>
      <c r="J941" s="199"/>
      <c r="K941" s="199"/>
      <c r="L941" s="199"/>
      <c r="M941" s="199"/>
      <c r="N941" s="199"/>
      <c r="O941" s="199"/>
      <c r="P941" s="199"/>
      <c r="Q941" s="199"/>
      <c r="R941" s="199"/>
      <c r="S941" s="199"/>
      <c r="T941" s="199"/>
      <c r="U941" s="199"/>
      <c r="V941" s="199"/>
      <c r="W941" s="199"/>
      <c r="X941" s="199"/>
      <c r="Y941" s="199"/>
      <c r="Z941" s="199"/>
    </row>
    <row r="942" spans="1:26" ht="13.5" customHeight="1">
      <c r="A942" s="1"/>
      <c r="B942" s="1"/>
      <c r="C942" s="1"/>
      <c r="D942" s="1"/>
      <c r="E942" s="1"/>
      <c r="F942" s="1"/>
      <c r="G942" s="1"/>
      <c r="H942" s="1"/>
      <c r="I942" s="1"/>
      <c r="J942" s="199"/>
      <c r="K942" s="199"/>
      <c r="L942" s="199"/>
      <c r="M942" s="199"/>
      <c r="N942" s="199"/>
      <c r="O942" s="199"/>
      <c r="P942" s="199"/>
      <c r="Q942" s="199"/>
      <c r="R942" s="199"/>
      <c r="S942" s="199"/>
      <c r="T942" s="199"/>
      <c r="U942" s="199"/>
      <c r="V942" s="199"/>
      <c r="W942" s="199"/>
      <c r="X942" s="199"/>
      <c r="Y942" s="199"/>
      <c r="Z942" s="199"/>
    </row>
    <row r="943" spans="1:26" ht="13.5" customHeight="1">
      <c r="A943" s="1"/>
      <c r="B943" s="1"/>
      <c r="C943" s="1"/>
      <c r="D943" s="1"/>
      <c r="E943" s="1"/>
      <c r="F943" s="1"/>
      <c r="G943" s="1"/>
      <c r="H943" s="1"/>
      <c r="I943" s="1"/>
      <c r="J943" s="199"/>
      <c r="K943" s="199"/>
      <c r="L943" s="199"/>
      <c r="M943" s="199"/>
      <c r="N943" s="199"/>
      <c r="O943" s="199"/>
      <c r="P943" s="199"/>
      <c r="Q943" s="199"/>
      <c r="R943" s="199"/>
      <c r="S943" s="199"/>
      <c r="T943" s="199"/>
      <c r="U943" s="199"/>
      <c r="V943" s="199"/>
      <c r="W943" s="199"/>
      <c r="X943" s="199"/>
      <c r="Y943" s="199"/>
      <c r="Z943" s="199"/>
    </row>
    <row r="944" spans="1:26" ht="13.5" customHeight="1">
      <c r="A944" s="1"/>
      <c r="B944" s="1"/>
      <c r="C944" s="1"/>
      <c r="D944" s="1"/>
      <c r="E944" s="1"/>
      <c r="F944" s="1"/>
      <c r="G944" s="1"/>
      <c r="H944" s="1"/>
      <c r="I944" s="1"/>
      <c r="J944" s="199"/>
      <c r="K944" s="199"/>
      <c r="L944" s="199"/>
      <c r="M944" s="199"/>
      <c r="N944" s="199"/>
      <c r="O944" s="199"/>
      <c r="P944" s="199"/>
      <c r="Q944" s="199"/>
      <c r="R944" s="199"/>
      <c r="S944" s="199"/>
      <c r="T944" s="199"/>
      <c r="U944" s="199"/>
      <c r="V944" s="199"/>
      <c r="W944" s="199"/>
      <c r="X944" s="199"/>
      <c r="Y944" s="199"/>
      <c r="Z944" s="199"/>
    </row>
    <row r="945" spans="1:26" ht="13.5" customHeight="1">
      <c r="A945" s="1"/>
      <c r="B945" s="1"/>
      <c r="C945" s="1"/>
      <c r="D945" s="1"/>
      <c r="E945" s="1"/>
      <c r="F945" s="1"/>
      <c r="G945" s="1"/>
      <c r="H945" s="1"/>
      <c r="I945" s="1"/>
      <c r="J945" s="199"/>
      <c r="K945" s="199"/>
      <c r="L945" s="199"/>
      <c r="M945" s="199"/>
      <c r="N945" s="199"/>
      <c r="O945" s="199"/>
      <c r="P945" s="199"/>
      <c r="Q945" s="199"/>
      <c r="R945" s="199"/>
      <c r="S945" s="199"/>
      <c r="T945" s="199"/>
      <c r="U945" s="199"/>
      <c r="V945" s="199"/>
      <c r="W945" s="199"/>
      <c r="X945" s="199"/>
      <c r="Y945" s="199"/>
      <c r="Z945" s="199"/>
    </row>
    <row r="946" spans="1:26" ht="13.5" customHeight="1">
      <c r="A946" s="1"/>
      <c r="B946" s="1"/>
      <c r="C946" s="1"/>
      <c r="D946" s="1"/>
      <c r="E946" s="1"/>
      <c r="F946" s="1"/>
      <c r="G946" s="1"/>
      <c r="H946" s="1"/>
      <c r="I946" s="1"/>
      <c r="J946" s="199"/>
      <c r="K946" s="199"/>
      <c r="L946" s="199"/>
      <c r="M946" s="199"/>
      <c r="N946" s="199"/>
      <c r="O946" s="199"/>
      <c r="P946" s="199"/>
      <c r="Q946" s="199"/>
      <c r="R946" s="199"/>
      <c r="S946" s="199"/>
      <c r="T946" s="199"/>
      <c r="U946" s="199"/>
      <c r="V946" s="199"/>
      <c r="W946" s="199"/>
      <c r="X946" s="199"/>
      <c r="Y946" s="199"/>
      <c r="Z946" s="199"/>
    </row>
    <row r="947" spans="1:26" ht="13.5" customHeight="1">
      <c r="A947" s="1"/>
      <c r="B947" s="1"/>
      <c r="C947" s="1"/>
      <c r="D947" s="1"/>
      <c r="E947" s="1"/>
      <c r="F947" s="1"/>
      <c r="G947" s="1"/>
      <c r="H947" s="1"/>
      <c r="I947" s="1"/>
      <c r="J947" s="199"/>
      <c r="K947" s="199"/>
      <c r="L947" s="199"/>
      <c r="M947" s="199"/>
      <c r="N947" s="199"/>
      <c r="O947" s="199"/>
      <c r="P947" s="199"/>
      <c r="Q947" s="199"/>
      <c r="R947" s="199"/>
      <c r="S947" s="199"/>
      <c r="T947" s="199"/>
      <c r="U947" s="199"/>
      <c r="V947" s="199"/>
      <c r="W947" s="199"/>
      <c r="X947" s="199"/>
      <c r="Y947" s="199"/>
      <c r="Z947" s="199"/>
    </row>
    <row r="948" spans="1:26" ht="13.5" customHeight="1">
      <c r="A948" s="1"/>
      <c r="B948" s="1"/>
      <c r="C948" s="1"/>
      <c r="D948" s="1"/>
      <c r="E948" s="1"/>
      <c r="F948" s="1"/>
      <c r="G948" s="1"/>
      <c r="H948" s="1"/>
      <c r="I948" s="1"/>
      <c r="J948" s="199"/>
      <c r="K948" s="199"/>
      <c r="L948" s="199"/>
      <c r="M948" s="199"/>
      <c r="N948" s="199"/>
      <c r="O948" s="199"/>
      <c r="P948" s="199"/>
      <c r="Q948" s="199"/>
      <c r="R948" s="199"/>
      <c r="S948" s="199"/>
      <c r="T948" s="199"/>
      <c r="U948" s="199"/>
      <c r="V948" s="199"/>
      <c r="W948" s="199"/>
      <c r="X948" s="199"/>
      <c r="Y948" s="199"/>
      <c r="Z948" s="199"/>
    </row>
    <row r="949" spans="1:26" ht="13.5" customHeight="1">
      <c r="A949" s="1"/>
      <c r="B949" s="1"/>
      <c r="C949" s="1"/>
      <c r="D949" s="1"/>
      <c r="E949" s="1"/>
      <c r="F949" s="1"/>
      <c r="G949" s="1"/>
      <c r="H949" s="1"/>
      <c r="I949" s="1"/>
      <c r="J949" s="199"/>
      <c r="K949" s="199"/>
      <c r="L949" s="199"/>
      <c r="M949" s="199"/>
      <c r="N949" s="199"/>
      <c r="O949" s="199"/>
      <c r="P949" s="199"/>
      <c r="Q949" s="199"/>
      <c r="R949" s="199"/>
      <c r="S949" s="199"/>
      <c r="T949" s="199"/>
      <c r="U949" s="199"/>
      <c r="V949" s="199"/>
      <c r="W949" s="199"/>
      <c r="X949" s="199"/>
      <c r="Y949" s="199"/>
      <c r="Z949" s="199"/>
    </row>
    <row r="950" spans="1:26" ht="13.5" customHeight="1">
      <c r="A950" s="1"/>
      <c r="B950" s="1"/>
      <c r="C950" s="1"/>
      <c r="D950" s="1"/>
      <c r="E950" s="1"/>
      <c r="F950" s="1"/>
      <c r="G950" s="1"/>
      <c r="H950" s="1"/>
      <c r="I950" s="1"/>
      <c r="J950" s="199"/>
      <c r="K950" s="199"/>
      <c r="L950" s="199"/>
      <c r="M950" s="199"/>
      <c r="N950" s="199"/>
      <c r="O950" s="199"/>
      <c r="P950" s="199"/>
      <c r="Q950" s="199"/>
      <c r="R950" s="199"/>
      <c r="S950" s="199"/>
      <c r="T950" s="199"/>
      <c r="U950" s="199"/>
      <c r="V950" s="199"/>
      <c r="W950" s="199"/>
      <c r="X950" s="199"/>
      <c r="Y950" s="199"/>
      <c r="Z950" s="199"/>
    </row>
    <row r="951" spans="1:26" ht="13.5" customHeight="1">
      <c r="A951" s="1"/>
      <c r="B951" s="1"/>
      <c r="C951" s="1"/>
      <c r="D951" s="1"/>
      <c r="E951" s="1"/>
      <c r="F951" s="1"/>
      <c r="G951" s="1"/>
      <c r="H951" s="1"/>
      <c r="I951" s="1"/>
      <c r="J951" s="199"/>
      <c r="K951" s="199"/>
      <c r="L951" s="199"/>
      <c r="M951" s="199"/>
      <c r="N951" s="199"/>
      <c r="O951" s="199"/>
      <c r="P951" s="199"/>
      <c r="Q951" s="199"/>
      <c r="R951" s="199"/>
      <c r="S951" s="199"/>
      <c r="T951" s="199"/>
      <c r="U951" s="199"/>
      <c r="V951" s="199"/>
      <c r="W951" s="199"/>
      <c r="X951" s="199"/>
      <c r="Y951" s="199"/>
      <c r="Z951" s="199"/>
    </row>
    <row r="952" spans="1:26" ht="13.5" customHeight="1">
      <c r="A952" s="1"/>
      <c r="B952" s="1"/>
      <c r="C952" s="1"/>
      <c r="D952" s="1"/>
      <c r="E952" s="1"/>
      <c r="F952" s="1"/>
      <c r="G952" s="1"/>
      <c r="H952" s="1"/>
      <c r="I952" s="1"/>
      <c r="J952" s="199"/>
      <c r="K952" s="199"/>
      <c r="L952" s="199"/>
      <c r="M952" s="199"/>
      <c r="N952" s="199"/>
      <c r="O952" s="199"/>
      <c r="P952" s="199"/>
      <c r="Q952" s="199"/>
      <c r="R952" s="199"/>
      <c r="S952" s="199"/>
      <c r="T952" s="199"/>
      <c r="U952" s="199"/>
      <c r="V952" s="199"/>
      <c r="W952" s="199"/>
      <c r="X952" s="199"/>
      <c r="Y952" s="199"/>
      <c r="Z952" s="199"/>
    </row>
    <row r="953" spans="1:26" ht="13.5" customHeight="1">
      <c r="A953" s="1"/>
      <c r="B953" s="1"/>
      <c r="C953" s="1"/>
      <c r="D953" s="1"/>
      <c r="E953" s="1"/>
      <c r="F953" s="1"/>
      <c r="G953" s="1"/>
      <c r="H953" s="1"/>
      <c r="I953" s="1"/>
      <c r="J953" s="199"/>
      <c r="K953" s="199"/>
      <c r="L953" s="199"/>
      <c r="M953" s="199"/>
      <c r="N953" s="199"/>
      <c r="O953" s="199"/>
      <c r="P953" s="199"/>
      <c r="Q953" s="199"/>
      <c r="R953" s="199"/>
      <c r="S953" s="199"/>
      <c r="T953" s="199"/>
      <c r="U953" s="199"/>
      <c r="V953" s="199"/>
      <c r="W953" s="199"/>
      <c r="X953" s="199"/>
      <c r="Y953" s="199"/>
      <c r="Z953" s="199"/>
    </row>
    <row r="954" spans="1:26" ht="13.5" customHeight="1">
      <c r="A954" s="1"/>
      <c r="B954" s="1"/>
      <c r="C954" s="1"/>
      <c r="D954" s="1"/>
      <c r="E954" s="1"/>
      <c r="F954" s="1"/>
      <c r="G954" s="1"/>
      <c r="H954" s="1"/>
      <c r="I954" s="1"/>
      <c r="J954" s="199"/>
      <c r="K954" s="199"/>
      <c r="L954" s="199"/>
      <c r="M954" s="199"/>
      <c r="N954" s="199"/>
      <c r="O954" s="199"/>
      <c r="P954" s="199"/>
      <c r="Q954" s="199"/>
      <c r="R954" s="199"/>
      <c r="S954" s="199"/>
      <c r="T954" s="199"/>
      <c r="U954" s="199"/>
      <c r="V954" s="199"/>
      <c r="W954" s="199"/>
      <c r="X954" s="199"/>
      <c r="Y954" s="199"/>
      <c r="Z954" s="199"/>
    </row>
    <row r="955" spans="1:26" ht="13.5" customHeight="1">
      <c r="A955" s="1"/>
      <c r="B955" s="1"/>
      <c r="C955" s="1"/>
      <c r="D955" s="1"/>
      <c r="E955" s="1"/>
      <c r="F955" s="1"/>
      <c r="G955" s="1"/>
      <c r="H955" s="1"/>
      <c r="I955" s="1"/>
      <c r="J955" s="199"/>
      <c r="K955" s="199"/>
      <c r="L955" s="199"/>
      <c r="M955" s="199"/>
      <c r="N955" s="199"/>
      <c r="O955" s="199"/>
      <c r="P955" s="199"/>
      <c r="Q955" s="199"/>
      <c r="R955" s="199"/>
      <c r="S955" s="199"/>
      <c r="T955" s="199"/>
      <c r="U955" s="199"/>
      <c r="V955" s="199"/>
      <c r="W955" s="199"/>
      <c r="X955" s="199"/>
      <c r="Y955" s="199"/>
      <c r="Z955" s="199"/>
    </row>
    <row r="956" spans="1:26" ht="13.5" customHeight="1">
      <c r="A956" s="1"/>
      <c r="B956" s="1"/>
      <c r="C956" s="1"/>
      <c r="D956" s="1"/>
      <c r="E956" s="1"/>
      <c r="F956" s="1"/>
      <c r="G956" s="1"/>
      <c r="H956" s="1"/>
      <c r="I956" s="1"/>
      <c r="J956" s="199"/>
      <c r="K956" s="199"/>
      <c r="L956" s="199"/>
      <c r="M956" s="199"/>
      <c r="N956" s="199"/>
      <c r="O956" s="199"/>
      <c r="P956" s="199"/>
      <c r="Q956" s="199"/>
      <c r="R956" s="199"/>
      <c r="S956" s="199"/>
      <c r="T956" s="199"/>
      <c r="U956" s="199"/>
      <c r="V956" s="199"/>
      <c r="W956" s="199"/>
      <c r="X956" s="199"/>
      <c r="Y956" s="199"/>
      <c r="Z956" s="199"/>
    </row>
    <row r="957" spans="1:26" ht="13.5" customHeight="1">
      <c r="A957" s="1"/>
      <c r="B957" s="1"/>
      <c r="C957" s="1"/>
      <c r="D957" s="1"/>
      <c r="E957" s="1"/>
      <c r="F957" s="1"/>
      <c r="G957" s="1"/>
      <c r="H957" s="1"/>
      <c r="I957" s="1"/>
      <c r="J957" s="199"/>
      <c r="K957" s="199"/>
      <c r="L957" s="199"/>
      <c r="M957" s="199"/>
      <c r="N957" s="199"/>
      <c r="O957" s="199"/>
      <c r="P957" s="199"/>
      <c r="Q957" s="199"/>
      <c r="R957" s="199"/>
      <c r="S957" s="199"/>
      <c r="T957" s="199"/>
      <c r="U957" s="199"/>
      <c r="V957" s="199"/>
      <c r="W957" s="199"/>
      <c r="X957" s="199"/>
      <c r="Y957" s="199"/>
      <c r="Z957" s="199"/>
    </row>
    <row r="958" spans="1:26" ht="13.5" customHeight="1">
      <c r="A958" s="1"/>
      <c r="B958" s="1"/>
      <c r="C958" s="1"/>
      <c r="D958" s="1"/>
      <c r="E958" s="1"/>
      <c r="F958" s="1"/>
      <c r="G958" s="1"/>
      <c r="H958" s="1"/>
      <c r="I958" s="1"/>
      <c r="J958" s="199"/>
      <c r="K958" s="199"/>
      <c r="L958" s="199"/>
      <c r="M958" s="199"/>
      <c r="N958" s="199"/>
      <c r="O958" s="199"/>
      <c r="P958" s="199"/>
      <c r="Q958" s="199"/>
      <c r="R958" s="199"/>
      <c r="S958" s="199"/>
      <c r="T958" s="199"/>
      <c r="U958" s="199"/>
      <c r="V958" s="199"/>
      <c r="W958" s="199"/>
      <c r="X958" s="199"/>
      <c r="Y958" s="199"/>
      <c r="Z958" s="199"/>
    </row>
    <row r="959" spans="1:26" ht="13.5" customHeight="1">
      <c r="A959" s="1"/>
      <c r="B959" s="1"/>
      <c r="C959" s="1"/>
      <c r="D959" s="1"/>
      <c r="E959" s="1"/>
      <c r="F959" s="1"/>
      <c r="G959" s="1"/>
      <c r="H959" s="1"/>
      <c r="I959" s="1"/>
      <c r="J959" s="199"/>
      <c r="K959" s="199"/>
      <c r="L959" s="199"/>
      <c r="M959" s="199"/>
      <c r="N959" s="199"/>
      <c r="O959" s="199"/>
      <c r="P959" s="199"/>
      <c r="Q959" s="199"/>
      <c r="R959" s="199"/>
      <c r="S959" s="199"/>
      <c r="T959" s="199"/>
      <c r="U959" s="199"/>
      <c r="V959" s="199"/>
      <c r="W959" s="199"/>
      <c r="X959" s="199"/>
      <c r="Y959" s="199"/>
      <c r="Z959" s="199"/>
    </row>
    <row r="960" spans="1:26" ht="13.5" customHeight="1">
      <c r="A960" s="1"/>
      <c r="B960" s="1"/>
      <c r="C960" s="1"/>
      <c r="D960" s="1"/>
      <c r="E960" s="1"/>
      <c r="F960" s="1"/>
      <c r="G960" s="1"/>
      <c r="H960" s="1"/>
      <c r="I960" s="1"/>
      <c r="J960" s="199"/>
      <c r="K960" s="199"/>
      <c r="L960" s="199"/>
      <c r="M960" s="199"/>
      <c r="N960" s="199"/>
      <c r="O960" s="199"/>
      <c r="P960" s="199"/>
      <c r="Q960" s="199"/>
      <c r="R960" s="199"/>
      <c r="S960" s="199"/>
      <c r="T960" s="199"/>
      <c r="U960" s="199"/>
      <c r="V960" s="199"/>
      <c r="W960" s="199"/>
      <c r="X960" s="199"/>
      <c r="Y960" s="199"/>
      <c r="Z960" s="199"/>
    </row>
    <row r="961" spans="1:26" ht="13.5" customHeight="1">
      <c r="A961" s="1"/>
      <c r="B961" s="1"/>
      <c r="C961" s="1"/>
      <c r="D961" s="1"/>
      <c r="E961" s="1"/>
      <c r="F961" s="1"/>
      <c r="G961" s="1"/>
      <c r="H961" s="1"/>
      <c r="I961" s="1"/>
      <c r="J961" s="199"/>
      <c r="K961" s="199"/>
      <c r="L961" s="199"/>
      <c r="M961" s="199"/>
      <c r="N961" s="199"/>
      <c r="O961" s="199"/>
      <c r="P961" s="199"/>
      <c r="Q961" s="199"/>
      <c r="R961" s="199"/>
      <c r="S961" s="199"/>
      <c r="T961" s="199"/>
      <c r="U961" s="199"/>
      <c r="V961" s="199"/>
      <c r="W961" s="199"/>
      <c r="X961" s="199"/>
      <c r="Y961" s="199"/>
      <c r="Z961" s="199"/>
    </row>
    <row r="962" spans="1:26" ht="13.5" customHeight="1">
      <c r="A962" s="1"/>
      <c r="B962" s="1"/>
      <c r="C962" s="1"/>
      <c r="D962" s="1"/>
      <c r="E962" s="1"/>
      <c r="F962" s="1"/>
      <c r="G962" s="1"/>
      <c r="H962" s="1"/>
      <c r="I962" s="1"/>
      <c r="J962" s="199"/>
      <c r="K962" s="199"/>
      <c r="L962" s="199"/>
      <c r="M962" s="199"/>
      <c r="N962" s="199"/>
      <c r="O962" s="199"/>
      <c r="P962" s="199"/>
      <c r="Q962" s="199"/>
      <c r="R962" s="199"/>
      <c r="S962" s="199"/>
      <c r="T962" s="199"/>
      <c r="U962" s="199"/>
      <c r="V962" s="199"/>
      <c r="W962" s="199"/>
      <c r="X962" s="199"/>
      <c r="Y962" s="199"/>
      <c r="Z962" s="199"/>
    </row>
    <row r="963" spans="1:26" ht="13.5" customHeight="1">
      <c r="A963" s="1"/>
      <c r="B963" s="1"/>
      <c r="C963" s="1"/>
      <c r="D963" s="1"/>
      <c r="E963" s="1"/>
      <c r="F963" s="1"/>
      <c r="G963" s="1"/>
      <c r="H963" s="1"/>
      <c r="I963" s="1"/>
      <c r="J963" s="199"/>
      <c r="K963" s="199"/>
      <c r="L963" s="199"/>
      <c r="M963" s="199"/>
      <c r="N963" s="199"/>
      <c r="O963" s="199"/>
      <c r="P963" s="199"/>
      <c r="Q963" s="199"/>
      <c r="R963" s="199"/>
      <c r="S963" s="199"/>
      <c r="T963" s="199"/>
      <c r="U963" s="199"/>
      <c r="V963" s="199"/>
      <c r="W963" s="199"/>
      <c r="X963" s="199"/>
      <c r="Y963" s="199"/>
      <c r="Z963" s="199"/>
    </row>
    <row r="964" spans="1:26" ht="13.5" customHeight="1">
      <c r="A964" s="1"/>
      <c r="B964" s="1"/>
      <c r="C964" s="1"/>
      <c r="D964" s="1"/>
      <c r="E964" s="1"/>
      <c r="F964" s="1"/>
      <c r="G964" s="1"/>
      <c r="H964" s="1"/>
      <c r="I964" s="1"/>
      <c r="J964" s="199"/>
      <c r="K964" s="199"/>
      <c r="L964" s="199"/>
      <c r="M964" s="199"/>
      <c r="N964" s="199"/>
      <c r="O964" s="199"/>
      <c r="P964" s="199"/>
      <c r="Q964" s="199"/>
      <c r="R964" s="199"/>
      <c r="S964" s="199"/>
      <c r="T964" s="199"/>
      <c r="U964" s="199"/>
      <c r="V964" s="199"/>
      <c r="W964" s="199"/>
      <c r="X964" s="199"/>
      <c r="Y964" s="199"/>
      <c r="Z964" s="199"/>
    </row>
    <row r="965" spans="1:26" ht="13.5" customHeight="1">
      <c r="A965" s="1"/>
      <c r="B965" s="1"/>
      <c r="C965" s="1"/>
      <c r="D965" s="1"/>
      <c r="E965" s="1"/>
      <c r="F965" s="1"/>
      <c r="G965" s="1"/>
      <c r="H965" s="1"/>
      <c r="I965" s="1"/>
      <c r="J965" s="199"/>
      <c r="K965" s="199"/>
      <c r="L965" s="199"/>
      <c r="M965" s="199"/>
      <c r="N965" s="199"/>
      <c r="O965" s="199"/>
      <c r="P965" s="199"/>
      <c r="Q965" s="199"/>
      <c r="R965" s="199"/>
      <c r="S965" s="199"/>
      <c r="T965" s="199"/>
      <c r="U965" s="199"/>
      <c r="V965" s="199"/>
      <c r="W965" s="199"/>
      <c r="X965" s="199"/>
      <c r="Y965" s="199"/>
      <c r="Z965" s="199"/>
    </row>
    <row r="966" spans="1:26" ht="13.5" customHeight="1">
      <c r="A966" s="1"/>
      <c r="B966" s="1"/>
      <c r="C966" s="1"/>
      <c r="D966" s="1"/>
      <c r="E966" s="1"/>
      <c r="F966" s="1"/>
      <c r="G966" s="1"/>
      <c r="H966" s="1"/>
      <c r="I966" s="1"/>
      <c r="J966" s="199"/>
      <c r="K966" s="199"/>
      <c r="L966" s="199"/>
      <c r="M966" s="199"/>
      <c r="N966" s="199"/>
      <c r="O966" s="199"/>
      <c r="P966" s="199"/>
      <c r="Q966" s="199"/>
      <c r="R966" s="199"/>
      <c r="S966" s="199"/>
      <c r="T966" s="199"/>
      <c r="U966" s="199"/>
      <c r="V966" s="199"/>
      <c r="W966" s="199"/>
      <c r="X966" s="199"/>
      <c r="Y966" s="199"/>
      <c r="Z966" s="199"/>
    </row>
    <row r="967" spans="1:26" ht="13.5" customHeight="1">
      <c r="A967" s="1"/>
      <c r="B967" s="1"/>
      <c r="C967" s="1"/>
      <c r="D967" s="1"/>
      <c r="E967" s="1"/>
      <c r="F967" s="1"/>
      <c r="G967" s="1"/>
      <c r="H967" s="1"/>
      <c r="I967" s="1"/>
      <c r="J967" s="199"/>
      <c r="K967" s="199"/>
      <c r="L967" s="199"/>
      <c r="M967" s="199"/>
      <c r="N967" s="199"/>
      <c r="O967" s="199"/>
      <c r="P967" s="199"/>
      <c r="Q967" s="199"/>
      <c r="R967" s="199"/>
      <c r="S967" s="199"/>
      <c r="T967" s="199"/>
      <c r="U967" s="199"/>
      <c r="V967" s="199"/>
      <c r="W967" s="199"/>
      <c r="X967" s="199"/>
      <c r="Y967" s="199"/>
      <c r="Z967" s="199"/>
    </row>
    <row r="968" spans="1:26" ht="13.5" customHeight="1">
      <c r="A968" s="1"/>
      <c r="B968" s="1"/>
      <c r="C968" s="1"/>
      <c r="D968" s="1"/>
      <c r="E968" s="1"/>
      <c r="F968" s="1"/>
      <c r="G968" s="1"/>
      <c r="H968" s="1"/>
      <c r="I968" s="1"/>
      <c r="J968" s="199"/>
      <c r="K968" s="199"/>
      <c r="L968" s="199"/>
      <c r="M968" s="199"/>
      <c r="N968" s="199"/>
      <c r="O968" s="199"/>
      <c r="P968" s="199"/>
      <c r="Q968" s="199"/>
      <c r="R968" s="199"/>
      <c r="S968" s="199"/>
      <c r="T968" s="199"/>
      <c r="U968" s="199"/>
      <c r="V968" s="199"/>
      <c r="W968" s="199"/>
      <c r="X968" s="199"/>
      <c r="Y968" s="199"/>
      <c r="Z968" s="199"/>
    </row>
    <row r="969" spans="1:26" ht="13.5" customHeight="1">
      <c r="A969" s="1"/>
      <c r="B969" s="1"/>
      <c r="C969" s="1"/>
      <c r="D969" s="1"/>
      <c r="E969" s="1"/>
      <c r="F969" s="1"/>
      <c r="G969" s="1"/>
      <c r="H969" s="1"/>
      <c r="I969" s="1"/>
      <c r="J969" s="199"/>
      <c r="K969" s="199"/>
      <c r="L969" s="199"/>
      <c r="M969" s="199"/>
      <c r="N969" s="199"/>
      <c r="O969" s="199"/>
      <c r="P969" s="199"/>
      <c r="Q969" s="199"/>
      <c r="R969" s="199"/>
      <c r="S969" s="199"/>
      <c r="T969" s="199"/>
      <c r="U969" s="199"/>
      <c r="V969" s="199"/>
      <c r="W969" s="199"/>
      <c r="X969" s="199"/>
      <c r="Y969" s="199"/>
      <c r="Z969" s="199"/>
    </row>
    <row r="970" spans="1:26" ht="13.5" customHeight="1">
      <c r="A970" s="1"/>
      <c r="B970" s="1"/>
      <c r="C970" s="1"/>
      <c r="D970" s="1"/>
      <c r="E970" s="1"/>
      <c r="F970" s="1"/>
      <c r="G970" s="1"/>
      <c r="H970" s="1"/>
      <c r="I970" s="1"/>
      <c r="J970" s="199"/>
      <c r="K970" s="199"/>
      <c r="L970" s="199"/>
      <c r="M970" s="199"/>
      <c r="N970" s="199"/>
      <c r="O970" s="199"/>
      <c r="P970" s="199"/>
      <c r="Q970" s="199"/>
      <c r="R970" s="199"/>
      <c r="S970" s="199"/>
      <c r="T970" s="199"/>
      <c r="U970" s="199"/>
      <c r="V970" s="199"/>
      <c r="W970" s="199"/>
      <c r="X970" s="199"/>
      <c r="Y970" s="199"/>
      <c r="Z970" s="199"/>
    </row>
    <row r="971" spans="1:26" ht="13.5" customHeight="1">
      <c r="A971" s="1"/>
      <c r="B971" s="1"/>
      <c r="C971" s="1"/>
      <c r="D971" s="1"/>
      <c r="E971" s="1"/>
      <c r="F971" s="1"/>
      <c r="G971" s="1"/>
      <c r="H971" s="1"/>
      <c r="I971" s="1"/>
      <c r="J971" s="199"/>
      <c r="K971" s="199"/>
      <c r="L971" s="199"/>
      <c r="M971" s="199"/>
      <c r="N971" s="199"/>
      <c r="O971" s="199"/>
      <c r="P971" s="199"/>
      <c r="Q971" s="199"/>
      <c r="R971" s="199"/>
      <c r="S971" s="199"/>
      <c r="T971" s="199"/>
      <c r="U971" s="199"/>
      <c r="V971" s="199"/>
      <c r="W971" s="199"/>
      <c r="X971" s="199"/>
      <c r="Y971" s="199"/>
      <c r="Z971" s="199"/>
    </row>
    <row r="972" spans="1:26" ht="13.5" customHeight="1">
      <c r="A972" s="1"/>
      <c r="B972" s="1"/>
      <c r="C972" s="1"/>
      <c r="D972" s="1"/>
      <c r="E972" s="1"/>
      <c r="F972" s="1"/>
      <c r="G972" s="1"/>
      <c r="H972" s="1"/>
      <c r="I972" s="1"/>
      <c r="J972" s="199"/>
      <c r="K972" s="199"/>
      <c r="L972" s="199"/>
      <c r="M972" s="199"/>
      <c r="N972" s="199"/>
      <c r="O972" s="199"/>
      <c r="P972" s="199"/>
      <c r="Q972" s="199"/>
      <c r="R972" s="199"/>
      <c r="S972" s="199"/>
      <c r="T972" s="199"/>
      <c r="U972" s="199"/>
      <c r="V972" s="199"/>
      <c r="W972" s="199"/>
      <c r="X972" s="199"/>
      <c r="Y972" s="199"/>
      <c r="Z972" s="199"/>
    </row>
    <row r="973" spans="1:26" ht="13.5" customHeight="1">
      <c r="A973" s="1"/>
      <c r="B973" s="1"/>
      <c r="C973" s="1"/>
      <c r="D973" s="1"/>
      <c r="E973" s="1"/>
      <c r="F973" s="1"/>
      <c r="G973" s="1"/>
      <c r="H973" s="1"/>
      <c r="I973" s="1"/>
      <c r="J973" s="199"/>
      <c r="K973" s="199"/>
      <c r="L973" s="199"/>
      <c r="M973" s="199"/>
      <c r="N973" s="199"/>
      <c r="O973" s="199"/>
      <c r="P973" s="199"/>
      <c r="Q973" s="199"/>
      <c r="R973" s="199"/>
      <c r="S973" s="199"/>
      <c r="T973" s="199"/>
      <c r="U973" s="199"/>
      <c r="V973" s="199"/>
      <c r="W973" s="199"/>
      <c r="X973" s="199"/>
      <c r="Y973" s="199"/>
      <c r="Z973" s="199"/>
    </row>
    <row r="974" spans="1:26" ht="13.5" customHeight="1">
      <c r="A974" s="1"/>
      <c r="B974" s="1"/>
      <c r="C974" s="1"/>
      <c r="D974" s="1"/>
      <c r="E974" s="1"/>
      <c r="F974" s="1"/>
      <c r="G974" s="1"/>
      <c r="H974" s="1"/>
      <c r="I974" s="1"/>
      <c r="J974" s="199"/>
      <c r="K974" s="199"/>
      <c r="L974" s="199"/>
      <c r="M974" s="199"/>
      <c r="N974" s="199"/>
      <c r="O974" s="199"/>
      <c r="P974" s="199"/>
      <c r="Q974" s="199"/>
      <c r="R974" s="199"/>
      <c r="S974" s="199"/>
      <c r="T974" s="199"/>
      <c r="U974" s="199"/>
      <c r="V974" s="199"/>
      <c r="W974" s="199"/>
      <c r="X974" s="199"/>
      <c r="Y974" s="199"/>
      <c r="Z974" s="199"/>
    </row>
    <row r="975" spans="1:26" ht="13.5" customHeight="1">
      <c r="A975" s="1"/>
      <c r="B975" s="1"/>
      <c r="C975" s="1"/>
      <c r="D975" s="1"/>
      <c r="E975" s="1"/>
      <c r="F975" s="1"/>
      <c r="G975" s="1"/>
      <c r="H975" s="1"/>
      <c r="I975" s="1"/>
      <c r="J975" s="199"/>
      <c r="K975" s="199"/>
      <c r="L975" s="199"/>
      <c r="M975" s="199"/>
      <c r="N975" s="199"/>
      <c r="O975" s="199"/>
      <c r="P975" s="199"/>
      <c r="Q975" s="199"/>
      <c r="R975" s="199"/>
      <c r="S975" s="199"/>
      <c r="T975" s="199"/>
      <c r="U975" s="199"/>
      <c r="V975" s="199"/>
      <c r="W975" s="199"/>
      <c r="X975" s="199"/>
      <c r="Y975" s="199"/>
      <c r="Z975" s="199"/>
    </row>
    <row r="976" spans="1:26" ht="13.5" customHeight="1">
      <c r="A976" s="1"/>
      <c r="B976" s="1"/>
      <c r="C976" s="1"/>
      <c r="D976" s="1"/>
      <c r="E976" s="1"/>
      <c r="F976" s="1"/>
      <c r="G976" s="1"/>
      <c r="H976" s="1"/>
      <c r="I976" s="1"/>
      <c r="J976" s="199"/>
      <c r="K976" s="199"/>
      <c r="L976" s="199"/>
      <c r="M976" s="199"/>
      <c r="N976" s="199"/>
      <c r="O976" s="199"/>
      <c r="P976" s="199"/>
      <c r="Q976" s="199"/>
      <c r="R976" s="199"/>
      <c r="S976" s="199"/>
      <c r="T976" s="199"/>
      <c r="U976" s="199"/>
      <c r="V976" s="199"/>
      <c r="W976" s="199"/>
      <c r="X976" s="199"/>
      <c r="Y976" s="199"/>
      <c r="Z976" s="199"/>
    </row>
    <row r="977" spans="1:26" ht="13.5" customHeight="1">
      <c r="A977" s="1"/>
      <c r="B977" s="1"/>
      <c r="C977" s="1"/>
      <c r="D977" s="1"/>
      <c r="E977" s="1"/>
      <c r="F977" s="1"/>
      <c r="G977" s="1"/>
      <c r="H977" s="1"/>
      <c r="I977" s="1"/>
      <c r="J977" s="199"/>
      <c r="K977" s="199"/>
      <c r="L977" s="199"/>
      <c r="M977" s="199"/>
      <c r="N977" s="199"/>
      <c r="O977" s="199"/>
      <c r="P977" s="199"/>
      <c r="Q977" s="199"/>
      <c r="R977" s="199"/>
      <c r="S977" s="199"/>
      <c r="T977" s="199"/>
      <c r="U977" s="199"/>
      <c r="V977" s="199"/>
      <c r="W977" s="199"/>
      <c r="X977" s="199"/>
      <c r="Y977" s="199"/>
      <c r="Z977" s="199"/>
    </row>
    <row r="978" spans="1:26" ht="13.5" customHeight="1">
      <c r="A978" s="1"/>
      <c r="B978" s="1"/>
      <c r="C978" s="1"/>
      <c r="D978" s="1"/>
      <c r="E978" s="1"/>
      <c r="F978" s="1"/>
      <c r="G978" s="1"/>
      <c r="H978" s="1"/>
      <c r="I978" s="1"/>
      <c r="J978" s="199"/>
      <c r="K978" s="199"/>
      <c r="L978" s="199"/>
      <c r="M978" s="199"/>
      <c r="N978" s="199"/>
      <c r="O978" s="199"/>
      <c r="P978" s="199"/>
      <c r="Q978" s="199"/>
      <c r="R978" s="199"/>
      <c r="S978" s="199"/>
      <c r="T978" s="199"/>
      <c r="U978" s="199"/>
      <c r="V978" s="199"/>
      <c r="W978" s="199"/>
      <c r="X978" s="199"/>
      <c r="Y978" s="199"/>
      <c r="Z978" s="199"/>
    </row>
    <row r="979" spans="1:26" ht="13.5" customHeight="1">
      <c r="A979" s="1"/>
      <c r="B979" s="1"/>
      <c r="C979" s="1"/>
      <c r="D979" s="1"/>
      <c r="E979" s="1"/>
      <c r="F979" s="1"/>
      <c r="G979" s="1"/>
      <c r="H979" s="1"/>
      <c r="I979" s="1"/>
      <c r="J979" s="199"/>
      <c r="K979" s="199"/>
      <c r="L979" s="199"/>
      <c r="M979" s="199"/>
      <c r="N979" s="199"/>
      <c r="O979" s="199"/>
      <c r="P979" s="199"/>
      <c r="Q979" s="199"/>
      <c r="R979" s="199"/>
      <c r="S979" s="199"/>
      <c r="T979" s="199"/>
      <c r="U979" s="199"/>
      <c r="V979" s="199"/>
      <c r="W979" s="199"/>
      <c r="X979" s="199"/>
      <c r="Y979" s="199"/>
      <c r="Z979" s="199"/>
    </row>
    <row r="980" spans="1:26" ht="13.5" customHeight="1">
      <c r="A980" s="1"/>
      <c r="B980" s="1"/>
      <c r="C980" s="1"/>
      <c r="D980" s="1"/>
      <c r="E980" s="1"/>
      <c r="F980" s="1"/>
      <c r="G980" s="1"/>
      <c r="H980" s="1"/>
      <c r="I980" s="1"/>
      <c r="J980" s="199"/>
      <c r="K980" s="199"/>
      <c r="L980" s="199"/>
      <c r="M980" s="199"/>
      <c r="N980" s="199"/>
      <c r="O980" s="199"/>
      <c r="P980" s="199"/>
      <c r="Q980" s="199"/>
      <c r="R980" s="199"/>
      <c r="S980" s="199"/>
      <c r="T980" s="199"/>
      <c r="U980" s="199"/>
      <c r="V980" s="199"/>
      <c r="W980" s="199"/>
      <c r="X980" s="199"/>
      <c r="Y980" s="199"/>
      <c r="Z980" s="199"/>
    </row>
    <row r="981" spans="1:26" ht="13.5" customHeight="1">
      <c r="A981" s="1"/>
      <c r="B981" s="1"/>
      <c r="C981" s="1"/>
      <c r="D981" s="1"/>
      <c r="E981" s="1"/>
      <c r="F981" s="1"/>
      <c r="G981" s="1"/>
      <c r="H981" s="1"/>
      <c r="I981" s="1"/>
      <c r="J981" s="199"/>
      <c r="K981" s="199"/>
      <c r="L981" s="199"/>
      <c r="M981" s="199"/>
      <c r="N981" s="199"/>
      <c r="O981" s="199"/>
      <c r="P981" s="199"/>
      <c r="Q981" s="199"/>
      <c r="R981" s="199"/>
      <c r="S981" s="199"/>
      <c r="T981" s="199"/>
      <c r="U981" s="199"/>
      <c r="V981" s="199"/>
      <c r="W981" s="199"/>
      <c r="X981" s="199"/>
      <c r="Y981" s="199"/>
      <c r="Z981" s="199"/>
    </row>
    <row r="982" spans="1:26" ht="13.5" customHeight="1">
      <c r="A982" s="1"/>
      <c r="B982" s="1"/>
      <c r="C982" s="1"/>
      <c r="D982" s="1"/>
      <c r="E982" s="1"/>
      <c r="F982" s="1"/>
      <c r="G982" s="1"/>
      <c r="H982" s="1"/>
      <c r="I982" s="1"/>
      <c r="J982" s="199"/>
      <c r="K982" s="199"/>
      <c r="L982" s="199"/>
      <c r="M982" s="199"/>
      <c r="N982" s="199"/>
      <c r="O982" s="199"/>
      <c r="P982" s="199"/>
      <c r="Q982" s="199"/>
      <c r="R982" s="199"/>
      <c r="S982" s="199"/>
      <c r="T982" s="199"/>
      <c r="U982" s="199"/>
      <c r="V982" s="199"/>
      <c r="W982" s="199"/>
      <c r="X982" s="199"/>
      <c r="Y982" s="199"/>
      <c r="Z982" s="199"/>
    </row>
    <row r="983" spans="1:26" ht="13.5" customHeight="1">
      <c r="A983" s="1"/>
      <c r="B983" s="1"/>
      <c r="C983" s="1"/>
      <c r="D983" s="1"/>
      <c r="E983" s="1"/>
      <c r="F983" s="1"/>
      <c r="G983" s="1"/>
      <c r="H983" s="1"/>
      <c r="I983" s="1"/>
      <c r="J983" s="199"/>
      <c r="K983" s="199"/>
      <c r="L983" s="199"/>
      <c r="M983" s="199"/>
      <c r="N983" s="199"/>
      <c r="O983" s="199"/>
      <c r="P983" s="199"/>
      <c r="Q983" s="199"/>
      <c r="R983" s="199"/>
      <c r="S983" s="199"/>
      <c r="T983" s="199"/>
      <c r="U983" s="199"/>
      <c r="V983" s="199"/>
      <c r="W983" s="199"/>
      <c r="X983" s="199"/>
      <c r="Y983" s="199"/>
      <c r="Z983" s="199"/>
    </row>
    <row r="984" spans="1:26" ht="13.5" customHeight="1">
      <c r="A984" s="1"/>
      <c r="B984" s="1"/>
      <c r="C984" s="1"/>
      <c r="D984" s="1"/>
      <c r="E984" s="1"/>
      <c r="F984" s="1"/>
      <c r="G984" s="1"/>
      <c r="H984" s="1"/>
      <c r="I984" s="1"/>
      <c r="J984" s="199"/>
      <c r="K984" s="199"/>
      <c r="L984" s="199"/>
      <c r="M984" s="199"/>
      <c r="N984" s="199"/>
      <c r="O984" s="199"/>
      <c r="P984" s="199"/>
      <c r="Q984" s="199"/>
      <c r="R984" s="199"/>
      <c r="S984" s="199"/>
      <c r="T984" s="199"/>
      <c r="U984" s="199"/>
      <c r="V984" s="199"/>
      <c r="W984" s="199"/>
      <c r="X984" s="199"/>
      <c r="Y984" s="199"/>
      <c r="Z984" s="199"/>
    </row>
    <row r="985" spans="1:26" ht="13.5" customHeight="1">
      <c r="A985" s="1"/>
      <c r="B985" s="1"/>
      <c r="C985" s="1"/>
      <c r="D985" s="1"/>
      <c r="E985" s="1"/>
      <c r="F985" s="1"/>
      <c r="G985" s="1"/>
      <c r="H985" s="1"/>
      <c r="I985" s="1"/>
      <c r="J985" s="199"/>
      <c r="K985" s="199"/>
      <c r="L985" s="199"/>
      <c r="M985" s="199"/>
      <c r="N985" s="199"/>
      <c r="O985" s="199"/>
      <c r="P985" s="199"/>
      <c r="Q985" s="199"/>
      <c r="R985" s="199"/>
      <c r="S985" s="199"/>
      <c r="T985" s="199"/>
      <c r="U985" s="199"/>
      <c r="V985" s="199"/>
      <c r="W985" s="199"/>
      <c r="X985" s="199"/>
      <c r="Y985" s="199"/>
      <c r="Z985" s="199"/>
    </row>
    <row r="986" spans="1:26" ht="13.5" customHeight="1">
      <c r="A986" s="1"/>
      <c r="B986" s="1"/>
      <c r="C986" s="1"/>
      <c r="D986" s="1"/>
      <c r="E986" s="1"/>
      <c r="F986" s="1"/>
      <c r="G986" s="1"/>
      <c r="H986" s="1"/>
      <c r="I986" s="1"/>
      <c r="J986" s="199"/>
      <c r="K986" s="199"/>
      <c r="L986" s="199"/>
      <c r="M986" s="199"/>
      <c r="N986" s="199"/>
      <c r="O986" s="199"/>
      <c r="P986" s="199"/>
      <c r="Q986" s="199"/>
      <c r="R986" s="199"/>
      <c r="S986" s="199"/>
      <c r="T986" s="199"/>
      <c r="U986" s="199"/>
      <c r="V986" s="199"/>
      <c r="W986" s="199"/>
      <c r="X986" s="199"/>
      <c r="Y986" s="199"/>
      <c r="Z986" s="199"/>
    </row>
    <row r="987" spans="1:26" ht="13.5" customHeight="1">
      <c r="A987" s="1"/>
      <c r="B987" s="1"/>
      <c r="C987" s="1"/>
      <c r="D987" s="1"/>
      <c r="E987" s="1"/>
      <c r="F987" s="1"/>
      <c r="G987" s="1"/>
      <c r="H987" s="1"/>
      <c r="I987" s="1"/>
      <c r="J987" s="199"/>
      <c r="K987" s="199"/>
      <c r="L987" s="199"/>
      <c r="M987" s="199"/>
      <c r="N987" s="199"/>
      <c r="O987" s="199"/>
      <c r="P987" s="199"/>
      <c r="Q987" s="199"/>
      <c r="R987" s="199"/>
      <c r="S987" s="199"/>
      <c r="T987" s="199"/>
      <c r="U987" s="199"/>
      <c r="V987" s="199"/>
      <c r="W987" s="199"/>
      <c r="X987" s="199"/>
      <c r="Y987" s="199"/>
      <c r="Z987" s="199"/>
    </row>
    <row r="988" spans="1:26" ht="13.5" customHeight="1">
      <c r="A988" s="1"/>
      <c r="B988" s="1"/>
      <c r="C988" s="1"/>
      <c r="D988" s="1"/>
      <c r="E988" s="1"/>
      <c r="F988" s="1"/>
      <c r="G988" s="1"/>
      <c r="H988" s="1"/>
      <c r="I988" s="1"/>
      <c r="J988" s="199"/>
      <c r="K988" s="199"/>
      <c r="L988" s="199"/>
      <c r="M988" s="199"/>
      <c r="N988" s="199"/>
      <c r="O988" s="199"/>
      <c r="P988" s="199"/>
      <c r="Q988" s="199"/>
      <c r="R988" s="199"/>
      <c r="S988" s="199"/>
      <c r="T988" s="199"/>
      <c r="U988" s="199"/>
      <c r="V988" s="199"/>
      <c r="W988" s="199"/>
      <c r="X988" s="199"/>
      <c r="Y988" s="199"/>
      <c r="Z988" s="199"/>
    </row>
    <row r="989" spans="1:26" ht="13.5" customHeight="1">
      <c r="A989" s="1"/>
      <c r="B989" s="1"/>
      <c r="C989" s="1"/>
      <c r="D989" s="1"/>
      <c r="E989" s="1"/>
      <c r="F989" s="1"/>
      <c r="G989" s="1"/>
      <c r="H989" s="1"/>
      <c r="I989" s="1"/>
      <c r="J989" s="199"/>
      <c r="K989" s="199"/>
      <c r="L989" s="199"/>
      <c r="M989" s="199"/>
      <c r="N989" s="199"/>
      <c r="O989" s="199"/>
      <c r="P989" s="199"/>
      <c r="Q989" s="199"/>
      <c r="R989" s="199"/>
      <c r="S989" s="199"/>
      <c r="T989" s="199"/>
      <c r="U989" s="199"/>
      <c r="V989" s="199"/>
      <c r="W989" s="199"/>
      <c r="X989" s="199"/>
      <c r="Y989" s="199"/>
      <c r="Z989" s="199"/>
    </row>
    <row r="990" spans="1:26" ht="13.5" customHeight="1">
      <c r="A990" s="1"/>
      <c r="B990" s="1"/>
      <c r="C990" s="1"/>
      <c r="D990" s="1"/>
      <c r="E990" s="1"/>
      <c r="F990" s="1"/>
      <c r="G990" s="1"/>
      <c r="H990" s="1"/>
      <c r="I990" s="1"/>
      <c r="J990" s="199"/>
      <c r="K990" s="199"/>
      <c r="L990" s="199"/>
      <c r="M990" s="199"/>
      <c r="N990" s="199"/>
      <c r="O990" s="199"/>
      <c r="P990" s="199"/>
      <c r="Q990" s="199"/>
      <c r="R990" s="199"/>
      <c r="S990" s="199"/>
      <c r="T990" s="199"/>
      <c r="U990" s="199"/>
      <c r="V990" s="199"/>
      <c r="W990" s="199"/>
      <c r="X990" s="199"/>
      <c r="Y990" s="199"/>
      <c r="Z990" s="199"/>
    </row>
    <row r="991" spans="1:26" ht="13.5" customHeight="1">
      <c r="A991" s="1"/>
      <c r="B991" s="1"/>
      <c r="C991" s="1"/>
      <c r="D991" s="1"/>
      <c r="E991" s="1"/>
      <c r="F991" s="1"/>
      <c r="G991" s="1"/>
      <c r="H991" s="1"/>
      <c r="I991" s="1"/>
      <c r="J991" s="199"/>
      <c r="K991" s="199"/>
      <c r="L991" s="199"/>
      <c r="M991" s="199"/>
      <c r="N991" s="199"/>
      <c r="O991" s="199"/>
      <c r="P991" s="199"/>
      <c r="Q991" s="199"/>
      <c r="R991" s="199"/>
      <c r="S991" s="199"/>
      <c r="T991" s="199"/>
      <c r="U991" s="199"/>
      <c r="V991" s="199"/>
      <c r="W991" s="199"/>
      <c r="X991" s="199"/>
      <c r="Y991" s="199"/>
      <c r="Z991" s="199"/>
    </row>
    <row r="992" spans="1:26" ht="13.5" customHeight="1">
      <c r="A992" s="1"/>
      <c r="B992" s="1"/>
      <c r="C992" s="1"/>
      <c r="D992" s="1"/>
      <c r="E992" s="1"/>
      <c r="F992" s="1"/>
      <c r="G992" s="1"/>
      <c r="H992" s="1"/>
      <c r="I992" s="1"/>
      <c r="J992" s="199"/>
      <c r="K992" s="199"/>
      <c r="L992" s="199"/>
      <c r="M992" s="199"/>
      <c r="N992" s="199"/>
      <c r="O992" s="199"/>
      <c r="P992" s="199"/>
      <c r="Q992" s="199"/>
      <c r="R992" s="199"/>
      <c r="S992" s="199"/>
      <c r="T992" s="199"/>
      <c r="U992" s="199"/>
      <c r="V992" s="199"/>
      <c r="W992" s="199"/>
      <c r="X992" s="199"/>
      <c r="Y992" s="199"/>
      <c r="Z992" s="199"/>
    </row>
    <row r="993" spans="1:26" ht="13.5" customHeight="1">
      <c r="A993" s="1"/>
      <c r="B993" s="1"/>
      <c r="C993" s="1"/>
      <c r="D993" s="1"/>
      <c r="E993" s="1"/>
      <c r="F993" s="1"/>
      <c r="G993" s="1"/>
      <c r="H993" s="1"/>
      <c r="I993" s="1"/>
      <c r="J993" s="199"/>
      <c r="K993" s="199"/>
      <c r="L993" s="199"/>
      <c r="M993" s="199"/>
      <c r="N993" s="199"/>
      <c r="O993" s="199"/>
      <c r="P993" s="199"/>
      <c r="Q993" s="199"/>
      <c r="R993" s="199"/>
      <c r="S993" s="199"/>
      <c r="T993" s="199"/>
      <c r="U993" s="199"/>
      <c r="V993" s="199"/>
      <c r="W993" s="199"/>
      <c r="X993" s="199"/>
      <c r="Y993" s="199"/>
      <c r="Z993" s="199"/>
    </row>
    <row r="994" spans="1:26" ht="13.5" customHeight="1">
      <c r="A994" s="1"/>
      <c r="B994" s="1"/>
      <c r="C994" s="1"/>
      <c r="D994" s="1"/>
      <c r="E994" s="1"/>
      <c r="F994" s="1"/>
      <c r="G994" s="1"/>
      <c r="H994" s="1"/>
      <c r="I994" s="1"/>
      <c r="J994" s="199"/>
      <c r="K994" s="199"/>
      <c r="L994" s="199"/>
      <c r="M994" s="199"/>
      <c r="N994" s="199"/>
      <c r="O994" s="199"/>
      <c r="P994" s="199"/>
      <c r="Q994" s="199"/>
      <c r="R994" s="199"/>
      <c r="S994" s="199"/>
      <c r="T994" s="199"/>
      <c r="U994" s="199"/>
      <c r="V994" s="199"/>
      <c r="W994" s="199"/>
      <c r="X994" s="199"/>
      <c r="Y994" s="199"/>
      <c r="Z994" s="199"/>
    </row>
    <row r="995" spans="1:26" ht="13.5" customHeight="1">
      <c r="A995" s="1"/>
      <c r="B995" s="1"/>
      <c r="C995" s="1"/>
      <c r="D995" s="1"/>
      <c r="E995" s="1"/>
      <c r="F995" s="1"/>
      <c r="G995" s="1"/>
      <c r="H995" s="1"/>
      <c r="I995" s="1"/>
      <c r="J995" s="199"/>
      <c r="K995" s="199"/>
      <c r="L995" s="199"/>
      <c r="M995" s="199"/>
      <c r="N995" s="199"/>
      <c r="O995" s="199"/>
      <c r="P995" s="199"/>
      <c r="Q995" s="199"/>
      <c r="R995" s="199"/>
      <c r="S995" s="199"/>
      <c r="T995" s="199"/>
      <c r="U995" s="199"/>
      <c r="V995" s="199"/>
      <c r="W995" s="199"/>
      <c r="X995" s="199"/>
      <c r="Y995" s="199"/>
      <c r="Z995" s="199"/>
    </row>
    <row r="996" spans="1:26" ht="13.5" customHeight="1">
      <c r="A996" s="1"/>
      <c r="B996" s="1"/>
      <c r="C996" s="1"/>
      <c r="D996" s="1"/>
      <c r="E996" s="1"/>
      <c r="F996" s="1"/>
      <c r="G996" s="1"/>
      <c r="H996" s="1"/>
      <c r="I996" s="1"/>
      <c r="J996" s="199"/>
      <c r="K996" s="199"/>
      <c r="L996" s="199"/>
      <c r="M996" s="199"/>
      <c r="N996" s="199"/>
      <c r="O996" s="199"/>
      <c r="P996" s="199"/>
      <c r="Q996" s="199"/>
      <c r="R996" s="199"/>
      <c r="S996" s="199"/>
      <c r="T996" s="199"/>
      <c r="U996" s="199"/>
      <c r="V996" s="199"/>
      <c r="W996" s="199"/>
      <c r="X996" s="199"/>
      <c r="Y996" s="199"/>
      <c r="Z996" s="199"/>
    </row>
    <row r="997" spans="1:26" ht="13.5" customHeight="1">
      <c r="A997" s="1"/>
      <c r="B997" s="1"/>
      <c r="C997" s="1"/>
      <c r="D997" s="1"/>
      <c r="E997" s="1"/>
      <c r="F997" s="1"/>
      <c r="G997" s="1"/>
      <c r="H997" s="1"/>
      <c r="I997" s="1"/>
      <c r="J997" s="199"/>
      <c r="K997" s="199"/>
      <c r="L997" s="199"/>
      <c r="M997" s="199"/>
      <c r="N997" s="199"/>
      <c r="O997" s="199"/>
      <c r="P997" s="199"/>
      <c r="Q997" s="199"/>
      <c r="R997" s="199"/>
      <c r="S997" s="199"/>
      <c r="T997" s="199"/>
      <c r="U997" s="199"/>
      <c r="V997" s="199"/>
      <c r="W997" s="199"/>
      <c r="X997" s="199"/>
      <c r="Y997" s="199"/>
      <c r="Z997" s="199"/>
    </row>
    <row r="998" spans="1:26" ht="13.5" customHeight="1">
      <c r="A998" s="1"/>
      <c r="B998" s="1"/>
      <c r="C998" s="1"/>
      <c r="D998" s="1"/>
      <c r="E998" s="1"/>
      <c r="F998" s="1"/>
      <c r="G998" s="1"/>
      <c r="H998" s="1"/>
      <c r="I998" s="1"/>
      <c r="J998" s="199"/>
      <c r="K998" s="199"/>
      <c r="L998" s="199"/>
      <c r="M998" s="199"/>
      <c r="N998" s="199"/>
      <c r="O998" s="199"/>
      <c r="P998" s="199"/>
      <c r="Q998" s="199"/>
      <c r="R998" s="199"/>
      <c r="S998" s="199"/>
      <c r="T998" s="199"/>
      <c r="U998" s="199"/>
      <c r="V998" s="199"/>
      <c r="W998" s="199"/>
      <c r="X998" s="199"/>
      <c r="Y998" s="199"/>
      <c r="Z998" s="199"/>
    </row>
    <row r="999" spans="1:26" ht="13.5" customHeight="1">
      <c r="A999" s="1"/>
      <c r="B999" s="1"/>
      <c r="C999" s="1"/>
      <c r="D999" s="1"/>
      <c r="E999" s="1"/>
      <c r="F999" s="1"/>
      <c r="G999" s="1"/>
      <c r="H999" s="1"/>
      <c r="I999" s="1"/>
      <c r="J999" s="199"/>
      <c r="K999" s="199"/>
      <c r="L999" s="199"/>
      <c r="M999" s="199"/>
      <c r="N999" s="199"/>
      <c r="O999" s="199"/>
      <c r="P999" s="199"/>
      <c r="Q999" s="199"/>
      <c r="R999" s="199"/>
      <c r="S999" s="199"/>
      <c r="T999" s="199"/>
      <c r="U999" s="199"/>
      <c r="V999" s="199"/>
      <c r="W999" s="199"/>
      <c r="X999" s="199"/>
      <c r="Y999" s="199"/>
      <c r="Z999" s="199"/>
    </row>
    <row r="1000" spans="1:26" ht="13.5" customHeight="1">
      <c r="A1000" s="1"/>
      <c r="B1000" s="1"/>
      <c r="C1000" s="1"/>
      <c r="D1000" s="1"/>
      <c r="E1000" s="1"/>
      <c r="F1000" s="1"/>
      <c r="G1000" s="1"/>
      <c r="H1000" s="1"/>
      <c r="I1000" s="1"/>
      <c r="J1000" s="199"/>
      <c r="K1000" s="199"/>
      <c r="L1000" s="199"/>
      <c r="M1000" s="199"/>
      <c r="N1000" s="199"/>
      <c r="O1000" s="199"/>
      <c r="P1000" s="199"/>
      <c r="Q1000" s="199"/>
      <c r="R1000" s="199"/>
      <c r="S1000" s="199"/>
      <c r="T1000" s="199"/>
      <c r="U1000" s="199"/>
      <c r="V1000" s="199"/>
      <c r="W1000" s="199"/>
      <c r="X1000" s="199"/>
      <c r="Y1000" s="199"/>
      <c r="Z1000" s="199"/>
    </row>
  </sheetData>
  <mergeCells count="9">
    <mergeCell ref="F8:I8"/>
    <mergeCell ref="K8:K9"/>
    <mergeCell ref="B6:I6"/>
    <mergeCell ref="B7:I7"/>
    <mergeCell ref="A8:A9"/>
    <mergeCell ref="B8:B9"/>
    <mergeCell ref="C8:C9"/>
    <mergeCell ref="D8:D9"/>
    <mergeCell ref="E8:E9"/>
  </mergeCells>
  <dataValidations count="2">
    <dataValidation type="list" allowBlank="1" showErrorMessage="1" sqref="B6" xr:uid="{00000000-0002-0000-0000-000000000000}">
      <formula1>$K$4:$T$4</formula1>
    </dataValidation>
    <dataValidation type="list" allowBlank="1" showErrorMessage="1" sqref="C5" xr:uid="{00000000-0002-0000-0000-000001000000}">
      <formula1>$K$3:$N$3</formula1>
    </dataValidation>
  </dataValidations>
  <pageMargins left="1.4566929133858268" right="0.39370078740157483" top="0.55118110236220474" bottom="0.15748031496062992" header="0" footer="0"/>
  <pageSetup paperSize="9" scale="95"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994"/>
  <sheetViews>
    <sheetView showGridLines="0" tabSelected="1" zoomScale="70" workbookViewId="0">
      <selection activeCell="E67" sqref="E67"/>
    </sheetView>
  </sheetViews>
  <sheetFormatPr defaultColWidth="12.7109375" defaultRowHeight="15" customHeight="1"/>
  <cols>
    <col min="1" max="1" width="24.28515625" customWidth="1"/>
    <col min="2" max="2" width="20" customWidth="1"/>
    <col min="3" max="3" width="9.7109375" customWidth="1"/>
    <col min="4" max="4" width="14.85546875" customWidth="1"/>
    <col min="5" max="5" width="3.85546875" bestFit="1" customWidth="1"/>
    <col min="6" max="16" width="5.42578125" customWidth="1"/>
    <col min="17" max="17" width="9.140625" customWidth="1"/>
    <col min="18" max="18" width="10.42578125" customWidth="1"/>
    <col min="19" max="19" width="9.42578125" customWidth="1"/>
    <col min="20" max="20" width="12.7109375" customWidth="1"/>
    <col min="21" max="21" width="24.42578125" customWidth="1"/>
    <col min="22" max="22" width="21.7109375" customWidth="1"/>
    <col min="23" max="23" width="17.85546875" customWidth="1"/>
    <col min="24" max="42" width="9.140625" customWidth="1"/>
  </cols>
  <sheetData>
    <row r="1" spans="1:42" ht="14.25" customHeight="1">
      <c r="A1" s="391" t="str">
        <f>+PPNE1!$B$1</f>
        <v>Plan Operativo Anual</v>
      </c>
      <c r="B1" s="423"/>
      <c r="C1" s="423"/>
      <c r="D1" s="423"/>
      <c r="E1" s="423"/>
      <c r="F1" s="423"/>
      <c r="G1" s="423"/>
      <c r="H1" s="423"/>
      <c r="I1" s="423"/>
      <c r="J1" s="423"/>
      <c r="K1" s="218"/>
      <c r="L1" s="218"/>
      <c r="M1" s="219"/>
      <c r="N1" s="219"/>
      <c r="O1" s="219"/>
      <c r="P1" s="219"/>
      <c r="Q1" s="219"/>
      <c r="R1" s="219"/>
      <c r="S1" s="219"/>
      <c r="T1" s="219"/>
      <c r="U1" s="219"/>
      <c r="V1" s="220"/>
      <c r="W1" s="221"/>
      <c r="X1" s="219"/>
      <c r="Y1" s="219"/>
      <c r="Z1" s="219"/>
      <c r="AA1" s="219"/>
      <c r="AB1" s="219"/>
      <c r="AC1" s="219"/>
      <c r="AD1" s="219"/>
      <c r="AE1" s="219"/>
      <c r="AF1" s="221"/>
      <c r="AG1" s="221"/>
      <c r="AH1" s="221"/>
      <c r="AI1" s="221"/>
      <c r="AJ1" s="221"/>
      <c r="AK1" s="221"/>
      <c r="AL1" s="221"/>
      <c r="AM1" s="221"/>
      <c r="AN1" s="221"/>
      <c r="AO1" s="221"/>
      <c r="AP1" s="221"/>
    </row>
    <row r="2" spans="1:42" ht="14.25" customHeight="1">
      <c r="A2" s="391" t="s">
        <v>1</v>
      </c>
      <c r="B2" s="423"/>
      <c r="C2" s="423"/>
      <c r="D2" s="423"/>
      <c r="E2" s="423"/>
      <c r="F2" s="423"/>
      <c r="G2" s="423"/>
      <c r="H2" s="423"/>
      <c r="I2" s="423"/>
      <c r="J2" s="423"/>
      <c r="K2" s="218"/>
      <c r="L2" s="218"/>
      <c r="M2" s="219"/>
      <c r="N2" s="219"/>
      <c r="O2" s="219"/>
      <c r="P2" s="219"/>
      <c r="Q2" s="219"/>
      <c r="R2" s="219"/>
      <c r="S2" s="219"/>
      <c r="T2" s="219"/>
      <c r="U2" s="219"/>
      <c r="V2" s="220"/>
      <c r="W2" s="221"/>
      <c r="X2" s="219"/>
      <c r="Y2" s="219"/>
      <c r="Z2" s="219"/>
      <c r="AA2" s="219"/>
      <c r="AB2" s="219"/>
      <c r="AC2" s="219"/>
      <c r="AD2" s="219"/>
      <c r="AE2" s="219"/>
      <c r="AF2" s="221"/>
      <c r="AG2" s="221"/>
      <c r="AH2" s="221"/>
      <c r="AI2" s="221"/>
      <c r="AJ2" s="221"/>
      <c r="AK2" s="221"/>
      <c r="AL2" s="221"/>
      <c r="AM2" s="221"/>
      <c r="AN2" s="221"/>
      <c r="AO2" s="221"/>
      <c r="AP2" s="221"/>
    </row>
    <row r="3" spans="1:42" ht="14.25" customHeight="1">
      <c r="A3" s="392" t="s">
        <v>2</v>
      </c>
      <c r="B3" s="423"/>
      <c r="C3" s="423"/>
      <c r="D3" s="423"/>
      <c r="E3" s="423"/>
      <c r="F3" s="423"/>
      <c r="G3" s="423"/>
      <c r="H3" s="423"/>
      <c r="I3" s="423"/>
      <c r="J3" s="423"/>
      <c r="K3" s="217" t="s">
        <v>65</v>
      </c>
      <c r="L3" s="218"/>
      <c r="M3" s="219"/>
      <c r="N3" s="219"/>
      <c r="O3" s="219"/>
      <c r="P3" s="219"/>
      <c r="Q3" s="219"/>
      <c r="R3" s="219"/>
      <c r="S3" s="219"/>
      <c r="T3" s="219"/>
      <c r="U3" s="219"/>
      <c r="V3" s="220"/>
      <c r="W3" s="221"/>
      <c r="X3" s="219"/>
      <c r="Y3" s="219"/>
      <c r="Z3" s="219"/>
      <c r="AA3" s="219"/>
      <c r="AB3" s="219"/>
      <c r="AC3" s="219"/>
      <c r="AD3" s="219"/>
      <c r="AE3" s="219"/>
      <c r="AF3" s="221"/>
      <c r="AG3" s="221"/>
      <c r="AH3" s="221"/>
      <c r="AI3" s="221"/>
      <c r="AJ3" s="221"/>
      <c r="AK3" s="221"/>
      <c r="AL3" s="221"/>
      <c r="AM3" s="221"/>
      <c r="AN3" s="221"/>
      <c r="AO3" s="221"/>
      <c r="AP3" s="221"/>
    </row>
    <row r="4" spans="1:42" ht="14.25" customHeight="1">
      <c r="A4" s="393" t="s">
        <v>66</v>
      </c>
      <c r="B4" s="423"/>
      <c r="C4" s="423"/>
      <c r="D4" s="423"/>
      <c r="E4" s="423"/>
      <c r="F4" s="423"/>
      <c r="G4" s="423"/>
      <c r="H4" s="423"/>
      <c r="I4" s="423"/>
      <c r="J4" s="423"/>
      <c r="K4" s="217" t="s">
        <v>67</v>
      </c>
      <c r="L4" s="218"/>
      <c r="M4" s="219"/>
      <c r="N4" s="219"/>
      <c r="O4" s="219"/>
      <c r="P4" s="219"/>
      <c r="Q4" s="219"/>
      <c r="R4" s="219"/>
      <c r="S4" s="219"/>
      <c r="T4" s="219"/>
      <c r="U4" s="219"/>
      <c r="V4" s="220"/>
      <c r="W4" s="221"/>
      <c r="X4" s="219"/>
      <c r="Y4" s="219"/>
      <c r="Z4" s="219"/>
      <c r="AA4" s="219"/>
      <c r="AB4" s="219"/>
      <c r="AC4" s="219"/>
      <c r="AD4" s="219"/>
      <c r="AE4" s="219"/>
      <c r="AF4" s="221"/>
      <c r="AG4" s="221"/>
      <c r="AH4" s="221"/>
      <c r="AI4" s="221"/>
      <c r="AJ4" s="221"/>
      <c r="AK4" s="221"/>
      <c r="AL4" s="221"/>
      <c r="AM4" s="221"/>
      <c r="AN4" s="221"/>
      <c r="AO4" s="221"/>
      <c r="AP4" s="221"/>
    </row>
    <row r="5" spans="1:42" ht="14.25" customHeight="1">
      <c r="A5" s="393">
        <f>PPNE1!$C$5</f>
        <v>2026</v>
      </c>
      <c r="B5" s="423"/>
      <c r="C5" s="423"/>
      <c r="D5" s="423"/>
      <c r="E5" s="423"/>
      <c r="F5" s="423"/>
      <c r="G5" s="423"/>
      <c r="H5" s="423"/>
      <c r="I5" s="423"/>
      <c r="J5" s="423"/>
      <c r="K5" s="217" t="s">
        <v>68</v>
      </c>
      <c r="L5" s="222"/>
      <c r="M5" s="219"/>
      <c r="N5" s="219"/>
      <c r="O5" s="219"/>
      <c r="P5" s="219"/>
      <c r="Q5" s="219"/>
      <c r="R5" s="219"/>
      <c r="S5" s="219"/>
      <c r="T5" s="219"/>
      <c r="U5" s="219"/>
      <c r="V5" s="220"/>
      <c r="W5" s="221"/>
      <c r="X5" s="219"/>
      <c r="Y5" s="219"/>
      <c r="Z5" s="219"/>
      <c r="AA5" s="219"/>
      <c r="AB5" s="219"/>
      <c r="AC5" s="219"/>
      <c r="AD5" s="219"/>
      <c r="AE5" s="219"/>
      <c r="AF5" s="221"/>
      <c r="AG5" s="221"/>
      <c r="AH5" s="221"/>
      <c r="AI5" s="221"/>
      <c r="AJ5" s="221"/>
      <c r="AK5" s="221"/>
      <c r="AL5" s="221"/>
      <c r="AM5" s="221"/>
      <c r="AN5" s="221"/>
      <c r="AO5" s="221"/>
      <c r="AP5" s="221"/>
    </row>
    <row r="6" spans="1:42" ht="14.25" customHeight="1">
      <c r="A6" s="223" t="s">
        <v>15</v>
      </c>
      <c r="B6" s="389" t="s">
        <v>13</v>
      </c>
      <c r="C6" s="418"/>
      <c r="D6" s="418"/>
      <c r="E6" s="418"/>
      <c r="F6" s="418"/>
      <c r="G6" s="418"/>
      <c r="H6" s="418"/>
      <c r="I6" s="418"/>
      <c r="J6" s="418"/>
      <c r="K6" s="217" t="s">
        <v>69</v>
      </c>
      <c r="L6" s="218"/>
      <c r="M6" s="219"/>
      <c r="N6" s="219"/>
      <c r="O6" s="219"/>
      <c r="P6" s="219"/>
      <c r="Q6" s="219"/>
      <c r="R6" s="219"/>
      <c r="S6" s="219"/>
      <c r="T6" s="219"/>
      <c r="U6" s="224"/>
      <c r="V6" s="225"/>
      <c r="W6" s="221"/>
      <c r="X6" s="219"/>
      <c r="Y6" s="219"/>
      <c r="Z6" s="219"/>
      <c r="AA6" s="219"/>
      <c r="AB6" s="219"/>
      <c r="AC6" s="219"/>
      <c r="AD6" s="219"/>
      <c r="AE6" s="219"/>
      <c r="AF6" s="221"/>
      <c r="AG6" s="221"/>
      <c r="AH6" s="221"/>
      <c r="AI6" s="221"/>
      <c r="AJ6" s="221"/>
      <c r="AK6" s="221"/>
      <c r="AL6" s="221"/>
      <c r="AM6" s="221"/>
      <c r="AN6" s="221"/>
      <c r="AO6" s="221"/>
      <c r="AP6" s="221"/>
    </row>
    <row r="7" spans="1:42" ht="14.25" customHeight="1">
      <c r="A7" s="226" t="s">
        <v>70</v>
      </c>
      <c r="B7" s="390"/>
      <c r="C7" s="418"/>
      <c r="D7" s="418"/>
      <c r="E7" s="418"/>
      <c r="F7" s="418"/>
      <c r="G7" s="418"/>
      <c r="H7" s="418"/>
      <c r="I7" s="418"/>
      <c r="J7" s="418"/>
      <c r="K7" s="227"/>
      <c r="L7" s="222"/>
      <c r="M7" s="219"/>
      <c r="N7" s="219"/>
      <c r="O7" s="219"/>
      <c r="P7" s="219"/>
      <c r="Q7" s="219"/>
      <c r="R7" s="219"/>
      <c r="S7" s="219"/>
      <c r="T7" s="219"/>
      <c r="U7" s="224"/>
      <c r="V7" s="225"/>
      <c r="W7" s="221"/>
      <c r="X7" s="219"/>
      <c r="Y7" s="219"/>
      <c r="Z7" s="219"/>
      <c r="AA7" s="219"/>
      <c r="AB7" s="219"/>
      <c r="AC7" s="219"/>
      <c r="AD7" s="219"/>
      <c r="AE7" s="219"/>
      <c r="AF7" s="221"/>
      <c r="AG7" s="221"/>
      <c r="AH7" s="221"/>
      <c r="AI7" s="221"/>
      <c r="AJ7" s="221"/>
      <c r="AK7" s="221"/>
      <c r="AL7" s="221"/>
      <c r="AM7" s="221"/>
      <c r="AN7" s="221"/>
      <c r="AO7" s="221"/>
      <c r="AP7" s="221"/>
    </row>
    <row r="8" spans="1:42" ht="43.5" customHeight="1">
      <c r="A8" s="14" t="s">
        <v>71</v>
      </c>
      <c r="B8" s="14" t="s">
        <v>72</v>
      </c>
      <c r="C8" s="14" t="s">
        <v>73</v>
      </c>
      <c r="D8" s="14" t="s">
        <v>74</v>
      </c>
      <c r="E8" s="14" t="s">
        <v>75</v>
      </c>
      <c r="F8" s="14" t="s">
        <v>76</v>
      </c>
      <c r="G8" s="14" t="s">
        <v>77</v>
      </c>
      <c r="H8" s="14" t="s">
        <v>78</v>
      </c>
      <c r="I8" s="14" t="s">
        <v>79</v>
      </c>
      <c r="J8" s="14" t="s">
        <v>80</v>
      </c>
      <c r="K8" s="14" t="s">
        <v>81</v>
      </c>
      <c r="L8" s="14" t="s">
        <v>82</v>
      </c>
      <c r="M8" s="14" t="s">
        <v>83</v>
      </c>
      <c r="N8" s="14" t="s">
        <v>84</v>
      </c>
      <c r="O8" s="14" t="s">
        <v>85</v>
      </c>
      <c r="P8" s="14" t="s">
        <v>86</v>
      </c>
      <c r="Q8" s="14" t="s">
        <v>87</v>
      </c>
      <c r="R8" s="14" t="s">
        <v>88</v>
      </c>
      <c r="S8" s="14" t="s">
        <v>89</v>
      </c>
      <c r="T8" s="14" t="s">
        <v>90</v>
      </c>
      <c r="U8" s="14" t="s">
        <v>91</v>
      </c>
      <c r="V8" s="14" t="s">
        <v>92</v>
      </c>
      <c r="W8" s="221"/>
      <c r="X8" s="219"/>
      <c r="Y8" s="219"/>
      <c r="Z8" s="219"/>
      <c r="AA8" s="219"/>
      <c r="AB8" s="219"/>
      <c r="AC8" s="228"/>
      <c r="AD8" s="219"/>
      <c r="AE8" s="219"/>
      <c r="AF8" s="221"/>
      <c r="AG8" s="221"/>
      <c r="AH8" s="221"/>
      <c r="AI8" s="221"/>
      <c r="AJ8" s="221"/>
      <c r="AK8" s="221"/>
      <c r="AL8" s="221"/>
      <c r="AM8" s="221"/>
      <c r="AN8" s="221"/>
      <c r="AO8" s="221"/>
      <c r="AP8" s="221"/>
    </row>
    <row r="9" spans="1:42" ht="130.9" customHeight="1">
      <c r="A9" s="15" t="s">
        <v>93</v>
      </c>
      <c r="B9" s="15" t="s">
        <v>94</v>
      </c>
      <c r="C9" s="15" t="s">
        <v>95</v>
      </c>
      <c r="D9" s="15" t="s">
        <v>96</v>
      </c>
      <c r="E9" s="16">
        <v>1</v>
      </c>
      <c r="F9" s="16">
        <v>1</v>
      </c>
      <c r="G9" s="16">
        <v>1</v>
      </c>
      <c r="H9" s="16">
        <v>1</v>
      </c>
      <c r="I9" s="16">
        <v>1</v>
      </c>
      <c r="J9" s="16">
        <v>1</v>
      </c>
      <c r="K9" s="16">
        <v>1</v>
      </c>
      <c r="L9" s="16">
        <v>1</v>
      </c>
      <c r="M9" s="16">
        <v>1</v>
      </c>
      <c r="N9" s="16">
        <v>1</v>
      </c>
      <c r="O9" s="16">
        <v>1</v>
      </c>
      <c r="P9" s="16">
        <v>1</v>
      </c>
      <c r="Q9" s="17">
        <f t="shared" ref="Q9:Q142" si="0">SUM(E9:P9)</f>
        <v>12</v>
      </c>
      <c r="R9" s="15"/>
      <c r="S9" s="15"/>
      <c r="T9" s="18" t="s">
        <v>97</v>
      </c>
      <c r="U9" s="18" t="s">
        <v>98</v>
      </c>
      <c r="V9" s="19" t="s">
        <v>99</v>
      </c>
      <c r="W9" s="229"/>
      <c r="X9" s="230"/>
      <c r="Y9" s="230"/>
      <c r="Z9" s="230"/>
      <c r="AA9" s="230"/>
      <c r="AB9" s="230"/>
      <c r="AC9" s="230"/>
      <c r="AD9" s="230"/>
      <c r="AE9" s="230"/>
      <c r="AF9" s="229"/>
      <c r="AG9" s="229"/>
      <c r="AH9" s="229"/>
      <c r="AI9" s="229"/>
      <c r="AJ9" s="229"/>
      <c r="AK9" s="229"/>
      <c r="AL9" s="229"/>
      <c r="AM9" s="229"/>
      <c r="AN9" s="229"/>
      <c r="AO9" s="229"/>
      <c r="AP9" s="229"/>
    </row>
    <row r="10" spans="1:42" ht="154.15" customHeight="1">
      <c r="A10" s="15" t="s">
        <v>93</v>
      </c>
      <c r="B10" s="15" t="s">
        <v>94</v>
      </c>
      <c r="C10" s="15" t="s">
        <v>100</v>
      </c>
      <c r="D10" s="15" t="s">
        <v>101</v>
      </c>
      <c r="E10" s="16">
        <v>1</v>
      </c>
      <c r="F10" s="16">
        <v>1</v>
      </c>
      <c r="G10" s="16">
        <v>1</v>
      </c>
      <c r="H10" s="16">
        <v>1</v>
      </c>
      <c r="I10" s="16">
        <v>1</v>
      </c>
      <c r="J10" s="16">
        <v>1</v>
      </c>
      <c r="K10" s="16">
        <v>1</v>
      </c>
      <c r="L10" s="16">
        <v>1</v>
      </c>
      <c r="M10" s="16">
        <v>1</v>
      </c>
      <c r="N10" s="16">
        <v>1</v>
      </c>
      <c r="O10" s="16">
        <v>1</v>
      </c>
      <c r="P10" s="16">
        <v>1</v>
      </c>
      <c r="Q10" s="17">
        <f t="shared" si="0"/>
        <v>12</v>
      </c>
      <c r="R10" s="15"/>
      <c r="S10" s="15"/>
      <c r="T10" s="18" t="s">
        <v>102</v>
      </c>
      <c r="U10" s="18" t="s">
        <v>98</v>
      </c>
      <c r="V10" s="19" t="s">
        <v>99</v>
      </c>
      <c r="W10" s="229"/>
      <c r="X10" s="230"/>
      <c r="Y10" s="230"/>
      <c r="Z10" s="230"/>
      <c r="AA10" s="230"/>
      <c r="AB10" s="230"/>
      <c r="AC10" s="230"/>
      <c r="AD10" s="230"/>
      <c r="AE10" s="230"/>
      <c r="AF10" s="229"/>
      <c r="AG10" s="229"/>
      <c r="AH10" s="229"/>
      <c r="AI10" s="229"/>
      <c r="AJ10" s="229"/>
      <c r="AK10" s="229"/>
      <c r="AL10" s="229"/>
      <c r="AM10" s="229"/>
      <c r="AN10" s="229"/>
      <c r="AO10" s="229"/>
      <c r="AP10" s="229"/>
    </row>
    <row r="11" spans="1:42" ht="72.599999999999994" customHeight="1">
      <c r="A11" s="15" t="s">
        <v>93</v>
      </c>
      <c r="B11" s="15" t="s">
        <v>94</v>
      </c>
      <c r="C11" s="15" t="s">
        <v>103</v>
      </c>
      <c r="D11" s="15" t="s">
        <v>104</v>
      </c>
      <c r="E11" s="16">
        <v>1</v>
      </c>
      <c r="F11" s="16">
        <v>1</v>
      </c>
      <c r="G11" s="16">
        <v>1</v>
      </c>
      <c r="H11" s="16">
        <v>1</v>
      </c>
      <c r="I11" s="16">
        <v>1</v>
      </c>
      <c r="J11" s="16">
        <v>1</v>
      </c>
      <c r="K11" s="16">
        <v>1</v>
      </c>
      <c r="L11" s="16">
        <v>1</v>
      </c>
      <c r="M11" s="16">
        <v>1</v>
      </c>
      <c r="N11" s="16">
        <v>1</v>
      </c>
      <c r="O11" s="16">
        <v>1</v>
      </c>
      <c r="P11" s="16">
        <v>1</v>
      </c>
      <c r="Q11" s="17">
        <f t="shared" si="0"/>
        <v>12</v>
      </c>
      <c r="R11" s="15"/>
      <c r="S11" s="15"/>
      <c r="T11" s="18" t="s">
        <v>105</v>
      </c>
      <c r="U11" s="18" t="s">
        <v>106</v>
      </c>
      <c r="V11" s="19" t="s">
        <v>99</v>
      </c>
      <c r="W11" s="229"/>
      <c r="X11" s="230"/>
      <c r="Y11" s="230"/>
      <c r="Z11" s="230"/>
      <c r="AA11" s="230"/>
      <c r="AB11" s="230"/>
      <c r="AC11" s="230"/>
      <c r="AD11" s="230"/>
      <c r="AE11" s="230"/>
      <c r="AF11" s="229"/>
      <c r="AG11" s="229"/>
      <c r="AH11" s="229"/>
      <c r="AI11" s="229"/>
      <c r="AJ11" s="229"/>
      <c r="AK11" s="229"/>
      <c r="AL11" s="229"/>
      <c r="AM11" s="229"/>
      <c r="AN11" s="229"/>
      <c r="AO11" s="229"/>
      <c r="AP11" s="229"/>
    </row>
    <row r="12" spans="1:42" ht="238.9" customHeight="1">
      <c r="A12" s="15" t="s">
        <v>93</v>
      </c>
      <c r="B12" s="15" t="s">
        <v>107</v>
      </c>
      <c r="C12" s="15" t="s">
        <v>108</v>
      </c>
      <c r="D12" s="15" t="s">
        <v>109</v>
      </c>
      <c r="E12" s="16"/>
      <c r="F12" s="16"/>
      <c r="G12" s="16"/>
      <c r="H12" s="16"/>
      <c r="I12" s="16"/>
      <c r="J12" s="16">
        <v>1</v>
      </c>
      <c r="K12" s="16"/>
      <c r="L12" s="16"/>
      <c r="M12" s="16"/>
      <c r="N12" s="16"/>
      <c r="O12" s="16"/>
      <c r="P12" s="16">
        <v>1</v>
      </c>
      <c r="Q12" s="17">
        <f t="shared" si="0"/>
        <v>2</v>
      </c>
      <c r="R12" s="15" t="s">
        <v>105</v>
      </c>
      <c r="S12" s="15"/>
      <c r="T12" s="18"/>
      <c r="U12" s="382" t="s">
        <v>110</v>
      </c>
      <c r="V12" s="19" t="s">
        <v>99</v>
      </c>
      <c r="W12" s="229"/>
      <c r="X12" s="230"/>
      <c r="Y12" s="230"/>
      <c r="Z12" s="230"/>
      <c r="AA12" s="230"/>
      <c r="AB12" s="230"/>
      <c r="AC12" s="230"/>
      <c r="AD12" s="230"/>
      <c r="AE12" s="230"/>
      <c r="AF12" s="229"/>
      <c r="AG12" s="229"/>
      <c r="AH12" s="229"/>
      <c r="AI12" s="229"/>
      <c r="AJ12" s="229"/>
      <c r="AK12" s="229"/>
      <c r="AL12" s="229"/>
      <c r="AM12" s="229"/>
      <c r="AN12" s="229"/>
      <c r="AO12" s="229"/>
      <c r="AP12" s="229"/>
    </row>
    <row r="13" spans="1:42" ht="82.9">
      <c r="A13" s="15" t="s">
        <v>93</v>
      </c>
      <c r="B13" s="15" t="s">
        <v>107</v>
      </c>
      <c r="C13" s="15" t="s">
        <v>111</v>
      </c>
      <c r="D13" s="15" t="s">
        <v>112</v>
      </c>
      <c r="E13" s="16">
        <v>1</v>
      </c>
      <c r="F13" s="16">
        <v>1</v>
      </c>
      <c r="G13" s="16">
        <v>1</v>
      </c>
      <c r="H13" s="16">
        <v>1</v>
      </c>
      <c r="I13" s="16">
        <v>1</v>
      </c>
      <c r="J13" s="16">
        <v>1</v>
      </c>
      <c r="K13" s="16">
        <v>1</v>
      </c>
      <c r="L13" s="16">
        <v>1</v>
      </c>
      <c r="M13" s="16">
        <v>1</v>
      </c>
      <c r="N13" s="16">
        <v>1</v>
      </c>
      <c r="O13" s="16">
        <v>1</v>
      </c>
      <c r="P13" s="16">
        <v>1</v>
      </c>
      <c r="Q13" s="17">
        <f t="shared" si="0"/>
        <v>12</v>
      </c>
      <c r="R13" s="15" t="s">
        <v>105</v>
      </c>
      <c r="S13" s="15"/>
      <c r="T13" s="15"/>
      <c r="U13" s="15" t="s">
        <v>113</v>
      </c>
      <c r="V13" s="19" t="s">
        <v>99</v>
      </c>
      <c r="W13" s="229"/>
      <c r="X13" s="230"/>
      <c r="Y13" s="230"/>
      <c r="Z13" s="230"/>
      <c r="AA13" s="230"/>
      <c r="AB13" s="230"/>
      <c r="AC13" s="230"/>
      <c r="AD13" s="230"/>
      <c r="AE13" s="230"/>
      <c r="AF13" s="229"/>
      <c r="AG13" s="229"/>
      <c r="AH13" s="229"/>
      <c r="AI13" s="229"/>
      <c r="AJ13" s="229"/>
      <c r="AK13" s="229"/>
      <c r="AL13" s="229"/>
      <c r="AM13" s="229"/>
      <c r="AN13" s="229"/>
      <c r="AO13" s="229"/>
      <c r="AP13" s="229"/>
    </row>
    <row r="14" spans="1:42" ht="69">
      <c r="A14" s="15" t="s">
        <v>114</v>
      </c>
      <c r="B14" s="15" t="s">
        <v>115</v>
      </c>
      <c r="C14" s="15" t="s">
        <v>116</v>
      </c>
      <c r="D14" s="15" t="s">
        <v>117</v>
      </c>
      <c r="E14" s="16"/>
      <c r="F14" s="16">
        <v>1</v>
      </c>
      <c r="G14" s="16">
        <v>1</v>
      </c>
      <c r="H14" s="16">
        <v>1</v>
      </c>
      <c r="I14" s="16">
        <v>1</v>
      </c>
      <c r="J14" s="16">
        <v>1</v>
      </c>
      <c r="K14" s="16">
        <v>1</v>
      </c>
      <c r="L14" s="16">
        <v>1</v>
      </c>
      <c r="M14" s="16">
        <v>1</v>
      </c>
      <c r="N14" s="16">
        <v>1</v>
      </c>
      <c r="O14" s="16">
        <v>1</v>
      </c>
      <c r="P14" s="16"/>
      <c r="Q14" s="17">
        <f t="shared" si="0"/>
        <v>10</v>
      </c>
      <c r="R14" s="15" t="s">
        <v>118</v>
      </c>
      <c r="S14" s="15"/>
      <c r="T14" s="15"/>
      <c r="U14" s="15" t="s">
        <v>119</v>
      </c>
      <c r="V14" s="19" t="s">
        <v>99</v>
      </c>
      <c r="W14" s="229"/>
      <c r="X14" s="230"/>
      <c r="Y14" s="230"/>
      <c r="Z14" s="230"/>
      <c r="AA14" s="230"/>
      <c r="AB14" s="230"/>
      <c r="AC14" s="230"/>
      <c r="AD14" s="230"/>
      <c r="AE14" s="230"/>
      <c r="AF14" s="229"/>
      <c r="AG14" s="229"/>
      <c r="AH14" s="229"/>
      <c r="AI14" s="229"/>
      <c r="AJ14" s="229"/>
      <c r="AK14" s="229"/>
      <c r="AL14" s="229"/>
      <c r="AM14" s="229"/>
      <c r="AN14" s="229"/>
      <c r="AO14" s="229"/>
      <c r="AP14" s="229"/>
    </row>
    <row r="15" spans="1:42" ht="69">
      <c r="A15" s="15" t="s">
        <v>114</v>
      </c>
      <c r="B15" s="15" t="s">
        <v>115</v>
      </c>
      <c r="C15" s="15" t="s">
        <v>120</v>
      </c>
      <c r="D15" s="15" t="s">
        <v>121</v>
      </c>
      <c r="E15" s="16"/>
      <c r="F15" s="16"/>
      <c r="G15" s="16">
        <v>1</v>
      </c>
      <c r="H15" s="16"/>
      <c r="I15" s="16"/>
      <c r="J15" s="16">
        <v>1</v>
      </c>
      <c r="K15" s="16"/>
      <c r="L15" s="16"/>
      <c r="M15" s="16">
        <v>1</v>
      </c>
      <c r="N15" s="16"/>
      <c r="O15" s="16"/>
      <c r="P15" s="16">
        <v>1</v>
      </c>
      <c r="Q15" s="17">
        <f t="shared" si="0"/>
        <v>4</v>
      </c>
      <c r="R15" s="15" t="s">
        <v>118</v>
      </c>
      <c r="S15" s="15"/>
      <c r="T15" s="15" t="s">
        <v>122</v>
      </c>
      <c r="U15" s="15" t="s">
        <v>123</v>
      </c>
      <c r="V15" s="19" t="s">
        <v>99</v>
      </c>
      <c r="W15" s="229"/>
      <c r="X15" s="230"/>
      <c r="Y15" s="230"/>
      <c r="Z15" s="230"/>
      <c r="AA15" s="230"/>
      <c r="AB15" s="230"/>
      <c r="AC15" s="230"/>
      <c r="AD15" s="230"/>
      <c r="AE15" s="230"/>
      <c r="AF15" s="229"/>
      <c r="AG15" s="229"/>
      <c r="AH15" s="229"/>
      <c r="AI15" s="229"/>
      <c r="AJ15" s="229"/>
      <c r="AK15" s="229"/>
      <c r="AL15" s="229"/>
      <c r="AM15" s="229"/>
      <c r="AN15" s="229"/>
      <c r="AO15" s="229"/>
      <c r="AP15" s="229"/>
    </row>
    <row r="16" spans="1:42" ht="69">
      <c r="A16" s="15" t="s">
        <v>114</v>
      </c>
      <c r="B16" s="15" t="s">
        <v>115</v>
      </c>
      <c r="C16" s="15" t="s">
        <v>124</v>
      </c>
      <c r="D16" s="15" t="s">
        <v>125</v>
      </c>
      <c r="E16" s="16"/>
      <c r="F16" s="16"/>
      <c r="G16" s="16">
        <v>1</v>
      </c>
      <c r="H16" s="16"/>
      <c r="I16" s="16"/>
      <c r="J16" s="16">
        <v>1</v>
      </c>
      <c r="K16" s="16"/>
      <c r="L16" s="16"/>
      <c r="M16" s="16">
        <v>1</v>
      </c>
      <c r="N16" s="16"/>
      <c r="O16" s="16"/>
      <c r="P16" s="16">
        <v>1</v>
      </c>
      <c r="Q16" s="17">
        <f t="shared" si="0"/>
        <v>4</v>
      </c>
      <c r="R16" s="15" t="s">
        <v>118</v>
      </c>
      <c r="S16" s="15" t="s">
        <v>126</v>
      </c>
      <c r="T16" s="15"/>
      <c r="U16" s="15" t="s">
        <v>127</v>
      </c>
      <c r="V16" s="19" t="s">
        <v>99</v>
      </c>
      <c r="W16" s="229"/>
      <c r="X16" s="230"/>
      <c r="Y16" s="230"/>
      <c r="Z16" s="230"/>
      <c r="AA16" s="230"/>
      <c r="AB16" s="230"/>
      <c r="AC16" s="230"/>
      <c r="AD16" s="230"/>
      <c r="AE16" s="230"/>
      <c r="AF16" s="229"/>
      <c r="AG16" s="229"/>
      <c r="AH16" s="229"/>
      <c r="AI16" s="229"/>
      <c r="AJ16" s="229"/>
      <c r="AK16" s="229"/>
      <c r="AL16" s="229"/>
      <c r="AM16" s="229"/>
      <c r="AN16" s="229"/>
      <c r="AO16" s="229"/>
      <c r="AP16" s="229"/>
    </row>
    <row r="17" spans="1:42" ht="14.25" customHeight="1">
      <c r="A17" s="15" t="s">
        <v>114</v>
      </c>
      <c r="B17" s="15" t="s">
        <v>115</v>
      </c>
      <c r="C17" s="15" t="s">
        <v>128</v>
      </c>
      <c r="D17" s="15" t="s">
        <v>129</v>
      </c>
      <c r="E17" s="16"/>
      <c r="F17" s="16"/>
      <c r="G17" s="16">
        <v>1</v>
      </c>
      <c r="H17" s="16"/>
      <c r="I17" s="16"/>
      <c r="J17" s="16">
        <v>1</v>
      </c>
      <c r="K17" s="16"/>
      <c r="L17" s="16"/>
      <c r="M17" s="16"/>
      <c r="N17" s="16">
        <v>1</v>
      </c>
      <c r="O17" s="16"/>
      <c r="P17" s="16"/>
      <c r="Q17" s="17">
        <f t="shared" si="0"/>
        <v>3</v>
      </c>
      <c r="R17" s="15" t="s">
        <v>118</v>
      </c>
      <c r="S17" s="15"/>
      <c r="T17" s="15"/>
      <c r="U17" s="15" t="s">
        <v>130</v>
      </c>
      <c r="V17" s="19" t="s">
        <v>99</v>
      </c>
      <c r="W17" s="229"/>
      <c r="X17" s="230"/>
      <c r="Y17" s="230"/>
      <c r="Z17" s="230"/>
      <c r="AA17" s="230"/>
      <c r="AB17" s="230"/>
      <c r="AC17" s="230"/>
      <c r="AD17" s="230"/>
      <c r="AE17" s="230"/>
      <c r="AF17" s="229"/>
      <c r="AG17" s="229"/>
      <c r="AH17" s="229"/>
      <c r="AI17" s="229"/>
      <c r="AJ17" s="229"/>
      <c r="AK17" s="229"/>
      <c r="AL17" s="229"/>
      <c r="AM17" s="229"/>
      <c r="AN17" s="229"/>
      <c r="AO17" s="229"/>
      <c r="AP17" s="229"/>
    </row>
    <row r="18" spans="1:42" ht="94.5" customHeight="1">
      <c r="A18" s="15" t="s">
        <v>114</v>
      </c>
      <c r="B18" s="15" t="s">
        <v>115</v>
      </c>
      <c r="C18" s="15" t="s">
        <v>131</v>
      </c>
      <c r="D18" s="15" t="s">
        <v>132</v>
      </c>
      <c r="E18" s="16"/>
      <c r="F18" s="16"/>
      <c r="G18" s="16"/>
      <c r="H18" s="16"/>
      <c r="I18" s="16">
        <v>1</v>
      </c>
      <c r="J18" s="16"/>
      <c r="K18" s="16"/>
      <c r="L18" s="16"/>
      <c r="M18" s="16"/>
      <c r="N18" s="16">
        <v>1</v>
      </c>
      <c r="O18" s="16"/>
      <c r="P18" s="16"/>
      <c r="Q18" s="17">
        <f t="shared" si="0"/>
        <v>2</v>
      </c>
      <c r="R18" s="15" t="s">
        <v>133</v>
      </c>
      <c r="S18" s="15" t="s">
        <v>126</v>
      </c>
      <c r="T18" s="15"/>
      <c r="U18" s="15" t="s">
        <v>134</v>
      </c>
      <c r="V18" s="19" t="s">
        <v>99</v>
      </c>
      <c r="W18" s="229"/>
      <c r="X18" s="230"/>
      <c r="Y18" s="230"/>
      <c r="Z18" s="230"/>
      <c r="AA18" s="230"/>
      <c r="AB18" s="230"/>
      <c r="AC18" s="230"/>
      <c r="AD18" s="230"/>
      <c r="AE18" s="230"/>
      <c r="AF18" s="229"/>
      <c r="AG18" s="229"/>
      <c r="AH18" s="229"/>
      <c r="AI18" s="229"/>
      <c r="AJ18" s="229"/>
      <c r="AK18" s="229"/>
      <c r="AL18" s="229"/>
      <c r="AM18" s="229"/>
      <c r="AN18" s="229"/>
      <c r="AO18" s="229"/>
      <c r="AP18" s="229"/>
    </row>
    <row r="19" spans="1:42" ht="111" customHeight="1">
      <c r="A19" s="15" t="s">
        <v>114</v>
      </c>
      <c r="B19" s="15" t="s">
        <v>115</v>
      </c>
      <c r="C19" s="15" t="s">
        <v>135</v>
      </c>
      <c r="D19" s="15" t="s">
        <v>136</v>
      </c>
      <c r="E19" s="16"/>
      <c r="F19" s="16"/>
      <c r="G19" s="16"/>
      <c r="H19" s="16">
        <v>1</v>
      </c>
      <c r="I19" s="16"/>
      <c r="J19" s="16"/>
      <c r="K19" s="16"/>
      <c r="L19" s="16">
        <v>1</v>
      </c>
      <c r="M19" s="16"/>
      <c r="N19" s="16"/>
      <c r="O19" s="16">
        <v>1</v>
      </c>
      <c r="P19" s="16"/>
      <c r="Q19" s="17">
        <f t="shared" si="0"/>
        <v>3</v>
      </c>
      <c r="R19" s="15" t="s">
        <v>137</v>
      </c>
      <c r="S19" s="15"/>
      <c r="T19" s="15"/>
      <c r="U19" s="15" t="s">
        <v>134</v>
      </c>
      <c r="V19" s="19" t="s">
        <v>99</v>
      </c>
      <c r="W19" s="229"/>
      <c r="X19" s="230"/>
      <c r="Y19" s="230"/>
      <c r="Z19" s="230"/>
      <c r="AA19" s="230"/>
      <c r="AB19" s="230"/>
      <c r="AC19" s="230"/>
      <c r="AD19" s="230"/>
      <c r="AE19" s="230"/>
      <c r="AF19" s="229"/>
      <c r="AG19" s="229"/>
      <c r="AH19" s="229"/>
      <c r="AI19" s="229"/>
      <c r="AJ19" s="229"/>
      <c r="AK19" s="229"/>
      <c r="AL19" s="229"/>
      <c r="AM19" s="229"/>
      <c r="AN19" s="229"/>
      <c r="AO19" s="229"/>
      <c r="AP19" s="229"/>
    </row>
    <row r="20" spans="1:42" ht="129.75" customHeight="1">
      <c r="A20" s="15" t="s">
        <v>114</v>
      </c>
      <c r="B20" s="15" t="s">
        <v>115</v>
      </c>
      <c r="C20" s="15" t="s">
        <v>138</v>
      </c>
      <c r="D20" s="15" t="s">
        <v>139</v>
      </c>
      <c r="E20" s="16"/>
      <c r="F20" s="16"/>
      <c r="G20" s="16"/>
      <c r="H20" s="16"/>
      <c r="I20" s="16">
        <v>1</v>
      </c>
      <c r="J20" s="16"/>
      <c r="K20" s="16"/>
      <c r="L20" s="16"/>
      <c r="M20" s="16"/>
      <c r="N20" s="16">
        <v>1</v>
      </c>
      <c r="O20" s="16"/>
      <c r="P20" s="16"/>
      <c r="Q20" s="17">
        <f t="shared" si="0"/>
        <v>2</v>
      </c>
      <c r="R20" s="15" t="s">
        <v>137</v>
      </c>
      <c r="S20" s="15"/>
      <c r="T20" s="15"/>
      <c r="U20" s="15" t="s">
        <v>134</v>
      </c>
      <c r="V20" s="19" t="s">
        <v>99</v>
      </c>
      <c r="W20" s="229"/>
      <c r="X20" s="230"/>
      <c r="Y20" s="230"/>
      <c r="Z20" s="230"/>
      <c r="AA20" s="230"/>
      <c r="AB20" s="230"/>
      <c r="AC20" s="230"/>
      <c r="AD20" s="230"/>
      <c r="AE20" s="230"/>
      <c r="AF20" s="229"/>
      <c r="AG20" s="229"/>
      <c r="AH20" s="229"/>
      <c r="AI20" s="229"/>
      <c r="AJ20" s="229"/>
      <c r="AK20" s="229"/>
      <c r="AL20" s="229"/>
      <c r="AM20" s="229"/>
      <c r="AN20" s="229"/>
      <c r="AO20" s="229"/>
      <c r="AP20" s="229"/>
    </row>
    <row r="21" spans="1:42" ht="82.9">
      <c r="A21" s="15" t="s">
        <v>140</v>
      </c>
      <c r="B21" s="15" t="s">
        <v>141</v>
      </c>
      <c r="C21" s="15" t="s">
        <v>142</v>
      </c>
      <c r="D21" s="15" t="s">
        <v>143</v>
      </c>
      <c r="E21" s="16">
        <v>1</v>
      </c>
      <c r="F21" s="16">
        <v>1</v>
      </c>
      <c r="G21" s="16">
        <v>1</v>
      </c>
      <c r="H21" s="16">
        <v>1</v>
      </c>
      <c r="I21" s="16">
        <v>1</v>
      </c>
      <c r="J21" s="16">
        <v>1</v>
      </c>
      <c r="K21" s="16">
        <v>1</v>
      </c>
      <c r="L21" s="16">
        <v>1</v>
      </c>
      <c r="M21" s="16">
        <v>1</v>
      </c>
      <c r="N21" s="16">
        <v>1</v>
      </c>
      <c r="O21" s="16">
        <v>1</v>
      </c>
      <c r="P21" s="16">
        <v>1</v>
      </c>
      <c r="Q21" s="17">
        <f t="shared" si="0"/>
        <v>12</v>
      </c>
      <c r="R21" s="15" t="s">
        <v>105</v>
      </c>
      <c r="S21" s="15"/>
      <c r="T21" s="15"/>
      <c r="U21" s="15"/>
      <c r="V21" s="19" t="s">
        <v>144</v>
      </c>
      <c r="W21" s="229"/>
      <c r="X21" s="230"/>
      <c r="Y21" s="230"/>
      <c r="Z21" s="230"/>
      <c r="AA21" s="230"/>
      <c r="AB21" s="230"/>
      <c r="AC21" s="230"/>
      <c r="AD21" s="230"/>
      <c r="AE21" s="230"/>
      <c r="AF21" s="229"/>
      <c r="AG21" s="229"/>
      <c r="AH21" s="229"/>
      <c r="AI21" s="229"/>
      <c r="AJ21" s="229"/>
      <c r="AK21" s="229"/>
      <c r="AL21" s="229"/>
      <c r="AM21" s="229"/>
      <c r="AN21" s="229"/>
      <c r="AO21" s="229"/>
      <c r="AP21" s="229"/>
    </row>
    <row r="22" spans="1:42" ht="69">
      <c r="A22" s="15" t="s">
        <v>145</v>
      </c>
      <c r="B22" s="15" t="s">
        <v>146</v>
      </c>
      <c r="C22" s="15" t="s">
        <v>147</v>
      </c>
      <c r="D22" s="18" t="s">
        <v>148</v>
      </c>
      <c r="E22" s="16">
        <v>1</v>
      </c>
      <c r="F22" s="16"/>
      <c r="G22" s="16"/>
      <c r="H22" s="16">
        <v>1</v>
      </c>
      <c r="I22" s="16"/>
      <c r="J22" s="16"/>
      <c r="K22" s="16">
        <v>1</v>
      </c>
      <c r="L22" s="16"/>
      <c r="M22" s="16"/>
      <c r="N22" s="16">
        <v>1</v>
      </c>
      <c r="O22" s="16"/>
      <c r="P22" s="16"/>
      <c r="Q22" s="17">
        <f t="shared" si="0"/>
        <v>4</v>
      </c>
      <c r="R22" s="15" t="s">
        <v>126</v>
      </c>
      <c r="S22" s="15" t="s">
        <v>149</v>
      </c>
      <c r="T22" s="15"/>
      <c r="U22" s="15"/>
      <c r="V22" s="19" t="s">
        <v>150</v>
      </c>
      <c r="W22" s="229"/>
      <c r="X22" s="230"/>
      <c r="Y22" s="230"/>
      <c r="Z22" s="230"/>
      <c r="AA22" s="230"/>
      <c r="AB22" s="230"/>
      <c r="AC22" s="230"/>
      <c r="AD22" s="230"/>
      <c r="AE22" s="230"/>
      <c r="AF22" s="229"/>
      <c r="AG22" s="229"/>
      <c r="AH22" s="229"/>
      <c r="AI22" s="229"/>
      <c r="AJ22" s="229"/>
      <c r="AK22" s="229"/>
      <c r="AL22" s="229"/>
      <c r="AM22" s="229"/>
      <c r="AN22" s="229"/>
      <c r="AO22" s="229"/>
      <c r="AP22" s="229"/>
    </row>
    <row r="23" spans="1:42" ht="82.9">
      <c r="A23" s="15" t="s">
        <v>151</v>
      </c>
      <c r="B23" s="15" t="s">
        <v>152</v>
      </c>
      <c r="C23" s="15" t="s">
        <v>153</v>
      </c>
      <c r="D23" s="15" t="s">
        <v>154</v>
      </c>
      <c r="E23" s="16"/>
      <c r="F23" s="16"/>
      <c r="G23" s="16"/>
      <c r="H23" s="16"/>
      <c r="I23" s="16"/>
      <c r="J23" s="16">
        <v>1</v>
      </c>
      <c r="K23" s="16"/>
      <c r="L23" s="16"/>
      <c r="M23" s="16"/>
      <c r="N23" s="16"/>
      <c r="O23" s="16"/>
      <c r="P23" s="16"/>
      <c r="Q23" s="17">
        <f t="shared" si="0"/>
        <v>1</v>
      </c>
      <c r="R23" s="15" t="s">
        <v>105</v>
      </c>
      <c r="S23" s="15"/>
      <c r="T23" s="15"/>
      <c r="U23" s="15"/>
      <c r="V23" s="19" t="s">
        <v>155</v>
      </c>
      <c r="W23" s="229"/>
      <c r="X23" s="230"/>
      <c r="Y23" s="230"/>
      <c r="Z23" s="230"/>
      <c r="AA23" s="230"/>
      <c r="AB23" s="230"/>
      <c r="AC23" s="230"/>
      <c r="AD23" s="230"/>
      <c r="AE23" s="230"/>
      <c r="AF23" s="229"/>
      <c r="AG23" s="229"/>
      <c r="AH23" s="229"/>
      <c r="AI23" s="229"/>
      <c r="AJ23" s="229"/>
      <c r="AK23" s="229"/>
      <c r="AL23" s="229"/>
      <c r="AM23" s="229"/>
      <c r="AN23" s="229"/>
      <c r="AO23" s="229"/>
      <c r="AP23" s="229"/>
    </row>
    <row r="24" spans="1:42" ht="82.9">
      <c r="A24" s="15" t="s">
        <v>151</v>
      </c>
      <c r="B24" s="15" t="s">
        <v>152</v>
      </c>
      <c r="C24" s="15" t="s">
        <v>156</v>
      </c>
      <c r="D24" s="15" t="s">
        <v>157</v>
      </c>
      <c r="E24" s="16"/>
      <c r="F24" s="16"/>
      <c r="G24" s="16"/>
      <c r="H24" s="16"/>
      <c r="I24" s="16"/>
      <c r="J24" s="16">
        <v>1</v>
      </c>
      <c r="K24" s="16"/>
      <c r="L24" s="16"/>
      <c r="M24" s="16"/>
      <c r="N24" s="16"/>
      <c r="O24" s="16">
        <v>1</v>
      </c>
      <c r="P24" s="16"/>
      <c r="Q24" s="17">
        <f t="shared" si="0"/>
        <v>2</v>
      </c>
      <c r="R24" s="15" t="s">
        <v>126</v>
      </c>
      <c r="S24" s="15" t="s">
        <v>105</v>
      </c>
      <c r="T24" s="15"/>
      <c r="U24" s="15"/>
      <c r="V24" s="19" t="s">
        <v>155</v>
      </c>
      <c r="W24" s="229"/>
      <c r="X24" s="230"/>
      <c r="Y24" s="230"/>
      <c r="Z24" s="230"/>
      <c r="AA24" s="230"/>
      <c r="AB24" s="230"/>
      <c r="AC24" s="230"/>
      <c r="AD24" s="230"/>
      <c r="AE24" s="230"/>
      <c r="AF24" s="229"/>
      <c r="AG24" s="229"/>
      <c r="AH24" s="229"/>
      <c r="AI24" s="229"/>
      <c r="AJ24" s="229"/>
      <c r="AK24" s="229"/>
      <c r="AL24" s="229"/>
      <c r="AM24" s="229"/>
      <c r="AN24" s="229"/>
      <c r="AO24" s="229"/>
      <c r="AP24" s="229"/>
    </row>
    <row r="25" spans="1:42" ht="82.9">
      <c r="A25" s="15" t="s">
        <v>151</v>
      </c>
      <c r="B25" s="15" t="s">
        <v>152</v>
      </c>
      <c r="C25" s="15" t="s">
        <v>158</v>
      </c>
      <c r="D25" s="15" t="s">
        <v>159</v>
      </c>
      <c r="E25" s="16"/>
      <c r="F25" s="16"/>
      <c r="G25" s="16"/>
      <c r="H25" s="16"/>
      <c r="I25" s="16"/>
      <c r="J25" s="16"/>
      <c r="K25" s="16"/>
      <c r="L25" s="16"/>
      <c r="M25" s="16">
        <v>1</v>
      </c>
      <c r="N25" s="16"/>
      <c r="O25" s="16"/>
      <c r="P25" s="16"/>
      <c r="Q25" s="17">
        <f t="shared" si="0"/>
        <v>1</v>
      </c>
      <c r="R25" s="15" t="s">
        <v>105</v>
      </c>
      <c r="S25" s="15"/>
      <c r="T25" s="15"/>
      <c r="U25" s="15"/>
      <c r="V25" s="19" t="s">
        <v>155</v>
      </c>
      <c r="W25" s="229"/>
      <c r="X25" s="230"/>
      <c r="Y25" s="230"/>
      <c r="Z25" s="230"/>
      <c r="AA25" s="230"/>
      <c r="AB25" s="230"/>
      <c r="AC25" s="230"/>
      <c r="AD25" s="230"/>
      <c r="AE25" s="230"/>
      <c r="AF25" s="229"/>
      <c r="AG25" s="229"/>
      <c r="AH25" s="229"/>
      <c r="AI25" s="229"/>
      <c r="AJ25" s="229"/>
      <c r="AK25" s="229"/>
      <c r="AL25" s="229"/>
      <c r="AM25" s="229"/>
      <c r="AN25" s="229"/>
      <c r="AO25" s="229"/>
      <c r="AP25" s="229"/>
    </row>
    <row r="26" spans="1:42" ht="82.9">
      <c r="A26" s="15" t="s">
        <v>151</v>
      </c>
      <c r="B26" s="15" t="s">
        <v>152</v>
      </c>
      <c r="C26" s="15" t="s">
        <v>160</v>
      </c>
      <c r="D26" s="15" t="s">
        <v>161</v>
      </c>
      <c r="E26" s="16"/>
      <c r="F26" s="16">
        <v>1</v>
      </c>
      <c r="G26" s="16"/>
      <c r="H26" s="16"/>
      <c r="I26" s="16">
        <v>1</v>
      </c>
      <c r="J26" s="16"/>
      <c r="K26" s="16"/>
      <c r="L26" s="16">
        <v>1</v>
      </c>
      <c r="M26" s="16"/>
      <c r="N26" s="16"/>
      <c r="O26" s="16">
        <v>1</v>
      </c>
      <c r="P26" s="16"/>
      <c r="Q26" s="17">
        <f t="shared" si="0"/>
        <v>4</v>
      </c>
      <c r="R26" s="15"/>
      <c r="S26" s="15"/>
      <c r="T26" s="18" t="s">
        <v>162</v>
      </c>
      <c r="U26" s="15"/>
      <c r="V26" s="19" t="s">
        <v>155</v>
      </c>
      <c r="W26" s="229"/>
      <c r="X26" s="230"/>
      <c r="Y26" s="230"/>
      <c r="Z26" s="230"/>
      <c r="AA26" s="230"/>
      <c r="AB26" s="230"/>
      <c r="AC26" s="230"/>
      <c r="AD26" s="230"/>
      <c r="AE26" s="230"/>
      <c r="AF26" s="229"/>
      <c r="AG26" s="229"/>
      <c r="AH26" s="229"/>
      <c r="AI26" s="229"/>
      <c r="AJ26" s="229"/>
      <c r="AK26" s="229"/>
      <c r="AL26" s="229"/>
      <c r="AM26" s="229"/>
      <c r="AN26" s="229"/>
      <c r="AO26" s="229"/>
      <c r="AP26" s="229"/>
    </row>
    <row r="27" spans="1:42" ht="82.9">
      <c r="A27" s="15" t="s">
        <v>151</v>
      </c>
      <c r="B27" s="15" t="s">
        <v>152</v>
      </c>
      <c r="C27" s="15" t="s">
        <v>163</v>
      </c>
      <c r="D27" s="15" t="s">
        <v>164</v>
      </c>
      <c r="E27" s="16"/>
      <c r="F27" s="16"/>
      <c r="G27" s="16">
        <v>1</v>
      </c>
      <c r="H27" s="16"/>
      <c r="I27" s="16"/>
      <c r="J27" s="16">
        <v>1</v>
      </c>
      <c r="K27" s="16"/>
      <c r="L27" s="16"/>
      <c r="M27" s="16">
        <v>1</v>
      </c>
      <c r="N27" s="16"/>
      <c r="O27" s="16"/>
      <c r="P27" s="16">
        <v>1</v>
      </c>
      <c r="Q27" s="17">
        <f t="shared" si="0"/>
        <v>4</v>
      </c>
      <c r="R27" s="15" t="s">
        <v>105</v>
      </c>
      <c r="S27" s="15"/>
      <c r="T27" s="15"/>
      <c r="U27" s="15"/>
      <c r="V27" s="19" t="s">
        <v>155</v>
      </c>
      <c r="W27" s="229"/>
      <c r="X27" s="230"/>
      <c r="Y27" s="230"/>
      <c r="Z27" s="230"/>
      <c r="AA27" s="230"/>
      <c r="AB27" s="230"/>
      <c r="AC27" s="230"/>
      <c r="AD27" s="230"/>
      <c r="AE27" s="230"/>
      <c r="AF27" s="229"/>
      <c r="AG27" s="229"/>
      <c r="AH27" s="229"/>
      <c r="AI27" s="229"/>
      <c r="AJ27" s="229"/>
      <c r="AK27" s="229"/>
      <c r="AL27" s="229"/>
      <c r="AM27" s="229"/>
      <c r="AN27" s="229"/>
      <c r="AO27" s="229"/>
      <c r="AP27" s="229"/>
    </row>
    <row r="28" spans="1:42" ht="82.9">
      <c r="A28" s="15" t="s">
        <v>151</v>
      </c>
      <c r="B28" s="15" t="s">
        <v>152</v>
      </c>
      <c r="C28" s="15" t="s">
        <v>165</v>
      </c>
      <c r="D28" s="15" t="s">
        <v>166</v>
      </c>
      <c r="E28" s="16"/>
      <c r="F28" s="16"/>
      <c r="G28" s="16"/>
      <c r="H28" s="16"/>
      <c r="I28" s="16">
        <v>1</v>
      </c>
      <c r="J28" s="16"/>
      <c r="K28" s="16"/>
      <c r="L28" s="16"/>
      <c r="M28" s="16"/>
      <c r="N28" s="16"/>
      <c r="O28" s="16"/>
      <c r="P28" s="16"/>
      <c r="Q28" s="17">
        <f t="shared" si="0"/>
        <v>1</v>
      </c>
      <c r="R28" s="15" t="s">
        <v>126</v>
      </c>
      <c r="S28" s="15" t="s">
        <v>167</v>
      </c>
      <c r="T28" s="15"/>
      <c r="U28" s="15"/>
      <c r="V28" s="19" t="s">
        <v>155</v>
      </c>
      <c r="W28" s="229"/>
      <c r="X28" s="230"/>
      <c r="Y28" s="230"/>
      <c r="Z28" s="230"/>
      <c r="AA28" s="230"/>
      <c r="AB28" s="230"/>
      <c r="AC28" s="230"/>
      <c r="AD28" s="230"/>
      <c r="AE28" s="230"/>
      <c r="AF28" s="229"/>
      <c r="AG28" s="229"/>
      <c r="AH28" s="229"/>
      <c r="AI28" s="229"/>
      <c r="AJ28" s="229"/>
      <c r="AK28" s="229"/>
      <c r="AL28" s="229"/>
      <c r="AM28" s="229"/>
      <c r="AN28" s="229"/>
      <c r="AO28" s="229"/>
      <c r="AP28" s="229"/>
    </row>
    <row r="29" spans="1:42" ht="82.9">
      <c r="A29" s="15" t="s">
        <v>151</v>
      </c>
      <c r="B29" s="15" t="s">
        <v>152</v>
      </c>
      <c r="C29" s="15" t="s">
        <v>168</v>
      </c>
      <c r="D29" s="15" t="s">
        <v>169</v>
      </c>
      <c r="E29" s="16"/>
      <c r="F29" s="16"/>
      <c r="G29" s="16">
        <v>1</v>
      </c>
      <c r="H29" s="16"/>
      <c r="I29" s="16"/>
      <c r="J29" s="16"/>
      <c r="K29" s="16"/>
      <c r="L29" s="16"/>
      <c r="M29" s="16"/>
      <c r="N29" s="16"/>
      <c r="O29" s="16"/>
      <c r="P29" s="16"/>
      <c r="Q29" s="17">
        <f t="shared" si="0"/>
        <v>1</v>
      </c>
      <c r="R29" s="15" t="s">
        <v>133</v>
      </c>
      <c r="S29" s="15"/>
      <c r="T29" s="15"/>
      <c r="U29" s="15"/>
      <c r="V29" s="19" t="s">
        <v>155</v>
      </c>
      <c r="W29" s="229"/>
      <c r="X29" s="230"/>
      <c r="Y29" s="230"/>
      <c r="Z29" s="230"/>
      <c r="AA29" s="230"/>
      <c r="AB29" s="230"/>
      <c r="AC29" s="230"/>
      <c r="AD29" s="230"/>
      <c r="AE29" s="230"/>
      <c r="AF29" s="229"/>
      <c r="AG29" s="229"/>
      <c r="AH29" s="229"/>
      <c r="AI29" s="229"/>
      <c r="AJ29" s="229"/>
      <c r="AK29" s="229"/>
      <c r="AL29" s="229"/>
      <c r="AM29" s="229"/>
      <c r="AN29" s="229"/>
      <c r="AO29" s="229"/>
      <c r="AP29" s="229"/>
    </row>
    <row r="30" spans="1:42" ht="82.9">
      <c r="A30" s="15" t="s">
        <v>151</v>
      </c>
      <c r="B30" s="15" t="s">
        <v>152</v>
      </c>
      <c r="C30" s="15" t="s">
        <v>170</v>
      </c>
      <c r="D30" s="15" t="s">
        <v>171</v>
      </c>
      <c r="E30" s="16"/>
      <c r="F30" s="16"/>
      <c r="G30" s="16">
        <v>1</v>
      </c>
      <c r="H30" s="16"/>
      <c r="I30" s="16"/>
      <c r="J30" s="16">
        <v>1</v>
      </c>
      <c r="K30" s="16"/>
      <c r="L30" s="16"/>
      <c r="M30" s="16">
        <v>1</v>
      </c>
      <c r="N30" s="16"/>
      <c r="O30" s="16"/>
      <c r="P30" s="16"/>
      <c r="Q30" s="17">
        <f t="shared" si="0"/>
        <v>3</v>
      </c>
      <c r="R30" s="15" t="s">
        <v>126</v>
      </c>
      <c r="S30" s="15" t="s">
        <v>149</v>
      </c>
      <c r="T30" s="15"/>
      <c r="U30" s="15"/>
      <c r="V30" s="19" t="s">
        <v>155</v>
      </c>
      <c r="W30" s="229"/>
      <c r="X30" s="230"/>
      <c r="Y30" s="230"/>
      <c r="Z30" s="230"/>
      <c r="AA30" s="230"/>
      <c r="AB30" s="230"/>
      <c r="AC30" s="230"/>
      <c r="AD30" s="230"/>
      <c r="AE30" s="230"/>
      <c r="AF30" s="229"/>
      <c r="AG30" s="229"/>
      <c r="AH30" s="229"/>
      <c r="AI30" s="229"/>
      <c r="AJ30" s="229"/>
      <c r="AK30" s="229"/>
      <c r="AL30" s="229"/>
      <c r="AM30" s="229"/>
      <c r="AN30" s="229"/>
      <c r="AO30" s="229"/>
      <c r="AP30" s="229"/>
    </row>
    <row r="31" spans="1:42" ht="82.9">
      <c r="A31" s="15" t="s">
        <v>151</v>
      </c>
      <c r="B31" s="15" t="s">
        <v>152</v>
      </c>
      <c r="C31" s="15" t="s">
        <v>172</v>
      </c>
      <c r="D31" s="15" t="s">
        <v>173</v>
      </c>
      <c r="E31" s="16"/>
      <c r="F31" s="16"/>
      <c r="G31" s="16"/>
      <c r="H31" s="16"/>
      <c r="I31" s="16"/>
      <c r="J31" s="16"/>
      <c r="K31" s="16"/>
      <c r="L31" s="16"/>
      <c r="M31" s="16"/>
      <c r="N31" s="16">
        <v>1</v>
      </c>
      <c r="O31" s="16"/>
      <c r="P31" s="16"/>
      <c r="Q31" s="17">
        <f t="shared" si="0"/>
        <v>1</v>
      </c>
      <c r="R31" s="15" t="s">
        <v>126</v>
      </c>
      <c r="S31" s="15" t="s">
        <v>105</v>
      </c>
      <c r="T31" s="15"/>
      <c r="U31" s="15"/>
      <c r="V31" s="19" t="s">
        <v>155</v>
      </c>
      <c r="W31" s="229"/>
      <c r="X31" s="230"/>
      <c r="Y31" s="230"/>
      <c r="Z31" s="230"/>
      <c r="AA31" s="230"/>
      <c r="AB31" s="230"/>
      <c r="AC31" s="230"/>
      <c r="AD31" s="230"/>
      <c r="AE31" s="230"/>
      <c r="AF31" s="229"/>
      <c r="AG31" s="229"/>
      <c r="AH31" s="229"/>
      <c r="AI31" s="229"/>
      <c r="AJ31" s="229"/>
      <c r="AK31" s="229"/>
      <c r="AL31" s="229"/>
      <c r="AM31" s="229"/>
      <c r="AN31" s="229"/>
      <c r="AO31" s="229"/>
      <c r="AP31" s="229"/>
    </row>
    <row r="32" spans="1:42" ht="82.9">
      <c r="A32" s="15" t="s">
        <v>151</v>
      </c>
      <c r="B32" s="15" t="s">
        <v>152</v>
      </c>
      <c r="C32" s="15" t="s">
        <v>174</v>
      </c>
      <c r="D32" s="15" t="s">
        <v>175</v>
      </c>
      <c r="E32" s="16"/>
      <c r="F32" s="16"/>
      <c r="G32" s="16"/>
      <c r="H32" s="16"/>
      <c r="I32" s="16"/>
      <c r="J32" s="16"/>
      <c r="K32" s="16"/>
      <c r="L32" s="16"/>
      <c r="M32" s="16"/>
      <c r="N32" s="16"/>
      <c r="O32" s="16"/>
      <c r="P32" s="16">
        <v>1</v>
      </c>
      <c r="Q32" s="17">
        <f t="shared" si="0"/>
        <v>1</v>
      </c>
      <c r="R32" s="15" t="s">
        <v>126</v>
      </c>
      <c r="S32" s="15" t="s">
        <v>149</v>
      </c>
      <c r="T32" s="15"/>
      <c r="U32" s="15"/>
      <c r="V32" s="19" t="s">
        <v>155</v>
      </c>
      <c r="W32" s="229"/>
      <c r="X32" s="230"/>
      <c r="Y32" s="230"/>
      <c r="Z32" s="230"/>
      <c r="AA32" s="230"/>
      <c r="AB32" s="230"/>
      <c r="AC32" s="230"/>
      <c r="AD32" s="230"/>
      <c r="AE32" s="230"/>
      <c r="AF32" s="229"/>
      <c r="AG32" s="229"/>
      <c r="AH32" s="229"/>
      <c r="AI32" s="229"/>
      <c r="AJ32" s="229"/>
      <c r="AK32" s="229"/>
      <c r="AL32" s="229"/>
      <c r="AM32" s="229"/>
      <c r="AN32" s="229"/>
      <c r="AO32" s="229"/>
      <c r="AP32" s="229"/>
    </row>
    <row r="33" spans="1:42" ht="82.9">
      <c r="A33" s="15" t="s">
        <v>151</v>
      </c>
      <c r="B33" s="15" t="s">
        <v>152</v>
      </c>
      <c r="C33" s="15" t="s">
        <v>176</v>
      </c>
      <c r="D33" s="15" t="s">
        <v>177</v>
      </c>
      <c r="E33" s="16"/>
      <c r="F33" s="16"/>
      <c r="G33" s="16">
        <v>1</v>
      </c>
      <c r="H33" s="16"/>
      <c r="I33" s="16"/>
      <c r="J33" s="16"/>
      <c r="K33" s="16"/>
      <c r="L33" s="16"/>
      <c r="M33" s="16"/>
      <c r="N33" s="16"/>
      <c r="O33" s="16"/>
      <c r="P33" s="16"/>
      <c r="Q33" s="17">
        <f t="shared" si="0"/>
        <v>1</v>
      </c>
      <c r="R33" s="15" t="s">
        <v>126</v>
      </c>
      <c r="S33" s="15" t="s">
        <v>149</v>
      </c>
      <c r="T33" s="15"/>
      <c r="U33" s="15"/>
      <c r="V33" s="19" t="s">
        <v>155</v>
      </c>
      <c r="W33" s="229"/>
      <c r="X33" s="230"/>
      <c r="Y33" s="230"/>
      <c r="Z33" s="230"/>
      <c r="AA33" s="230"/>
      <c r="AB33" s="230"/>
      <c r="AC33" s="230"/>
      <c r="AD33" s="230"/>
      <c r="AE33" s="230"/>
      <c r="AF33" s="229"/>
      <c r="AG33" s="229"/>
      <c r="AH33" s="229"/>
      <c r="AI33" s="229"/>
      <c r="AJ33" s="229"/>
      <c r="AK33" s="229"/>
      <c r="AL33" s="229"/>
      <c r="AM33" s="229"/>
      <c r="AN33" s="229"/>
      <c r="AO33" s="229"/>
      <c r="AP33" s="229"/>
    </row>
    <row r="34" spans="1:42" ht="82.9">
      <c r="A34" s="15" t="s">
        <v>151</v>
      </c>
      <c r="B34" s="15" t="s">
        <v>152</v>
      </c>
      <c r="C34" s="15" t="s">
        <v>178</v>
      </c>
      <c r="D34" s="15" t="s">
        <v>179</v>
      </c>
      <c r="E34" s="16">
        <v>1</v>
      </c>
      <c r="F34" s="16"/>
      <c r="G34" s="16"/>
      <c r="H34" s="16"/>
      <c r="I34" s="16"/>
      <c r="J34" s="16"/>
      <c r="K34" s="16"/>
      <c r="L34" s="16"/>
      <c r="M34" s="16"/>
      <c r="N34" s="16"/>
      <c r="O34" s="16">
        <v>1</v>
      </c>
      <c r="P34" s="16"/>
      <c r="Q34" s="17">
        <f t="shared" si="0"/>
        <v>2</v>
      </c>
      <c r="R34" s="15" t="s">
        <v>126</v>
      </c>
      <c r="S34" s="15" t="s">
        <v>149</v>
      </c>
      <c r="T34" s="15"/>
      <c r="U34" s="15"/>
      <c r="V34" s="19" t="s">
        <v>155</v>
      </c>
      <c r="W34" s="229"/>
      <c r="X34" s="230"/>
      <c r="Y34" s="230"/>
      <c r="Z34" s="230"/>
      <c r="AA34" s="230"/>
      <c r="AB34" s="230"/>
      <c r="AC34" s="230"/>
      <c r="AD34" s="230"/>
      <c r="AE34" s="230"/>
      <c r="AF34" s="229"/>
      <c r="AG34" s="229"/>
      <c r="AH34" s="229"/>
      <c r="AI34" s="229"/>
      <c r="AJ34" s="229"/>
      <c r="AK34" s="229"/>
      <c r="AL34" s="229"/>
      <c r="AM34" s="229"/>
      <c r="AN34" s="229"/>
      <c r="AO34" s="229"/>
      <c r="AP34" s="229"/>
    </row>
    <row r="35" spans="1:42" ht="51.75" customHeight="1">
      <c r="A35" s="15" t="s">
        <v>151</v>
      </c>
      <c r="B35" s="15" t="s">
        <v>152</v>
      </c>
      <c r="C35" s="15" t="s">
        <v>180</v>
      </c>
      <c r="D35" s="387" t="s">
        <v>179</v>
      </c>
      <c r="E35" s="16"/>
      <c r="F35" s="16"/>
      <c r="G35" s="16"/>
      <c r="H35" s="16"/>
      <c r="I35" s="378">
        <v>1</v>
      </c>
      <c r="J35" s="16"/>
      <c r="K35" s="16"/>
      <c r="L35" s="16"/>
      <c r="M35" s="16"/>
      <c r="N35" s="16"/>
      <c r="O35" s="16"/>
      <c r="P35" s="16"/>
      <c r="Q35" s="17">
        <f t="shared" si="0"/>
        <v>1</v>
      </c>
      <c r="R35" s="15" t="s">
        <v>126</v>
      </c>
      <c r="S35" s="15" t="s">
        <v>149</v>
      </c>
      <c r="T35" s="15"/>
      <c r="U35" s="15"/>
      <c r="V35" s="19" t="s">
        <v>155</v>
      </c>
      <c r="W35" s="229"/>
      <c r="X35" s="230"/>
      <c r="Y35" s="230"/>
      <c r="Z35" s="230"/>
      <c r="AA35" s="230"/>
      <c r="AB35" s="230"/>
      <c r="AC35" s="230"/>
      <c r="AD35" s="230"/>
      <c r="AE35" s="230"/>
      <c r="AF35" s="229"/>
      <c r="AG35" s="229"/>
      <c r="AH35" s="229"/>
      <c r="AI35" s="229"/>
      <c r="AJ35" s="229"/>
      <c r="AK35" s="229"/>
      <c r="AL35" s="229"/>
      <c r="AM35" s="229"/>
      <c r="AN35" s="229"/>
      <c r="AO35" s="229"/>
      <c r="AP35" s="229"/>
    </row>
    <row r="36" spans="1:42" ht="82.9">
      <c r="A36" s="15" t="s">
        <v>151</v>
      </c>
      <c r="B36" s="15" t="s">
        <v>181</v>
      </c>
      <c r="C36" s="15" t="s">
        <v>182</v>
      </c>
      <c r="D36" s="15" t="s">
        <v>183</v>
      </c>
      <c r="E36" s="16"/>
      <c r="F36" s="16"/>
      <c r="G36" s="16">
        <v>1</v>
      </c>
      <c r="H36" s="16"/>
      <c r="I36" s="16"/>
      <c r="J36" s="16">
        <v>1</v>
      </c>
      <c r="K36" s="16"/>
      <c r="L36" s="16"/>
      <c r="M36" s="16">
        <v>1</v>
      </c>
      <c r="N36" s="16"/>
      <c r="O36" s="16"/>
      <c r="P36" s="16">
        <v>1</v>
      </c>
      <c r="Q36" s="17">
        <f t="shared" si="0"/>
        <v>4</v>
      </c>
      <c r="R36" s="15" t="s">
        <v>118</v>
      </c>
      <c r="S36" s="15" t="s">
        <v>133</v>
      </c>
      <c r="T36" s="15"/>
      <c r="U36" s="15"/>
      <c r="V36" s="19" t="s">
        <v>184</v>
      </c>
      <c r="W36" s="229"/>
      <c r="X36" s="230"/>
      <c r="Y36" s="230"/>
      <c r="Z36" s="230"/>
      <c r="AA36" s="230"/>
      <c r="AB36" s="230"/>
      <c r="AC36" s="230"/>
      <c r="AD36" s="230"/>
      <c r="AE36" s="230"/>
      <c r="AF36" s="229"/>
      <c r="AG36" s="229"/>
      <c r="AH36" s="229"/>
      <c r="AI36" s="229"/>
      <c r="AJ36" s="229"/>
      <c r="AK36" s="229"/>
      <c r="AL36" s="229"/>
      <c r="AM36" s="229"/>
      <c r="AN36" s="229"/>
      <c r="AO36" s="229"/>
      <c r="AP36" s="229"/>
    </row>
    <row r="37" spans="1:42" ht="82.9">
      <c r="A37" s="15" t="s">
        <v>151</v>
      </c>
      <c r="B37" s="15" t="s">
        <v>181</v>
      </c>
      <c r="C37" s="15" t="s">
        <v>185</v>
      </c>
      <c r="D37" s="15" t="s">
        <v>186</v>
      </c>
      <c r="E37" s="16"/>
      <c r="F37" s="16"/>
      <c r="G37" s="378">
        <v>1</v>
      </c>
      <c r="H37" s="16"/>
      <c r="I37" s="16"/>
      <c r="J37" s="378">
        <v>1</v>
      </c>
      <c r="K37" s="16"/>
      <c r="L37" s="16"/>
      <c r="M37" s="378">
        <v>1</v>
      </c>
      <c r="N37" s="16"/>
      <c r="O37" s="16"/>
      <c r="P37" s="378">
        <v>1</v>
      </c>
      <c r="Q37" s="17">
        <f t="shared" si="0"/>
        <v>4</v>
      </c>
      <c r="R37" s="15" t="s">
        <v>118</v>
      </c>
      <c r="S37" s="15"/>
      <c r="T37" s="15"/>
      <c r="U37" s="15"/>
      <c r="V37" s="19" t="s">
        <v>184</v>
      </c>
      <c r="W37" s="229"/>
      <c r="X37" s="230"/>
      <c r="Y37" s="230"/>
      <c r="Z37" s="230"/>
      <c r="AA37" s="230"/>
      <c r="AB37" s="230"/>
      <c r="AC37" s="230"/>
      <c r="AD37" s="230"/>
      <c r="AE37" s="230"/>
      <c r="AF37" s="229"/>
      <c r="AG37" s="229"/>
      <c r="AH37" s="229"/>
      <c r="AI37" s="229"/>
      <c r="AJ37" s="229"/>
      <c r="AK37" s="229"/>
      <c r="AL37" s="229"/>
      <c r="AM37" s="229"/>
      <c r="AN37" s="229"/>
      <c r="AO37" s="229"/>
      <c r="AP37" s="229"/>
    </row>
    <row r="38" spans="1:42" ht="82.9">
      <c r="A38" s="15" t="s">
        <v>151</v>
      </c>
      <c r="B38" s="15" t="s">
        <v>181</v>
      </c>
      <c r="C38" s="15" t="s">
        <v>187</v>
      </c>
      <c r="D38" s="15" t="s">
        <v>188</v>
      </c>
      <c r="E38" s="16"/>
      <c r="F38" s="16"/>
      <c r="G38" s="16"/>
      <c r="H38" s="378">
        <v>1</v>
      </c>
      <c r="I38" s="16"/>
      <c r="J38" s="16"/>
      <c r="K38" s="378">
        <v>1</v>
      </c>
      <c r="L38" s="16"/>
      <c r="M38" s="16"/>
      <c r="N38" s="378">
        <v>1</v>
      </c>
      <c r="O38" s="16"/>
      <c r="P38" s="16"/>
      <c r="Q38" s="17">
        <f t="shared" si="0"/>
        <v>3</v>
      </c>
      <c r="R38" s="15" t="s">
        <v>133</v>
      </c>
      <c r="S38" s="15"/>
      <c r="T38" s="15"/>
      <c r="U38" s="15"/>
      <c r="V38" s="19" t="s">
        <v>184</v>
      </c>
      <c r="W38" s="229"/>
      <c r="X38" s="230"/>
      <c r="Y38" s="230"/>
      <c r="Z38" s="230"/>
      <c r="AA38" s="230"/>
      <c r="AB38" s="230"/>
      <c r="AC38" s="230"/>
      <c r="AD38" s="230"/>
      <c r="AE38" s="230"/>
      <c r="AF38" s="229"/>
      <c r="AG38" s="229"/>
      <c r="AH38" s="229"/>
      <c r="AI38" s="229"/>
      <c r="AJ38" s="229"/>
      <c r="AK38" s="229"/>
      <c r="AL38" s="229"/>
      <c r="AM38" s="229"/>
      <c r="AN38" s="229"/>
      <c r="AO38" s="229"/>
      <c r="AP38" s="229"/>
    </row>
    <row r="39" spans="1:42" ht="82.9">
      <c r="A39" s="15" t="s">
        <v>151</v>
      </c>
      <c r="B39" s="15" t="s">
        <v>181</v>
      </c>
      <c r="C39" s="15" t="s">
        <v>189</v>
      </c>
      <c r="D39" s="15" t="s">
        <v>190</v>
      </c>
      <c r="E39" s="16"/>
      <c r="F39" s="16"/>
      <c r="G39" s="16"/>
      <c r="H39" s="16"/>
      <c r="I39" s="16"/>
      <c r="J39" s="378">
        <v>1</v>
      </c>
      <c r="K39" s="16"/>
      <c r="L39" s="16"/>
      <c r="M39" s="378">
        <v>1</v>
      </c>
      <c r="N39" s="16"/>
      <c r="O39" s="16"/>
      <c r="P39" s="378">
        <v>1</v>
      </c>
      <c r="Q39" s="17">
        <f t="shared" si="0"/>
        <v>3</v>
      </c>
      <c r="R39" s="15" t="s">
        <v>118</v>
      </c>
      <c r="S39" s="15" t="s">
        <v>191</v>
      </c>
      <c r="T39" s="15"/>
      <c r="U39" s="15"/>
      <c r="V39" s="19" t="s">
        <v>184</v>
      </c>
      <c r="W39" s="229"/>
      <c r="X39" s="230"/>
      <c r="Y39" s="230"/>
      <c r="Z39" s="230"/>
      <c r="AA39" s="230"/>
      <c r="AB39" s="230"/>
      <c r="AC39" s="230"/>
      <c r="AD39" s="230"/>
      <c r="AE39" s="230"/>
      <c r="AF39" s="229"/>
      <c r="AG39" s="229"/>
      <c r="AH39" s="229"/>
      <c r="AI39" s="229"/>
      <c r="AJ39" s="229"/>
      <c r="AK39" s="229"/>
      <c r="AL39" s="229"/>
      <c r="AM39" s="229"/>
      <c r="AN39" s="229"/>
      <c r="AO39" s="229"/>
      <c r="AP39" s="229"/>
    </row>
    <row r="40" spans="1:42" ht="82.9">
      <c r="A40" s="15" t="s">
        <v>151</v>
      </c>
      <c r="B40" s="15" t="s">
        <v>181</v>
      </c>
      <c r="C40" s="15" t="s">
        <v>192</v>
      </c>
      <c r="D40" s="15" t="s">
        <v>193</v>
      </c>
      <c r="E40" s="16">
        <v>1</v>
      </c>
      <c r="F40" s="16">
        <v>1</v>
      </c>
      <c r="G40" s="16">
        <v>1</v>
      </c>
      <c r="H40" s="16">
        <v>1</v>
      </c>
      <c r="I40" s="16">
        <v>1</v>
      </c>
      <c r="J40" s="16">
        <v>1</v>
      </c>
      <c r="K40" s="16">
        <v>1</v>
      </c>
      <c r="L40" s="16">
        <v>1</v>
      </c>
      <c r="M40" s="16">
        <v>1</v>
      </c>
      <c r="N40" s="16">
        <v>1</v>
      </c>
      <c r="O40" s="16">
        <v>1</v>
      </c>
      <c r="P40" s="16">
        <v>1</v>
      </c>
      <c r="Q40" s="17">
        <f t="shared" si="0"/>
        <v>12</v>
      </c>
      <c r="R40" s="15" t="s">
        <v>105</v>
      </c>
      <c r="S40" s="15"/>
      <c r="T40" s="15"/>
      <c r="U40" s="15"/>
      <c r="V40" s="19" t="s">
        <v>184</v>
      </c>
      <c r="W40" s="229"/>
      <c r="X40" s="230"/>
      <c r="Y40" s="230"/>
      <c r="Z40" s="230"/>
      <c r="AA40" s="230"/>
      <c r="AB40" s="230"/>
      <c r="AC40" s="230"/>
      <c r="AD40" s="230"/>
      <c r="AE40" s="230"/>
      <c r="AF40" s="229"/>
      <c r="AG40" s="229"/>
      <c r="AH40" s="229"/>
      <c r="AI40" s="229"/>
      <c r="AJ40" s="229"/>
      <c r="AK40" s="229"/>
      <c r="AL40" s="229"/>
      <c r="AM40" s="229"/>
      <c r="AN40" s="229"/>
      <c r="AO40" s="229"/>
      <c r="AP40" s="229"/>
    </row>
    <row r="41" spans="1:42" ht="82.9">
      <c r="A41" s="15" t="s">
        <v>151</v>
      </c>
      <c r="B41" s="15" t="s">
        <v>181</v>
      </c>
      <c r="C41" s="15" t="s">
        <v>194</v>
      </c>
      <c r="D41" s="15" t="s">
        <v>195</v>
      </c>
      <c r="E41" s="16"/>
      <c r="F41" s="16"/>
      <c r="G41" s="16"/>
      <c r="H41" s="16"/>
      <c r="I41" s="16"/>
      <c r="J41" s="16">
        <v>1</v>
      </c>
      <c r="K41" s="16"/>
      <c r="L41" s="16"/>
      <c r="M41" s="16"/>
      <c r="N41" s="16"/>
      <c r="O41" s="16"/>
      <c r="P41" s="16">
        <v>1</v>
      </c>
      <c r="Q41" s="17">
        <f t="shared" si="0"/>
        <v>2</v>
      </c>
      <c r="R41" s="15" t="s">
        <v>118</v>
      </c>
      <c r="S41" s="15"/>
      <c r="T41" s="15"/>
      <c r="U41" s="15"/>
      <c r="V41" s="19" t="s">
        <v>184</v>
      </c>
      <c r="W41" s="229"/>
      <c r="X41" s="230"/>
      <c r="Y41" s="230"/>
      <c r="Z41" s="230"/>
      <c r="AA41" s="230"/>
      <c r="AB41" s="230"/>
      <c r="AC41" s="230"/>
      <c r="AD41" s="230"/>
      <c r="AE41" s="230"/>
      <c r="AF41" s="229"/>
      <c r="AG41" s="229"/>
      <c r="AH41" s="229"/>
      <c r="AI41" s="229"/>
      <c r="AJ41" s="229"/>
      <c r="AK41" s="229"/>
      <c r="AL41" s="229"/>
      <c r="AM41" s="229"/>
      <c r="AN41" s="229"/>
      <c r="AO41" s="229"/>
      <c r="AP41" s="229"/>
    </row>
    <row r="42" spans="1:42" ht="82.9">
      <c r="A42" s="15" t="s">
        <v>151</v>
      </c>
      <c r="B42" s="15" t="s">
        <v>181</v>
      </c>
      <c r="C42" s="15" t="s">
        <v>196</v>
      </c>
      <c r="D42" s="15" t="s">
        <v>197</v>
      </c>
      <c r="E42" s="16"/>
      <c r="F42" s="16"/>
      <c r="G42" s="16">
        <v>1</v>
      </c>
      <c r="H42" s="16"/>
      <c r="I42" s="16"/>
      <c r="J42" s="16">
        <v>1</v>
      </c>
      <c r="K42" s="16"/>
      <c r="L42" s="16"/>
      <c r="M42" s="16">
        <v>1</v>
      </c>
      <c r="N42" s="16"/>
      <c r="O42" s="16"/>
      <c r="P42" s="16">
        <v>1</v>
      </c>
      <c r="Q42" s="17">
        <f t="shared" si="0"/>
        <v>4</v>
      </c>
      <c r="R42" s="15" t="s">
        <v>118</v>
      </c>
      <c r="S42" s="15"/>
      <c r="T42" s="15"/>
      <c r="U42" s="15"/>
      <c r="V42" s="19" t="s">
        <v>184</v>
      </c>
      <c r="W42" s="229"/>
      <c r="X42" s="230"/>
      <c r="Y42" s="230"/>
      <c r="Z42" s="230"/>
      <c r="AA42" s="230"/>
      <c r="AB42" s="230"/>
      <c r="AC42" s="230"/>
      <c r="AD42" s="230"/>
      <c r="AE42" s="230"/>
      <c r="AF42" s="229"/>
      <c r="AG42" s="229"/>
      <c r="AH42" s="229"/>
      <c r="AI42" s="229"/>
      <c r="AJ42" s="229"/>
      <c r="AK42" s="229"/>
      <c r="AL42" s="229"/>
      <c r="AM42" s="229"/>
      <c r="AN42" s="229"/>
      <c r="AO42" s="229"/>
      <c r="AP42" s="229"/>
    </row>
    <row r="43" spans="1:42" ht="82.9">
      <c r="A43" s="15" t="s">
        <v>151</v>
      </c>
      <c r="B43" s="15" t="s">
        <v>181</v>
      </c>
      <c r="C43" s="15" t="s">
        <v>198</v>
      </c>
      <c r="D43" s="15" t="s">
        <v>199</v>
      </c>
      <c r="E43" s="16"/>
      <c r="F43" s="16"/>
      <c r="G43" s="16">
        <v>1</v>
      </c>
      <c r="H43" s="16"/>
      <c r="I43" s="16"/>
      <c r="J43" s="16">
        <v>1</v>
      </c>
      <c r="K43" s="16"/>
      <c r="L43" s="16"/>
      <c r="M43" s="16">
        <v>1</v>
      </c>
      <c r="N43" s="16"/>
      <c r="O43" s="16"/>
      <c r="P43" s="16">
        <v>1</v>
      </c>
      <c r="Q43" s="17">
        <f t="shared" si="0"/>
        <v>4</v>
      </c>
      <c r="R43" s="15" t="s">
        <v>105</v>
      </c>
      <c r="S43" s="15"/>
      <c r="T43" s="15" t="s">
        <v>200</v>
      </c>
      <c r="U43" s="15"/>
      <c r="V43" s="19" t="s">
        <v>184</v>
      </c>
      <c r="W43" s="229"/>
      <c r="X43" s="230"/>
      <c r="Y43" s="230"/>
      <c r="Z43" s="230"/>
      <c r="AA43" s="230"/>
      <c r="AB43" s="230"/>
      <c r="AC43" s="230"/>
      <c r="AD43" s="230"/>
      <c r="AE43" s="230"/>
      <c r="AF43" s="229"/>
      <c r="AG43" s="229"/>
      <c r="AH43" s="229"/>
      <c r="AI43" s="229"/>
      <c r="AJ43" s="229"/>
      <c r="AK43" s="229"/>
      <c r="AL43" s="229"/>
      <c r="AM43" s="229"/>
      <c r="AN43" s="229"/>
      <c r="AO43" s="229"/>
      <c r="AP43" s="229"/>
    </row>
    <row r="44" spans="1:42" ht="82.9">
      <c r="A44" s="15" t="s">
        <v>151</v>
      </c>
      <c r="B44" s="15" t="s">
        <v>181</v>
      </c>
      <c r="C44" s="15" t="s">
        <v>201</v>
      </c>
      <c r="D44" s="15" t="s">
        <v>202</v>
      </c>
      <c r="E44" s="16"/>
      <c r="F44" s="16"/>
      <c r="G44" s="16">
        <v>1</v>
      </c>
      <c r="H44" s="16"/>
      <c r="I44" s="16"/>
      <c r="J44" s="16">
        <v>1</v>
      </c>
      <c r="K44" s="16"/>
      <c r="L44" s="16"/>
      <c r="M44" s="16">
        <v>1</v>
      </c>
      <c r="N44" s="16"/>
      <c r="O44" s="16"/>
      <c r="P44" s="16">
        <v>1</v>
      </c>
      <c r="Q44" s="17">
        <f t="shared" si="0"/>
        <v>4</v>
      </c>
      <c r="R44" s="15" t="s">
        <v>118</v>
      </c>
      <c r="S44" s="15"/>
      <c r="T44" s="15"/>
      <c r="U44" s="15"/>
      <c r="V44" s="19" t="s">
        <v>184</v>
      </c>
      <c r="W44" s="229"/>
      <c r="X44" s="230"/>
      <c r="Y44" s="230"/>
      <c r="Z44" s="230"/>
      <c r="AA44" s="230"/>
      <c r="AB44" s="230"/>
      <c r="AC44" s="230"/>
      <c r="AD44" s="230"/>
      <c r="AE44" s="230"/>
      <c r="AF44" s="229"/>
      <c r="AG44" s="229"/>
      <c r="AH44" s="229"/>
      <c r="AI44" s="229"/>
      <c r="AJ44" s="229"/>
      <c r="AK44" s="229"/>
      <c r="AL44" s="229"/>
      <c r="AM44" s="229"/>
      <c r="AN44" s="229"/>
      <c r="AO44" s="229"/>
      <c r="AP44" s="229"/>
    </row>
    <row r="45" spans="1:42" ht="82.9">
      <c r="A45" s="15" t="s">
        <v>151</v>
      </c>
      <c r="B45" s="15" t="s">
        <v>181</v>
      </c>
      <c r="C45" s="15" t="s">
        <v>203</v>
      </c>
      <c r="D45" s="15" t="s">
        <v>204</v>
      </c>
      <c r="E45" s="16"/>
      <c r="F45" s="16"/>
      <c r="G45" s="16"/>
      <c r="H45" s="16">
        <v>1</v>
      </c>
      <c r="I45" s="16"/>
      <c r="J45" s="16"/>
      <c r="K45" s="16">
        <v>1</v>
      </c>
      <c r="L45" s="16"/>
      <c r="M45" s="16"/>
      <c r="N45" s="16">
        <v>1</v>
      </c>
      <c r="O45" s="16"/>
      <c r="P45" s="16">
        <v>1</v>
      </c>
      <c r="Q45" s="17">
        <f t="shared" si="0"/>
        <v>4</v>
      </c>
      <c r="R45" s="15" t="s">
        <v>133</v>
      </c>
      <c r="S45" s="15"/>
      <c r="T45" s="15"/>
      <c r="U45" s="15"/>
      <c r="V45" s="19" t="s">
        <v>184</v>
      </c>
      <c r="W45" s="229"/>
      <c r="X45" s="230"/>
      <c r="Y45" s="230"/>
      <c r="Z45" s="230"/>
      <c r="AA45" s="230"/>
      <c r="AB45" s="230"/>
      <c r="AC45" s="230"/>
      <c r="AD45" s="230"/>
      <c r="AE45" s="230"/>
      <c r="AF45" s="229"/>
      <c r="AG45" s="229"/>
      <c r="AH45" s="229"/>
      <c r="AI45" s="229"/>
      <c r="AJ45" s="229"/>
      <c r="AK45" s="229"/>
      <c r="AL45" s="229"/>
      <c r="AM45" s="229"/>
      <c r="AN45" s="229"/>
      <c r="AO45" s="229"/>
      <c r="AP45" s="229"/>
    </row>
    <row r="46" spans="1:42" ht="82.9">
      <c r="A46" s="15" t="s">
        <v>151</v>
      </c>
      <c r="B46" s="15" t="s">
        <v>181</v>
      </c>
      <c r="C46" s="15" t="s">
        <v>205</v>
      </c>
      <c r="D46" s="15" t="s">
        <v>206</v>
      </c>
      <c r="E46" s="16"/>
      <c r="F46" s="16"/>
      <c r="G46" s="16"/>
      <c r="H46" s="16"/>
      <c r="I46" s="16">
        <v>1</v>
      </c>
      <c r="J46" s="16"/>
      <c r="K46" s="16"/>
      <c r="L46" s="16">
        <v>1</v>
      </c>
      <c r="M46" s="16"/>
      <c r="N46" s="16"/>
      <c r="O46" s="16"/>
      <c r="P46" s="16">
        <v>1</v>
      </c>
      <c r="Q46" s="17">
        <f t="shared" si="0"/>
        <v>3</v>
      </c>
      <c r="R46" s="15" t="s">
        <v>118</v>
      </c>
      <c r="S46" s="15" t="s">
        <v>133</v>
      </c>
      <c r="T46" s="15"/>
      <c r="U46" s="15"/>
      <c r="V46" s="19" t="s">
        <v>184</v>
      </c>
      <c r="W46" s="229"/>
      <c r="X46" s="230"/>
      <c r="Y46" s="230"/>
      <c r="Z46" s="230"/>
      <c r="AA46" s="230"/>
      <c r="AB46" s="230"/>
      <c r="AC46" s="230"/>
      <c r="AD46" s="230"/>
      <c r="AE46" s="230"/>
      <c r="AF46" s="229"/>
      <c r="AG46" s="229"/>
      <c r="AH46" s="229"/>
      <c r="AI46" s="229"/>
      <c r="AJ46" s="229"/>
      <c r="AK46" s="229"/>
      <c r="AL46" s="229"/>
      <c r="AM46" s="229"/>
      <c r="AN46" s="229"/>
      <c r="AO46" s="229"/>
      <c r="AP46" s="229"/>
    </row>
    <row r="47" spans="1:42" ht="82.9">
      <c r="A47" s="15" t="s">
        <v>151</v>
      </c>
      <c r="B47" s="15" t="s">
        <v>181</v>
      </c>
      <c r="C47" s="15" t="s">
        <v>207</v>
      </c>
      <c r="D47" s="15" t="s">
        <v>208</v>
      </c>
      <c r="E47" s="16">
        <v>1</v>
      </c>
      <c r="F47" s="16">
        <v>1</v>
      </c>
      <c r="G47" s="16">
        <v>1</v>
      </c>
      <c r="H47" s="16">
        <v>1</v>
      </c>
      <c r="I47" s="16">
        <v>1</v>
      </c>
      <c r="J47" s="16">
        <v>1</v>
      </c>
      <c r="K47" s="16">
        <v>1</v>
      </c>
      <c r="L47" s="16">
        <v>1</v>
      </c>
      <c r="M47" s="16">
        <v>1</v>
      </c>
      <c r="N47" s="16">
        <v>1</v>
      </c>
      <c r="O47" s="16">
        <v>1</v>
      </c>
      <c r="P47" s="16">
        <v>1</v>
      </c>
      <c r="Q47" s="17">
        <f t="shared" si="0"/>
        <v>12</v>
      </c>
      <c r="R47" s="15" t="s">
        <v>118</v>
      </c>
      <c r="S47" s="15"/>
      <c r="T47" s="15"/>
      <c r="U47" s="15"/>
      <c r="V47" s="19" t="s">
        <v>184</v>
      </c>
      <c r="W47" s="229"/>
      <c r="X47" s="230"/>
      <c r="Y47" s="230"/>
      <c r="Z47" s="230"/>
      <c r="AA47" s="230"/>
      <c r="AB47" s="230"/>
      <c r="AC47" s="230"/>
      <c r="AD47" s="230"/>
      <c r="AE47" s="230"/>
      <c r="AF47" s="229"/>
      <c r="AG47" s="229"/>
      <c r="AH47" s="229"/>
      <c r="AI47" s="229"/>
      <c r="AJ47" s="229"/>
      <c r="AK47" s="229"/>
      <c r="AL47" s="229"/>
      <c r="AM47" s="229"/>
      <c r="AN47" s="229"/>
      <c r="AO47" s="229"/>
      <c r="AP47" s="229"/>
    </row>
    <row r="48" spans="1:42" ht="82.9">
      <c r="A48" s="15" t="s">
        <v>151</v>
      </c>
      <c r="B48" s="15" t="s">
        <v>181</v>
      </c>
      <c r="C48" s="15" t="s">
        <v>209</v>
      </c>
      <c r="D48" s="15" t="s">
        <v>210</v>
      </c>
      <c r="E48" s="16"/>
      <c r="F48" s="16"/>
      <c r="G48" s="16">
        <v>1</v>
      </c>
      <c r="H48" s="16"/>
      <c r="I48" s="16"/>
      <c r="J48" s="16">
        <v>1</v>
      </c>
      <c r="K48" s="16"/>
      <c r="L48" s="16"/>
      <c r="M48" s="16">
        <v>1</v>
      </c>
      <c r="N48" s="16"/>
      <c r="O48" s="16"/>
      <c r="P48" s="16">
        <v>1</v>
      </c>
      <c r="Q48" s="17">
        <f t="shared" si="0"/>
        <v>4</v>
      </c>
      <c r="R48" s="15" t="s">
        <v>133</v>
      </c>
      <c r="S48" s="15"/>
      <c r="T48" s="15"/>
      <c r="U48" s="15"/>
      <c r="V48" s="19" t="s">
        <v>184</v>
      </c>
      <c r="W48" s="229"/>
      <c r="X48" s="230"/>
      <c r="Y48" s="230"/>
      <c r="Z48" s="230"/>
      <c r="AA48" s="230"/>
      <c r="AB48" s="230"/>
      <c r="AC48" s="230"/>
      <c r="AD48" s="230"/>
      <c r="AE48" s="230"/>
      <c r="AF48" s="229"/>
      <c r="AG48" s="229"/>
      <c r="AH48" s="229"/>
      <c r="AI48" s="229"/>
      <c r="AJ48" s="229"/>
      <c r="AK48" s="229"/>
      <c r="AL48" s="229"/>
      <c r="AM48" s="229"/>
      <c r="AN48" s="229"/>
      <c r="AO48" s="229"/>
      <c r="AP48" s="229"/>
    </row>
    <row r="49" spans="1:42" ht="82.9">
      <c r="A49" s="15" t="s">
        <v>151</v>
      </c>
      <c r="B49" s="15" t="s">
        <v>181</v>
      </c>
      <c r="C49" s="15" t="s">
        <v>211</v>
      </c>
      <c r="D49" s="15" t="s">
        <v>212</v>
      </c>
      <c r="E49" s="16"/>
      <c r="F49" s="16"/>
      <c r="G49" s="16"/>
      <c r="H49" s="16">
        <v>1</v>
      </c>
      <c r="I49" s="16"/>
      <c r="J49" s="16"/>
      <c r="K49" s="16">
        <v>1</v>
      </c>
      <c r="L49" s="16"/>
      <c r="M49" s="16"/>
      <c r="N49" s="16">
        <v>1</v>
      </c>
      <c r="O49" s="16"/>
      <c r="P49" s="16"/>
      <c r="Q49" s="17">
        <f t="shared" si="0"/>
        <v>3</v>
      </c>
      <c r="R49" s="15" t="s">
        <v>118</v>
      </c>
      <c r="S49" s="15"/>
      <c r="T49" s="15"/>
      <c r="U49" s="15"/>
      <c r="V49" s="19" t="s">
        <v>184</v>
      </c>
      <c r="W49" s="229"/>
      <c r="X49" s="230"/>
      <c r="Y49" s="230"/>
      <c r="Z49" s="230"/>
      <c r="AA49" s="230"/>
      <c r="AB49" s="230"/>
      <c r="AC49" s="230"/>
      <c r="AD49" s="230"/>
      <c r="AE49" s="230"/>
      <c r="AF49" s="229"/>
      <c r="AG49" s="229"/>
      <c r="AH49" s="229"/>
      <c r="AI49" s="229"/>
      <c r="AJ49" s="229"/>
      <c r="AK49" s="229"/>
      <c r="AL49" s="229"/>
      <c r="AM49" s="229"/>
      <c r="AN49" s="229"/>
      <c r="AO49" s="229"/>
      <c r="AP49" s="229"/>
    </row>
    <row r="50" spans="1:42" ht="82.9">
      <c r="A50" s="15" t="s">
        <v>151</v>
      </c>
      <c r="B50" s="15" t="s">
        <v>181</v>
      </c>
      <c r="C50" s="15" t="s">
        <v>213</v>
      </c>
      <c r="D50" s="15" t="s">
        <v>214</v>
      </c>
      <c r="E50" s="378">
        <v>1</v>
      </c>
      <c r="F50" s="378">
        <v>1</v>
      </c>
      <c r="G50" s="378">
        <v>1</v>
      </c>
      <c r="H50" s="378">
        <v>1</v>
      </c>
      <c r="I50" s="378">
        <v>1</v>
      </c>
      <c r="J50" s="378">
        <v>1</v>
      </c>
      <c r="K50" s="378">
        <v>1</v>
      </c>
      <c r="L50" s="378">
        <v>1</v>
      </c>
      <c r="M50" s="378">
        <v>1</v>
      </c>
      <c r="N50" s="378">
        <v>1</v>
      </c>
      <c r="O50" s="378">
        <v>1</v>
      </c>
      <c r="P50" s="378">
        <v>1</v>
      </c>
      <c r="Q50" s="17">
        <f t="shared" si="0"/>
        <v>12</v>
      </c>
      <c r="R50" s="15" t="s">
        <v>118</v>
      </c>
      <c r="S50" s="15"/>
      <c r="T50" s="388" t="s">
        <v>215</v>
      </c>
      <c r="U50" s="15"/>
      <c r="V50" s="19" t="s">
        <v>184</v>
      </c>
      <c r="W50" s="229"/>
      <c r="X50" s="230"/>
      <c r="Y50" s="230"/>
      <c r="Z50" s="230"/>
      <c r="AA50" s="230"/>
      <c r="AB50" s="230"/>
      <c r="AC50" s="230"/>
      <c r="AD50" s="230"/>
      <c r="AE50" s="230"/>
      <c r="AF50" s="229"/>
      <c r="AG50" s="229"/>
      <c r="AH50" s="229"/>
      <c r="AI50" s="229"/>
      <c r="AJ50" s="229"/>
      <c r="AK50" s="229"/>
      <c r="AL50" s="229"/>
      <c r="AM50" s="229"/>
      <c r="AN50" s="229"/>
      <c r="AO50" s="229"/>
      <c r="AP50" s="229"/>
    </row>
    <row r="51" spans="1:42" ht="82.9">
      <c r="A51" s="15" t="s">
        <v>151</v>
      </c>
      <c r="B51" s="15" t="s">
        <v>181</v>
      </c>
      <c r="C51" s="15" t="s">
        <v>216</v>
      </c>
      <c r="D51" s="15" t="s">
        <v>217</v>
      </c>
      <c r="E51" s="16"/>
      <c r="F51" s="16"/>
      <c r="G51" s="16">
        <v>1</v>
      </c>
      <c r="H51" s="16"/>
      <c r="I51" s="16"/>
      <c r="J51" s="16">
        <v>1</v>
      </c>
      <c r="K51" s="16"/>
      <c r="L51" s="16"/>
      <c r="M51" s="16">
        <v>1</v>
      </c>
      <c r="N51" s="16"/>
      <c r="O51" s="16"/>
      <c r="P51" s="16">
        <v>1</v>
      </c>
      <c r="Q51" s="17">
        <f t="shared" si="0"/>
        <v>4</v>
      </c>
      <c r="R51" s="15" t="s">
        <v>133</v>
      </c>
      <c r="S51" s="15"/>
      <c r="T51" s="15"/>
      <c r="U51" s="15"/>
      <c r="V51" s="19" t="s">
        <v>184</v>
      </c>
      <c r="W51" s="229"/>
      <c r="X51" s="230"/>
      <c r="Y51" s="230"/>
      <c r="Z51" s="230"/>
      <c r="AA51" s="230"/>
      <c r="AB51" s="230"/>
      <c r="AC51" s="230"/>
      <c r="AD51" s="230"/>
      <c r="AE51" s="230"/>
      <c r="AF51" s="229"/>
      <c r="AG51" s="229"/>
      <c r="AH51" s="229"/>
      <c r="AI51" s="229"/>
      <c r="AJ51" s="229"/>
      <c r="AK51" s="229"/>
      <c r="AL51" s="229"/>
      <c r="AM51" s="229"/>
      <c r="AN51" s="229"/>
      <c r="AO51" s="229"/>
      <c r="AP51" s="229"/>
    </row>
    <row r="52" spans="1:42" ht="82.9">
      <c r="A52" s="15" t="s">
        <v>151</v>
      </c>
      <c r="B52" s="15" t="s">
        <v>181</v>
      </c>
      <c r="C52" s="15" t="s">
        <v>218</v>
      </c>
      <c r="D52" s="15" t="s">
        <v>219</v>
      </c>
      <c r="E52" s="16"/>
      <c r="F52" s="16"/>
      <c r="G52" s="16">
        <v>1</v>
      </c>
      <c r="H52" s="16"/>
      <c r="I52" s="16"/>
      <c r="J52" s="16">
        <v>1</v>
      </c>
      <c r="K52" s="16"/>
      <c r="L52" s="16"/>
      <c r="M52" s="16">
        <v>1</v>
      </c>
      <c r="N52" s="16"/>
      <c r="O52" s="16"/>
      <c r="P52" s="16">
        <v>1</v>
      </c>
      <c r="Q52" s="17">
        <f t="shared" si="0"/>
        <v>4</v>
      </c>
      <c r="R52" s="15" t="s">
        <v>118</v>
      </c>
      <c r="S52" s="15" t="s">
        <v>133</v>
      </c>
      <c r="T52" s="15"/>
      <c r="U52" s="15"/>
      <c r="V52" s="19" t="s">
        <v>184</v>
      </c>
      <c r="W52" s="229"/>
      <c r="X52" s="230"/>
      <c r="Y52" s="230"/>
      <c r="Z52" s="230"/>
      <c r="AA52" s="230"/>
      <c r="AB52" s="230"/>
      <c r="AC52" s="230"/>
      <c r="AD52" s="230"/>
      <c r="AE52" s="230"/>
      <c r="AF52" s="229"/>
      <c r="AG52" s="229"/>
      <c r="AH52" s="229"/>
      <c r="AI52" s="229"/>
      <c r="AJ52" s="229"/>
      <c r="AK52" s="229"/>
      <c r="AL52" s="229"/>
      <c r="AM52" s="229"/>
      <c r="AN52" s="229"/>
      <c r="AO52" s="229"/>
      <c r="AP52" s="229"/>
    </row>
    <row r="53" spans="1:42" ht="82.9">
      <c r="A53" s="15" t="s">
        <v>220</v>
      </c>
      <c r="B53" s="20" t="s">
        <v>221</v>
      </c>
      <c r="C53" s="15" t="s">
        <v>222</v>
      </c>
      <c r="D53" s="15" t="s">
        <v>223</v>
      </c>
      <c r="E53" s="16"/>
      <c r="F53" s="16"/>
      <c r="G53" s="16">
        <v>1</v>
      </c>
      <c r="H53" s="16"/>
      <c r="I53" s="16"/>
      <c r="J53" s="16">
        <v>1</v>
      </c>
      <c r="K53" s="16"/>
      <c r="L53" s="16"/>
      <c r="M53" s="16">
        <v>1</v>
      </c>
      <c r="N53" s="16"/>
      <c r="O53" s="16"/>
      <c r="P53" s="16">
        <v>1</v>
      </c>
      <c r="Q53" s="17">
        <f t="shared" si="0"/>
        <v>4</v>
      </c>
      <c r="R53" s="15" t="s">
        <v>118</v>
      </c>
      <c r="S53" s="15" t="s">
        <v>133</v>
      </c>
      <c r="T53" s="15"/>
      <c r="U53" s="15" t="s">
        <v>224</v>
      </c>
      <c r="V53" s="19" t="s">
        <v>225</v>
      </c>
      <c r="W53" s="229"/>
      <c r="X53" s="230"/>
      <c r="Y53" s="230"/>
      <c r="Z53" s="230"/>
      <c r="AA53" s="230"/>
      <c r="AB53" s="230"/>
      <c r="AC53" s="230"/>
      <c r="AD53" s="230"/>
      <c r="AE53" s="230"/>
      <c r="AF53" s="229"/>
      <c r="AG53" s="229"/>
      <c r="AH53" s="229"/>
      <c r="AI53" s="229"/>
      <c r="AJ53" s="229"/>
      <c r="AK53" s="229"/>
      <c r="AL53" s="229"/>
      <c r="AM53" s="229"/>
      <c r="AN53" s="229"/>
      <c r="AO53" s="229"/>
      <c r="AP53" s="229"/>
    </row>
    <row r="54" spans="1:42" ht="82.9">
      <c r="A54" s="15" t="s">
        <v>220</v>
      </c>
      <c r="B54" s="20" t="s">
        <v>221</v>
      </c>
      <c r="C54" s="15" t="s">
        <v>226</v>
      </c>
      <c r="D54" s="15" t="s">
        <v>227</v>
      </c>
      <c r="E54" s="16"/>
      <c r="F54" s="16"/>
      <c r="G54" s="16"/>
      <c r="H54" s="16"/>
      <c r="I54" s="16"/>
      <c r="J54" s="16"/>
      <c r="K54" s="16"/>
      <c r="L54" s="16"/>
      <c r="M54" s="16">
        <v>1</v>
      </c>
      <c r="N54" s="16"/>
      <c r="O54" s="16"/>
      <c r="P54" s="16"/>
      <c r="Q54" s="17">
        <f t="shared" si="0"/>
        <v>1</v>
      </c>
      <c r="R54" s="15" t="s">
        <v>105</v>
      </c>
      <c r="S54" s="15"/>
      <c r="T54" s="15"/>
      <c r="U54" s="15" t="s">
        <v>228</v>
      </c>
      <c r="V54" s="19" t="s">
        <v>225</v>
      </c>
      <c r="W54" s="229"/>
      <c r="X54" s="230"/>
      <c r="Y54" s="230"/>
      <c r="Z54" s="230"/>
      <c r="AA54" s="230"/>
      <c r="AB54" s="230"/>
      <c r="AC54" s="230"/>
      <c r="AD54" s="230"/>
      <c r="AE54" s="230"/>
      <c r="AF54" s="229"/>
      <c r="AG54" s="229"/>
      <c r="AH54" s="229"/>
      <c r="AI54" s="229"/>
      <c r="AJ54" s="229"/>
      <c r="AK54" s="229"/>
      <c r="AL54" s="229"/>
      <c r="AM54" s="229"/>
      <c r="AN54" s="229"/>
      <c r="AO54" s="229"/>
      <c r="AP54" s="229"/>
    </row>
    <row r="55" spans="1:42" ht="82.9">
      <c r="A55" s="15" t="s">
        <v>220</v>
      </c>
      <c r="B55" s="20" t="s">
        <v>221</v>
      </c>
      <c r="C55" s="15" t="s">
        <v>229</v>
      </c>
      <c r="D55" s="15" t="s">
        <v>230</v>
      </c>
      <c r="E55" s="16"/>
      <c r="F55" s="16"/>
      <c r="G55" s="16"/>
      <c r="H55" s="16"/>
      <c r="I55" s="16"/>
      <c r="J55" s="16"/>
      <c r="K55" s="16"/>
      <c r="L55" s="16"/>
      <c r="M55" s="16"/>
      <c r="N55" s="16">
        <v>1</v>
      </c>
      <c r="O55" s="16"/>
      <c r="P55" s="16"/>
      <c r="Q55" s="17">
        <f t="shared" si="0"/>
        <v>1</v>
      </c>
      <c r="R55" s="15" t="s">
        <v>133</v>
      </c>
      <c r="S55" s="15"/>
      <c r="T55" s="15"/>
      <c r="U55" s="15" t="s">
        <v>231</v>
      </c>
      <c r="V55" s="19" t="s">
        <v>225</v>
      </c>
      <c r="W55" s="229"/>
      <c r="X55" s="230"/>
      <c r="Y55" s="230"/>
      <c r="Z55" s="230"/>
      <c r="AA55" s="230"/>
      <c r="AB55" s="230"/>
      <c r="AC55" s="230"/>
      <c r="AD55" s="230"/>
      <c r="AE55" s="230"/>
      <c r="AF55" s="229"/>
      <c r="AG55" s="229"/>
      <c r="AH55" s="229"/>
      <c r="AI55" s="229"/>
      <c r="AJ55" s="229"/>
      <c r="AK55" s="229"/>
      <c r="AL55" s="229"/>
      <c r="AM55" s="229"/>
      <c r="AN55" s="229"/>
      <c r="AO55" s="229"/>
      <c r="AP55" s="229"/>
    </row>
    <row r="56" spans="1:42" ht="82.9">
      <c r="A56" s="15" t="s">
        <v>220</v>
      </c>
      <c r="B56" s="20" t="s">
        <v>221</v>
      </c>
      <c r="C56" s="15" t="s">
        <v>232</v>
      </c>
      <c r="D56" s="15" t="s">
        <v>233</v>
      </c>
      <c r="E56" s="16">
        <v>1</v>
      </c>
      <c r="F56" s="16"/>
      <c r="G56" s="16"/>
      <c r="H56" s="16"/>
      <c r="I56" s="16"/>
      <c r="J56" s="16"/>
      <c r="K56" s="16"/>
      <c r="L56" s="16"/>
      <c r="M56" s="16"/>
      <c r="N56" s="16"/>
      <c r="O56" s="16"/>
      <c r="P56" s="16"/>
      <c r="Q56" s="17">
        <f t="shared" si="0"/>
        <v>1</v>
      </c>
      <c r="R56" s="15" t="s">
        <v>105</v>
      </c>
      <c r="S56" s="15"/>
      <c r="T56" s="15"/>
      <c r="U56" s="15" t="s">
        <v>234</v>
      </c>
      <c r="V56" s="19" t="s">
        <v>225</v>
      </c>
      <c r="W56" s="229"/>
      <c r="X56" s="230"/>
      <c r="Y56" s="230"/>
      <c r="Z56" s="230"/>
      <c r="AA56" s="230"/>
      <c r="AB56" s="230"/>
      <c r="AC56" s="230"/>
      <c r="AD56" s="230"/>
      <c r="AE56" s="230"/>
      <c r="AF56" s="229"/>
      <c r="AG56" s="229"/>
      <c r="AH56" s="229"/>
      <c r="AI56" s="229"/>
      <c r="AJ56" s="229"/>
      <c r="AK56" s="229"/>
      <c r="AL56" s="229"/>
      <c r="AM56" s="229"/>
      <c r="AN56" s="229"/>
      <c r="AO56" s="229"/>
      <c r="AP56" s="229"/>
    </row>
    <row r="57" spans="1:42" ht="82.9">
      <c r="A57" s="15" t="s">
        <v>220</v>
      </c>
      <c r="B57" s="20" t="s">
        <v>221</v>
      </c>
      <c r="C57" s="15" t="s">
        <v>235</v>
      </c>
      <c r="D57" s="15" t="s">
        <v>236</v>
      </c>
      <c r="E57" s="16">
        <v>1</v>
      </c>
      <c r="F57" s="16"/>
      <c r="G57" s="16"/>
      <c r="H57" s="16"/>
      <c r="I57" s="16"/>
      <c r="J57" s="16"/>
      <c r="K57" s="16"/>
      <c r="L57" s="16"/>
      <c r="M57" s="16"/>
      <c r="N57" s="16"/>
      <c r="O57" s="16"/>
      <c r="P57" s="16"/>
      <c r="Q57" s="17">
        <f t="shared" si="0"/>
        <v>1</v>
      </c>
      <c r="R57" s="15" t="s">
        <v>105</v>
      </c>
      <c r="S57" s="15"/>
      <c r="T57" s="15"/>
      <c r="U57" s="15" t="s">
        <v>237</v>
      </c>
      <c r="V57" s="19" t="s">
        <v>225</v>
      </c>
      <c r="W57" s="229"/>
      <c r="X57" s="230"/>
      <c r="Y57" s="230"/>
      <c r="Z57" s="230"/>
      <c r="AA57" s="230"/>
      <c r="AB57" s="230"/>
      <c r="AC57" s="230"/>
      <c r="AD57" s="230"/>
      <c r="AE57" s="230"/>
      <c r="AF57" s="229"/>
      <c r="AG57" s="229"/>
      <c r="AH57" s="229"/>
      <c r="AI57" s="229"/>
      <c r="AJ57" s="229"/>
      <c r="AK57" s="229"/>
      <c r="AL57" s="229"/>
      <c r="AM57" s="229"/>
      <c r="AN57" s="229"/>
      <c r="AO57" s="229"/>
      <c r="AP57" s="229"/>
    </row>
    <row r="58" spans="1:42" ht="82.9">
      <c r="A58" s="15" t="s">
        <v>220</v>
      </c>
      <c r="B58" s="20" t="s">
        <v>221</v>
      </c>
      <c r="C58" s="15" t="s">
        <v>238</v>
      </c>
      <c r="D58" s="15" t="s">
        <v>239</v>
      </c>
      <c r="E58" s="16"/>
      <c r="F58" s="16"/>
      <c r="G58" s="16">
        <v>1</v>
      </c>
      <c r="H58" s="16"/>
      <c r="I58" s="16"/>
      <c r="J58" s="16"/>
      <c r="K58" s="16"/>
      <c r="L58" s="16"/>
      <c r="M58" s="16"/>
      <c r="N58" s="16"/>
      <c r="O58" s="16"/>
      <c r="P58" s="16"/>
      <c r="Q58" s="17">
        <f t="shared" si="0"/>
        <v>1</v>
      </c>
      <c r="R58" s="15" t="s">
        <v>118</v>
      </c>
      <c r="S58" s="15"/>
      <c r="T58" s="15"/>
      <c r="U58" s="15" t="s">
        <v>240</v>
      </c>
      <c r="V58" s="19" t="s">
        <v>225</v>
      </c>
      <c r="W58" s="229"/>
      <c r="X58" s="230"/>
      <c r="Y58" s="230"/>
      <c r="Z58" s="230"/>
      <c r="AA58" s="230"/>
      <c r="AB58" s="230"/>
      <c r="AC58" s="230"/>
      <c r="AD58" s="230"/>
      <c r="AE58" s="230"/>
      <c r="AF58" s="229"/>
      <c r="AG58" s="229"/>
      <c r="AH58" s="229"/>
      <c r="AI58" s="229"/>
      <c r="AJ58" s="229"/>
      <c r="AK58" s="229"/>
      <c r="AL58" s="229"/>
      <c r="AM58" s="229"/>
      <c r="AN58" s="229"/>
      <c r="AO58" s="229"/>
      <c r="AP58" s="229"/>
    </row>
    <row r="59" spans="1:42" ht="82.9">
      <c r="A59" s="15" t="s">
        <v>220</v>
      </c>
      <c r="B59" s="20" t="s">
        <v>221</v>
      </c>
      <c r="C59" s="15" t="s">
        <v>241</v>
      </c>
      <c r="D59" s="15" t="s">
        <v>242</v>
      </c>
      <c r="E59" s="16"/>
      <c r="F59" s="16"/>
      <c r="G59" s="16"/>
      <c r="H59" s="16">
        <v>1</v>
      </c>
      <c r="I59" s="16"/>
      <c r="J59" s="16"/>
      <c r="K59" s="16">
        <v>1</v>
      </c>
      <c r="L59" s="16"/>
      <c r="M59" s="16"/>
      <c r="N59" s="16">
        <v>1</v>
      </c>
      <c r="O59" s="16"/>
      <c r="P59" s="16"/>
      <c r="Q59" s="17">
        <f t="shared" si="0"/>
        <v>3</v>
      </c>
      <c r="R59" s="15" t="s">
        <v>149</v>
      </c>
      <c r="S59" s="15"/>
      <c r="T59" s="15"/>
      <c r="U59" s="15" t="s">
        <v>243</v>
      </c>
      <c r="V59" s="19" t="s">
        <v>225</v>
      </c>
      <c r="W59" s="229"/>
      <c r="X59" s="230"/>
      <c r="Y59" s="230"/>
      <c r="Z59" s="230"/>
      <c r="AA59" s="230"/>
      <c r="AB59" s="230"/>
      <c r="AC59" s="230"/>
      <c r="AD59" s="230"/>
      <c r="AE59" s="230"/>
      <c r="AF59" s="229"/>
      <c r="AG59" s="229"/>
      <c r="AH59" s="229"/>
      <c r="AI59" s="229"/>
      <c r="AJ59" s="229"/>
      <c r="AK59" s="229"/>
      <c r="AL59" s="229"/>
      <c r="AM59" s="229"/>
      <c r="AN59" s="229"/>
      <c r="AO59" s="229"/>
      <c r="AP59" s="229"/>
    </row>
    <row r="60" spans="1:42" ht="82.9">
      <c r="A60" s="15" t="s">
        <v>220</v>
      </c>
      <c r="B60" s="20" t="s">
        <v>221</v>
      </c>
      <c r="C60" s="15" t="s">
        <v>244</v>
      </c>
      <c r="D60" s="15" t="s">
        <v>245</v>
      </c>
      <c r="E60" s="16"/>
      <c r="F60" s="16"/>
      <c r="G60" s="16"/>
      <c r="H60" s="16">
        <v>1</v>
      </c>
      <c r="I60" s="16"/>
      <c r="J60" s="16"/>
      <c r="K60" s="16">
        <v>1</v>
      </c>
      <c r="L60" s="16"/>
      <c r="M60" s="16"/>
      <c r="N60" s="16">
        <v>1</v>
      </c>
      <c r="O60" s="16"/>
      <c r="P60" s="16"/>
      <c r="Q60" s="17">
        <f t="shared" si="0"/>
        <v>3</v>
      </c>
      <c r="R60" s="15" t="s">
        <v>105</v>
      </c>
      <c r="S60" s="15"/>
      <c r="T60" s="15"/>
      <c r="U60" s="15"/>
      <c r="V60" s="19" t="s">
        <v>225</v>
      </c>
      <c r="W60" s="229"/>
      <c r="X60" s="230"/>
      <c r="Y60" s="230"/>
      <c r="Z60" s="230"/>
      <c r="AA60" s="230"/>
      <c r="AB60" s="230"/>
      <c r="AC60" s="230"/>
      <c r="AD60" s="230"/>
      <c r="AE60" s="230"/>
      <c r="AF60" s="229"/>
      <c r="AG60" s="229"/>
      <c r="AH60" s="229"/>
      <c r="AI60" s="229"/>
      <c r="AJ60" s="229"/>
      <c r="AK60" s="229"/>
      <c r="AL60" s="229"/>
      <c r="AM60" s="229"/>
      <c r="AN60" s="229"/>
      <c r="AO60" s="229"/>
      <c r="AP60" s="229"/>
    </row>
    <row r="61" spans="1:42" ht="161.25">
      <c r="A61" s="15" t="s">
        <v>220</v>
      </c>
      <c r="B61" s="20" t="s">
        <v>221</v>
      </c>
      <c r="C61" s="15" t="s">
        <v>246</v>
      </c>
      <c r="D61" s="15" t="s">
        <v>247</v>
      </c>
      <c r="E61" s="16"/>
      <c r="F61" s="16"/>
      <c r="G61" s="16"/>
      <c r="H61" s="16">
        <v>1</v>
      </c>
      <c r="I61" s="16"/>
      <c r="J61" s="16">
        <v>1</v>
      </c>
      <c r="K61" s="16"/>
      <c r="L61" s="16"/>
      <c r="M61" s="16">
        <v>1</v>
      </c>
      <c r="N61" s="16"/>
      <c r="O61" s="16"/>
      <c r="P61" s="16">
        <v>1</v>
      </c>
      <c r="Q61" s="17">
        <v>4</v>
      </c>
      <c r="R61" s="15" t="s">
        <v>248</v>
      </c>
      <c r="S61" s="15"/>
      <c r="T61" s="15"/>
      <c r="U61" s="15"/>
      <c r="V61" s="19" t="s">
        <v>225</v>
      </c>
      <c r="W61" s="229"/>
      <c r="X61" s="230"/>
      <c r="Y61" s="230"/>
      <c r="Z61" s="230"/>
      <c r="AA61" s="230"/>
      <c r="AB61" s="230"/>
      <c r="AC61" s="230"/>
      <c r="AD61" s="230"/>
      <c r="AE61" s="230"/>
      <c r="AF61" s="229"/>
      <c r="AG61" s="229"/>
      <c r="AH61" s="229"/>
      <c r="AI61" s="229"/>
      <c r="AJ61" s="229"/>
      <c r="AK61" s="229"/>
      <c r="AL61" s="229"/>
      <c r="AM61" s="229"/>
      <c r="AN61" s="229"/>
      <c r="AO61" s="229"/>
      <c r="AP61" s="229"/>
    </row>
    <row r="62" spans="1:42" ht="216">
      <c r="A62" s="15" t="s">
        <v>220</v>
      </c>
      <c r="B62" s="20" t="s">
        <v>221</v>
      </c>
      <c r="C62" s="15" t="s">
        <v>249</v>
      </c>
      <c r="D62" s="15" t="s">
        <v>250</v>
      </c>
      <c r="E62" s="16"/>
      <c r="F62" s="16"/>
      <c r="G62" s="16"/>
      <c r="H62" s="16">
        <v>1</v>
      </c>
      <c r="I62" s="16">
        <v>1</v>
      </c>
      <c r="J62" s="16">
        <v>1</v>
      </c>
      <c r="K62" s="16">
        <v>1</v>
      </c>
      <c r="L62" s="16">
        <v>1</v>
      </c>
      <c r="M62" s="16">
        <v>1</v>
      </c>
      <c r="N62" s="16">
        <v>1</v>
      </c>
      <c r="O62" s="16">
        <v>1</v>
      </c>
      <c r="P62" s="16">
        <v>1</v>
      </c>
      <c r="Q62" s="17">
        <v>9</v>
      </c>
      <c r="R62" s="15" t="s">
        <v>251</v>
      </c>
      <c r="S62" s="15"/>
      <c r="T62" s="15"/>
      <c r="U62" s="15"/>
      <c r="V62" s="19" t="s">
        <v>225</v>
      </c>
      <c r="W62" s="229"/>
      <c r="X62" s="230"/>
      <c r="Y62" s="230"/>
      <c r="Z62" s="230"/>
      <c r="AA62" s="230"/>
      <c r="AB62" s="230"/>
      <c r="AC62" s="230"/>
      <c r="AD62" s="230"/>
      <c r="AE62" s="230"/>
      <c r="AF62" s="229"/>
      <c r="AG62" s="229"/>
      <c r="AH62" s="229"/>
      <c r="AI62" s="229"/>
      <c r="AJ62" s="229"/>
      <c r="AK62" s="229"/>
      <c r="AL62" s="229"/>
      <c r="AM62" s="229"/>
      <c r="AN62" s="229"/>
      <c r="AO62" s="229"/>
      <c r="AP62" s="229"/>
    </row>
    <row r="63" spans="1:42" ht="161.25">
      <c r="A63" s="15" t="s">
        <v>220</v>
      </c>
      <c r="B63" s="20" t="s">
        <v>221</v>
      </c>
      <c r="C63" s="15" t="s">
        <v>252</v>
      </c>
      <c r="D63" s="15" t="s">
        <v>253</v>
      </c>
      <c r="E63" s="16"/>
      <c r="F63" s="16"/>
      <c r="G63" s="16"/>
      <c r="H63" s="16">
        <v>1</v>
      </c>
      <c r="I63" s="16"/>
      <c r="J63" s="16">
        <v>1</v>
      </c>
      <c r="K63" s="16"/>
      <c r="L63" s="16"/>
      <c r="M63" s="16">
        <v>1</v>
      </c>
      <c r="N63" s="16"/>
      <c r="O63" s="16"/>
      <c r="P63" s="16">
        <v>1</v>
      </c>
      <c r="Q63" s="17"/>
      <c r="R63" s="15" t="s">
        <v>254</v>
      </c>
      <c r="S63" s="15"/>
      <c r="T63" s="15"/>
      <c r="U63" s="15"/>
      <c r="V63" s="19" t="s">
        <v>225</v>
      </c>
      <c r="W63" s="229"/>
      <c r="X63" s="230"/>
      <c r="Y63" s="230"/>
      <c r="Z63" s="230"/>
      <c r="AA63" s="230"/>
      <c r="AB63" s="230"/>
      <c r="AC63" s="230"/>
      <c r="AD63" s="230"/>
      <c r="AE63" s="230"/>
      <c r="AF63" s="229"/>
      <c r="AG63" s="229"/>
      <c r="AH63" s="229"/>
      <c r="AI63" s="229"/>
      <c r="AJ63" s="229"/>
      <c r="AK63" s="229"/>
      <c r="AL63" s="229"/>
      <c r="AM63" s="229"/>
      <c r="AN63" s="229"/>
      <c r="AO63" s="229"/>
      <c r="AP63" s="229"/>
    </row>
    <row r="64" spans="1:42" ht="161.25">
      <c r="A64" s="15" t="s">
        <v>220</v>
      </c>
      <c r="B64" s="20" t="s">
        <v>221</v>
      </c>
      <c r="C64" s="15" t="s">
        <v>255</v>
      </c>
      <c r="D64" s="15" t="s">
        <v>256</v>
      </c>
      <c r="E64" s="16"/>
      <c r="F64" s="16"/>
      <c r="G64" s="16"/>
      <c r="H64" s="16">
        <v>1</v>
      </c>
      <c r="I64" s="16">
        <v>1</v>
      </c>
      <c r="J64" s="16">
        <v>1</v>
      </c>
      <c r="K64" s="16">
        <v>1</v>
      </c>
      <c r="L64" s="16">
        <v>1</v>
      </c>
      <c r="M64" s="16">
        <v>1</v>
      </c>
      <c r="N64" s="16">
        <v>1</v>
      </c>
      <c r="O64" s="16">
        <v>1</v>
      </c>
      <c r="P64" s="16">
        <v>1</v>
      </c>
      <c r="Q64" s="17"/>
      <c r="R64" s="15" t="s">
        <v>257</v>
      </c>
      <c r="S64" s="15"/>
      <c r="T64" s="15"/>
      <c r="U64" s="15"/>
      <c r="V64" s="19" t="s">
        <v>225</v>
      </c>
      <c r="W64" s="229"/>
      <c r="X64" s="230"/>
      <c r="Y64" s="230"/>
      <c r="Z64" s="230"/>
      <c r="AA64" s="230"/>
      <c r="AB64" s="230"/>
      <c r="AC64" s="230"/>
      <c r="AD64" s="230"/>
      <c r="AE64" s="230"/>
      <c r="AF64" s="229"/>
      <c r="AG64" s="229"/>
      <c r="AH64" s="229"/>
      <c r="AI64" s="229"/>
      <c r="AJ64" s="229"/>
      <c r="AK64" s="229"/>
      <c r="AL64" s="229"/>
      <c r="AM64" s="229"/>
      <c r="AN64" s="229"/>
      <c r="AO64" s="229"/>
      <c r="AP64" s="229"/>
    </row>
    <row r="65" spans="1:42" ht="161.25">
      <c r="A65" s="15" t="s">
        <v>220</v>
      </c>
      <c r="B65" s="20" t="s">
        <v>221</v>
      </c>
      <c r="C65" s="15" t="s">
        <v>258</v>
      </c>
      <c r="D65" s="15" t="s">
        <v>259</v>
      </c>
      <c r="E65" s="16"/>
      <c r="F65" s="16"/>
      <c r="G65" s="16"/>
      <c r="H65" s="16">
        <v>1</v>
      </c>
      <c r="I65" s="16">
        <v>1</v>
      </c>
      <c r="J65" s="16">
        <v>1</v>
      </c>
      <c r="K65" s="16">
        <v>1</v>
      </c>
      <c r="L65" s="16">
        <v>1</v>
      </c>
      <c r="M65" s="16">
        <v>1</v>
      </c>
      <c r="N65" s="16">
        <v>1</v>
      </c>
      <c r="O65" s="16">
        <v>1</v>
      </c>
      <c r="P65" s="16">
        <v>1</v>
      </c>
      <c r="Q65" s="17"/>
      <c r="R65" s="15" t="s">
        <v>260</v>
      </c>
      <c r="S65" s="15"/>
      <c r="T65" s="15"/>
      <c r="U65" s="15"/>
      <c r="V65" s="19" t="s">
        <v>225</v>
      </c>
      <c r="W65" s="229"/>
      <c r="X65" s="230"/>
      <c r="Y65" s="230"/>
      <c r="Z65" s="230"/>
      <c r="AA65" s="230"/>
      <c r="AB65" s="230"/>
      <c r="AC65" s="230"/>
      <c r="AD65" s="230"/>
      <c r="AE65" s="230"/>
      <c r="AF65" s="229"/>
      <c r="AG65" s="229"/>
      <c r="AH65" s="229"/>
      <c r="AI65" s="229"/>
      <c r="AJ65" s="229"/>
      <c r="AK65" s="229"/>
      <c r="AL65" s="229"/>
      <c r="AM65" s="229"/>
      <c r="AN65" s="229"/>
      <c r="AO65" s="229"/>
      <c r="AP65" s="229"/>
    </row>
    <row r="66" spans="1:42" ht="161.25">
      <c r="A66" s="15" t="s">
        <v>220</v>
      </c>
      <c r="B66" s="20" t="s">
        <v>221</v>
      </c>
      <c r="C66" s="15" t="s">
        <v>261</v>
      </c>
      <c r="D66" s="15" t="s">
        <v>262</v>
      </c>
      <c r="E66" s="16"/>
      <c r="F66" s="16"/>
      <c r="G66" s="16"/>
      <c r="H66" s="16">
        <v>1</v>
      </c>
      <c r="I66" s="16">
        <v>1</v>
      </c>
      <c r="J66" s="16">
        <v>1</v>
      </c>
      <c r="K66" s="16">
        <v>1</v>
      </c>
      <c r="L66" s="16">
        <v>1</v>
      </c>
      <c r="M66" s="16">
        <v>1</v>
      </c>
      <c r="N66" s="16">
        <v>1</v>
      </c>
      <c r="O66" s="16">
        <v>1</v>
      </c>
      <c r="P66" s="16">
        <v>1</v>
      </c>
      <c r="Q66" s="17"/>
      <c r="R66" s="15" t="s">
        <v>263</v>
      </c>
      <c r="S66" s="15"/>
      <c r="T66" s="15"/>
      <c r="U66" s="15"/>
      <c r="V66" s="19" t="s">
        <v>225</v>
      </c>
      <c r="W66" s="229"/>
      <c r="X66" s="230"/>
      <c r="Y66" s="230"/>
      <c r="Z66" s="230"/>
      <c r="AA66" s="230"/>
      <c r="AB66" s="230"/>
      <c r="AC66" s="230"/>
      <c r="AD66" s="230"/>
      <c r="AE66" s="230"/>
      <c r="AF66" s="229"/>
      <c r="AG66" s="229"/>
      <c r="AH66" s="229"/>
      <c r="AI66" s="229"/>
      <c r="AJ66" s="229"/>
      <c r="AK66" s="229"/>
      <c r="AL66" s="229"/>
      <c r="AM66" s="229"/>
      <c r="AN66" s="229"/>
      <c r="AO66" s="229"/>
      <c r="AP66" s="229"/>
    </row>
    <row r="67" spans="1:42" ht="161.25">
      <c r="A67" s="15" t="s">
        <v>220</v>
      </c>
      <c r="B67" s="20" t="s">
        <v>221</v>
      </c>
      <c r="C67" s="15" t="s">
        <v>264</v>
      </c>
      <c r="D67" s="15" t="s">
        <v>265</v>
      </c>
      <c r="E67" s="16"/>
      <c r="F67" s="16"/>
      <c r="G67" s="16">
        <v>1</v>
      </c>
      <c r="H67" s="16"/>
      <c r="I67" s="16"/>
      <c r="J67" s="16">
        <v>1</v>
      </c>
      <c r="K67" s="16"/>
      <c r="L67" s="16"/>
      <c r="M67" s="16">
        <v>1</v>
      </c>
      <c r="N67" s="16"/>
      <c r="O67" s="16"/>
      <c r="P67" s="16"/>
      <c r="Q67" s="17"/>
      <c r="R67" s="15" t="s">
        <v>266</v>
      </c>
      <c r="S67" s="15"/>
      <c r="T67" s="15"/>
      <c r="U67" s="15"/>
      <c r="V67" s="19" t="s">
        <v>225</v>
      </c>
      <c r="W67" s="229"/>
      <c r="X67" s="230"/>
      <c r="Y67" s="230"/>
      <c r="Z67" s="230"/>
      <c r="AA67" s="230"/>
      <c r="AB67" s="230"/>
      <c r="AC67" s="230"/>
      <c r="AD67" s="230"/>
      <c r="AE67" s="230"/>
      <c r="AF67" s="229"/>
      <c r="AG67" s="229"/>
      <c r="AH67" s="229"/>
      <c r="AI67" s="229"/>
      <c r="AJ67" s="229"/>
      <c r="AK67" s="229"/>
      <c r="AL67" s="229"/>
      <c r="AM67" s="229"/>
      <c r="AN67" s="229"/>
      <c r="AO67" s="229"/>
      <c r="AP67" s="229"/>
    </row>
    <row r="68" spans="1:42" ht="124.15">
      <c r="A68" s="15" t="s">
        <v>267</v>
      </c>
      <c r="B68" s="15" t="s">
        <v>268</v>
      </c>
      <c r="C68" s="15" t="s">
        <v>269</v>
      </c>
      <c r="D68" s="15" t="s">
        <v>270</v>
      </c>
      <c r="E68" s="16">
        <v>1</v>
      </c>
      <c r="F68" s="16"/>
      <c r="G68" s="16"/>
      <c r="H68" s="16"/>
      <c r="I68" s="16"/>
      <c r="J68" s="16"/>
      <c r="K68" s="16"/>
      <c r="L68" s="16"/>
      <c r="M68" s="16"/>
      <c r="N68" s="16"/>
      <c r="O68" s="16"/>
      <c r="P68" s="16"/>
      <c r="Q68" s="17">
        <f t="shared" si="0"/>
        <v>1</v>
      </c>
      <c r="R68" s="15"/>
      <c r="S68" s="15"/>
      <c r="T68" s="15" t="s">
        <v>271</v>
      </c>
      <c r="U68" s="15"/>
      <c r="V68" s="19" t="s">
        <v>272</v>
      </c>
      <c r="W68" s="229"/>
      <c r="X68" s="230"/>
      <c r="Y68" s="230"/>
      <c r="Z68" s="230"/>
      <c r="AA68" s="230"/>
      <c r="AB68" s="230"/>
      <c r="AC68" s="230"/>
      <c r="AD68" s="230"/>
      <c r="AE68" s="230"/>
      <c r="AF68" s="229"/>
      <c r="AG68" s="229"/>
      <c r="AH68" s="229"/>
      <c r="AI68" s="229"/>
      <c r="AJ68" s="229"/>
      <c r="AK68" s="229"/>
      <c r="AL68" s="229"/>
      <c r="AM68" s="229"/>
      <c r="AN68" s="229"/>
      <c r="AO68" s="229"/>
      <c r="AP68" s="229"/>
    </row>
    <row r="69" spans="1:42" ht="96.6">
      <c r="A69" s="15" t="s">
        <v>267</v>
      </c>
      <c r="B69" s="15" t="s">
        <v>268</v>
      </c>
      <c r="C69" s="15" t="s">
        <v>273</v>
      </c>
      <c r="D69" s="15" t="s">
        <v>274</v>
      </c>
      <c r="E69" s="16"/>
      <c r="F69" s="16"/>
      <c r="G69" s="16"/>
      <c r="H69" s="16"/>
      <c r="I69" s="16"/>
      <c r="J69" s="16"/>
      <c r="K69" s="16">
        <v>1</v>
      </c>
      <c r="L69" s="16"/>
      <c r="M69" s="16"/>
      <c r="N69" s="16"/>
      <c r="O69" s="16"/>
      <c r="P69" s="16">
        <v>1</v>
      </c>
      <c r="Q69" s="17">
        <f t="shared" si="0"/>
        <v>2</v>
      </c>
      <c r="R69" s="15"/>
      <c r="S69" s="15"/>
      <c r="T69" s="15" t="s">
        <v>275</v>
      </c>
      <c r="U69" s="15"/>
      <c r="V69" s="19" t="s">
        <v>272</v>
      </c>
      <c r="W69" s="229"/>
      <c r="X69" s="230"/>
      <c r="Y69" s="230"/>
      <c r="Z69" s="230"/>
      <c r="AA69" s="230"/>
      <c r="AB69" s="230"/>
      <c r="AC69" s="230"/>
      <c r="AD69" s="230"/>
      <c r="AE69" s="230"/>
      <c r="AF69" s="229"/>
      <c r="AG69" s="229"/>
      <c r="AH69" s="229"/>
      <c r="AI69" s="229"/>
      <c r="AJ69" s="229"/>
      <c r="AK69" s="229"/>
      <c r="AL69" s="229"/>
      <c r="AM69" s="229"/>
      <c r="AN69" s="229"/>
      <c r="AO69" s="229"/>
      <c r="AP69" s="229"/>
    </row>
    <row r="70" spans="1:42" ht="96.6">
      <c r="A70" s="15" t="s">
        <v>267</v>
      </c>
      <c r="B70" s="15" t="s">
        <v>276</v>
      </c>
      <c r="C70" s="15" t="s">
        <v>277</v>
      </c>
      <c r="D70" s="15" t="s">
        <v>278</v>
      </c>
      <c r="E70" s="16"/>
      <c r="F70" s="16"/>
      <c r="G70" s="16">
        <v>1</v>
      </c>
      <c r="H70" s="16"/>
      <c r="I70" s="16"/>
      <c r="J70" s="16">
        <v>1</v>
      </c>
      <c r="K70" s="16"/>
      <c r="L70" s="16"/>
      <c r="M70" s="16">
        <v>1</v>
      </c>
      <c r="N70" s="16"/>
      <c r="O70" s="16"/>
      <c r="P70" s="16">
        <v>1</v>
      </c>
      <c r="Q70" s="17">
        <f t="shared" si="0"/>
        <v>4</v>
      </c>
      <c r="R70" s="15" t="s">
        <v>105</v>
      </c>
      <c r="S70" s="15"/>
      <c r="T70" s="15"/>
      <c r="U70" s="15"/>
      <c r="V70" s="19" t="s">
        <v>279</v>
      </c>
      <c r="W70" s="229"/>
      <c r="X70" s="230"/>
      <c r="Y70" s="230"/>
      <c r="Z70" s="230"/>
      <c r="AA70" s="230"/>
      <c r="AB70" s="230"/>
      <c r="AC70" s="230"/>
      <c r="AD70" s="230"/>
      <c r="AE70" s="230"/>
      <c r="AF70" s="229"/>
      <c r="AG70" s="229"/>
      <c r="AH70" s="229"/>
      <c r="AI70" s="229"/>
      <c r="AJ70" s="229"/>
      <c r="AK70" s="229"/>
      <c r="AL70" s="229"/>
      <c r="AM70" s="229"/>
      <c r="AN70" s="229"/>
      <c r="AO70" s="229"/>
      <c r="AP70" s="229"/>
    </row>
    <row r="71" spans="1:42" ht="96.6">
      <c r="A71" s="15" t="s">
        <v>267</v>
      </c>
      <c r="B71" s="15" t="s">
        <v>276</v>
      </c>
      <c r="C71" s="15" t="s">
        <v>280</v>
      </c>
      <c r="D71" s="15" t="s">
        <v>281</v>
      </c>
      <c r="E71" s="16"/>
      <c r="F71" s="16"/>
      <c r="G71" s="16">
        <v>1</v>
      </c>
      <c r="H71" s="16"/>
      <c r="I71" s="16"/>
      <c r="J71" s="16">
        <v>1</v>
      </c>
      <c r="K71" s="16"/>
      <c r="L71" s="16"/>
      <c r="M71" s="16">
        <v>1</v>
      </c>
      <c r="N71" s="16"/>
      <c r="O71" s="16"/>
      <c r="P71" s="16">
        <v>1</v>
      </c>
      <c r="Q71" s="17">
        <f t="shared" si="0"/>
        <v>4</v>
      </c>
      <c r="R71" s="15" t="s">
        <v>105</v>
      </c>
      <c r="S71" s="15"/>
      <c r="T71" s="15"/>
      <c r="U71" s="15"/>
      <c r="V71" s="19" t="s">
        <v>279</v>
      </c>
      <c r="W71" s="229"/>
      <c r="X71" s="230"/>
      <c r="Y71" s="230"/>
      <c r="Z71" s="230"/>
      <c r="AA71" s="230"/>
      <c r="AB71" s="230"/>
      <c r="AC71" s="230"/>
      <c r="AD71" s="230"/>
      <c r="AE71" s="230"/>
      <c r="AF71" s="229"/>
      <c r="AG71" s="229"/>
      <c r="AH71" s="229"/>
      <c r="AI71" s="229"/>
      <c r="AJ71" s="229"/>
      <c r="AK71" s="229"/>
      <c r="AL71" s="229"/>
      <c r="AM71" s="229"/>
      <c r="AN71" s="229"/>
      <c r="AO71" s="229"/>
      <c r="AP71" s="229"/>
    </row>
    <row r="72" spans="1:42" ht="96.6">
      <c r="A72" s="15" t="s">
        <v>267</v>
      </c>
      <c r="B72" s="15" t="s">
        <v>276</v>
      </c>
      <c r="C72" s="15" t="s">
        <v>282</v>
      </c>
      <c r="D72" s="15" t="s">
        <v>283</v>
      </c>
      <c r="E72" s="16"/>
      <c r="F72" s="16"/>
      <c r="G72" s="16">
        <v>1</v>
      </c>
      <c r="H72" s="16"/>
      <c r="I72" s="16"/>
      <c r="J72" s="16">
        <v>1</v>
      </c>
      <c r="K72" s="16"/>
      <c r="L72" s="16"/>
      <c r="M72" s="16">
        <v>1</v>
      </c>
      <c r="N72" s="16"/>
      <c r="O72" s="16"/>
      <c r="P72" s="16">
        <v>1</v>
      </c>
      <c r="Q72" s="17">
        <f t="shared" si="0"/>
        <v>4</v>
      </c>
      <c r="R72" s="15" t="s">
        <v>284</v>
      </c>
      <c r="S72" s="15"/>
      <c r="T72" s="15"/>
      <c r="U72" s="15"/>
      <c r="V72" s="19" t="s">
        <v>279</v>
      </c>
      <c r="W72" s="229"/>
      <c r="X72" s="230"/>
      <c r="Y72" s="230"/>
      <c r="Z72" s="230"/>
      <c r="AA72" s="230"/>
      <c r="AB72" s="230"/>
      <c r="AC72" s="230"/>
      <c r="AD72" s="230"/>
      <c r="AE72" s="230"/>
      <c r="AF72" s="229"/>
      <c r="AG72" s="229"/>
      <c r="AH72" s="229"/>
      <c r="AI72" s="229"/>
      <c r="AJ72" s="229"/>
      <c r="AK72" s="229"/>
      <c r="AL72" s="229"/>
      <c r="AM72" s="229"/>
      <c r="AN72" s="229"/>
      <c r="AO72" s="229"/>
      <c r="AP72" s="229"/>
    </row>
    <row r="73" spans="1:42" ht="96.6">
      <c r="A73" s="15" t="s">
        <v>267</v>
      </c>
      <c r="B73" s="15" t="s">
        <v>285</v>
      </c>
      <c r="C73" s="15" t="s">
        <v>286</v>
      </c>
      <c r="D73" s="15" t="s">
        <v>287</v>
      </c>
      <c r="E73" s="16"/>
      <c r="F73" s="16"/>
      <c r="G73" s="16"/>
      <c r="H73" s="16"/>
      <c r="I73" s="16"/>
      <c r="J73" s="16"/>
      <c r="K73" s="16"/>
      <c r="L73" s="16"/>
      <c r="M73" s="16"/>
      <c r="N73" s="16"/>
      <c r="O73" s="16">
        <v>1</v>
      </c>
      <c r="P73" s="16"/>
      <c r="Q73" s="17">
        <f t="shared" si="0"/>
        <v>1</v>
      </c>
      <c r="R73" s="15" t="s">
        <v>288</v>
      </c>
      <c r="S73" s="15"/>
      <c r="T73" s="15"/>
      <c r="U73" s="15"/>
      <c r="V73" s="19" t="s">
        <v>272</v>
      </c>
      <c r="W73" s="229"/>
      <c r="X73" s="230"/>
      <c r="Y73" s="230"/>
      <c r="Z73" s="230"/>
      <c r="AA73" s="230"/>
      <c r="AB73" s="230"/>
      <c r="AC73" s="230"/>
      <c r="AD73" s="230"/>
      <c r="AE73" s="230"/>
      <c r="AF73" s="229"/>
      <c r="AG73" s="229"/>
      <c r="AH73" s="229"/>
      <c r="AI73" s="229"/>
      <c r="AJ73" s="229"/>
      <c r="AK73" s="229"/>
      <c r="AL73" s="229"/>
      <c r="AM73" s="229"/>
      <c r="AN73" s="229"/>
      <c r="AO73" s="229"/>
      <c r="AP73" s="229"/>
    </row>
    <row r="74" spans="1:42" ht="96.6">
      <c r="A74" s="15" t="s">
        <v>267</v>
      </c>
      <c r="B74" s="15" t="s">
        <v>285</v>
      </c>
      <c r="C74" s="15" t="s">
        <v>289</v>
      </c>
      <c r="D74" s="15" t="s">
        <v>290</v>
      </c>
      <c r="E74" s="16"/>
      <c r="F74" s="16"/>
      <c r="G74" s="16"/>
      <c r="H74" s="16"/>
      <c r="I74" s="16"/>
      <c r="J74" s="16"/>
      <c r="K74" s="16"/>
      <c r="L74" s="16"/>
      <c r="M74" s="16">
        <v>1</v>
      </c>
      <c r="N74" s="16"/>
      <c r="O74" s="16"/>
      <c r="P74" s="16"/>
      <c r="Q74" s="17">
        <f t="shared" si="0"/>
        <v>1</v>
      </c>
      <c r="R74" s="15" t="s">
        <v>133</v>
      </c>
      <c r="S74" s="15"/>
      <c r="T74" s="15"/>
      <c r="U74" s="15"/>
      <c r="V74" s="19" t="s">
        <v>272</v>
      </c>
      <c r="W74" s="229"/>
      <c r="X74" s="230"/>
      <c r="Y74" s="230"/>
      <c r="Z74" s="230"/>
      <c r="AA74" s="230"/>
      <c r="AB74" s="230"/>
      <c r="AC74" s="230"/>
      <c r="AD74" s="230"/>
      <c r="AE74" s="230"/>
      <c r="AF74" s="229"/>
      <c r="AG74" s="229"/>
      <c r="AH74" s="229"/>
      <c r="AI74" s="229"/>
      <c r="AJ74" s="229"/>
      <c r="AK74" s="229"/>
      <c r="AL74" s="229"/>
      <c r="AM74" s="229"/>
      <c r="AN74" s="229"/>
      <c r="AO74" s="229"/>
      <c r="AP74" s="229"/>
    </row>
    <row r="75" spans="1:42" ht="96.6">
      <c r="A75" s="15" t="s">
        <v>267</v>
      </c>
      <c r="B75" s="15" t="s">
        <v>285</v>
      </c>
      <c r="C75" s="15" t="s">
        <v>291</v>
      </c>
      <c r="D75" s="15" t="s">
        <v>292</v>
      </c>
      <c r="E75" s="16">
        <v>1</v>
      </c>
      <c r="F75" s="16"/>
      <c r="G75" s="16"/>
      <c r="H75" s="16">
        <v>1</v>
      </c>
      <c r="I75" s="16"/>
      <c r="J75" s="16"/>
      <c r="K75" s="16">
        <v>1</v>
      </c>
      <c r="L75" s="16"/>
      <c r="M75" s="16"/>
      <c r="N75" s="16">
        <v>1</v>
      </c>
      <c r="O75" s="16"/>
      <c r="P75" s="16"/>
      <c r="Q75" s="17">
        <f t="shared" si="0"/>
        <v>4</v>
      </c>
      <c r="R75" s="15"/>
      <c r="S75" s="15"/>
      <c r="T75" s="15" t="s">
        <v>293</v>
      </c>
      <c r="U75" s="15"/>
      <c r="V75" s="19" t="s">
        <v>272</v>
      </c>
      <c r="W75" s="229"/>
      <c r="X75" s="230"/>
      <c r="Y75" s="230"/>
      <c r="Z75" s="230"/>
      <c r="AA75" s="230"/>
      <c r="AB75" s="230"/>
      <c r="AC75" s="230"/>
      <c r="AD75" s="230"/>
      <c r="AE75" s="230"/>
      <c r="AF75" s="229"/>
      <c r="AG75" s="229"/>
      <c r="AH75" s="229"/>
      <c r="AI75" s="229"/>
      <c r="AJ75" s="229"/>
      <c r="AK75" s="229"/>
      <c r="AL75" s="229"/>
      <c r="AM75" s="229"/>
      <c r="AN75" s="229"/>
      <c r="AO75" s="229"/>
      <c r="AP75" s="229"/>
    </row>
    <row r="76" spans="1:42" ht="96.6">
      <c r="A76" s="15" t="s">
        <v>267</v>
      </c>
      <c r="B76" s="15" t="s">
        <v>285</v>
      </c>
      <c r="C76" s="15" t="s">
        <v>294</v>
      </c>
      <c r="D76" s="15" t="s">
        <v>295</v>
      </c>
      <c r="E76" s="16"/>
      <c r="F76" s="16">
        <v>1</v>
      </c>
      <c r="G76" s="16"/>
      <c r="H76" s="16"/>
      <c r="I76" s="16">
        <v>1</v>
      </c>
      <c r="J76" s="16"/>
      <c r="K76" s="16"/>
      <c r="L76" s="16">
        <v>1</v>
      </c>
      <c r="M76" s="16"/>
      <c r="N76" s="16"/>
      <c r="O76" s="16">
        <v>1</v>
      </c>
      <c r="P76" s="16"/>
      <c r="Q76" s="17">
        <f t="shared" si="0"/>
        <v>4</v>
      </c>
      <c r="R76" s="15" t="s">
        <v>126</v>
      </c>
      <c r="S76" s="15" t="s">
        <v>118</v>
      </c>
      <c r="T76" s="15" t="s">
        <v>133</v>
      </c>
      <c r="U76" s="15"/>
      <c r="V76" s="19" t="s">
        <v>272</v>
      </c>
      <c r="W76" s="229"/>
      <c r="X76" s="230"/>
      <c r="Y76" s="230"/>
      <c r="Z76" s="230"/>
      <c r="AA76" s="230"/>
      <c r="AB76" s="230"/>
      <c r="AC76" s="230"/>
      <c r="AD76" s="230"/>
      <c r="AE76" s="230"/>
      <c r="AF76" s="229"/>
      <c r="AG76" s="229"/>
      <c r="AH76" s="229"/>
      <c r="AI76" s="229"/>
      <c r="AJ76" s="229"/>
      <c r="AK76" s="229"/>
      <c r="AL76" s="229"/>
      <c r="AM76" s="229"/>
      <c r="AN76" s="229"/>
      <c r="AO76" s="229"/>
      <c r="AP76" s="229"/>
    </row>
    <row r="77" spans="1:42" ht="96.6">
      <c r="A77" s="15" t="s">
        <v>267</v>
      </c>
      <c r="B77" s="15" t="s">
        <v>285</v>
      </c>
      <c r="C77" s="15" t="s">
        <v>296</v>
      </c>
      <c r="D77" s="15" t="s">
        <v>297</v>
      </c>
      <c r="E77" s="16"/>
      <c r="F77" s="16"/>
      <c r="G77" s="16"/>
      <c r="H77" s="16"/>
      <c r="I77" s="16">
        <v>1</v>
      </c>
      <c r="J77" s="16"/>
      <c r="K77" s="16"/>
      <c r="L77" s="16"/>
      <c r="M77" s="16"/>
      <c r="N77" s="16"/>
      <c r="O77" s="16"/>
      <c r="P77" s="16"/>
      <c r="Q77" s="17">
        <f t="shared" si="0"/>
        <v>1</v>
      </c>
      <c r="R77" s="15" t="s">
        <v>118</v>
      </c>
      <c r="S77" s="15"/>
      <c r="T77" s="15"/>
      <c r="U77" s="15"/>
      <c r="V77" s="19" t="s">
        <v>272</v>
      </c>
      <c r="W77" s="229"/>
      <c r="X77" s="230"/>
      <c r="Y77" s="230"/>
      <c r="Z77" s="230"/>
      <c r="AA77" s="230"/>
      <c r="AB77" s="230"/>
      <c r="AC77" s="230"/>
      <c r="AD77" s="230"/>
      <c r="AE77" s="230"/>
      <c r="AF77" s="229"/>
      <c r="AG77" s="229"/>
      <c r="AH77" s="229"/>
      <c r="AI77" s="229"/>
      <c r="AJ77" s="229"/>
      <c r="AK77" s="229"/>
      <c r="AL77" s="229"/>
      <c r="AM77" s="229"/>
      <c r="AN77" s="229"/>
      <c r="AO77" s="229"/>
      <c r="AP77" s="229"/>
    </row>
    <row r="78" spans="1:42" ht="96.6">
      <c r="A78" s="15" t="s">
        <v>267</v>
      </c>
      <c r="B78" s="15" t="s">
        <v>285</v>
      </c>
      <c r="C78" s="15" t="s">
        <v>298</v>
      </c>
      <c r="D78" s="15" t="s">
        <v>299</v>
      </c>
      <c r="E78" s="16"/>
      <c r="F78" s="16"/>
      <c r="G78" s="16"/>
      <c r="H78" s="16"/>
      <c r="I78" s="16">
        <v>1</v>
      </c>
      <c r="J78" s="16"/>
      <c r="K78" s="16"/>
      <c r="L78" s="16"/>
      <c r="M78" s="16"/>
      <c r="N78" s="16"/>
      <c r="O78" s="16"/>
      <c r="P78" s="16"/>
      <c r="Q78" s="17">
        <f t="shared" si="0"/>
        <v>1</v>
      </c>
      <c r="R78" s="15" t="s">
        <v>118</v>
      </c>
      <c r="S78" s="15"/>
      <c r="T78" s="15"/>
      <c r="U78" s="15"/>
      <c r="V78" s="19" t="s">
        <v>272</v>
      </c>
      <c r="W78" s="229"/>
      <c r="X78" s="230"/>
      <c r="Y78" s="230"/>
      <c r="Z78" s="230"/>
      <c r="AA78" s="230"/>
      <c r="AB78" s="230"/>
      <c r="AC78" s="230"/>
      <c r="AD78" s="230"/>
      <c r="AE78" s="230"/>
      <c r="AF78" s="229"/>
      <c r="AG78" s="229"/>
      <c r="AH78" s="229"/>
      <c r="AI78" s="229"/>
      <c r="AJ78" s="229"/>
      <c r="AK78" s="229"/>
      <c r="AL78" s="229"/>
      <c r="AM78" s="229"/>
      <c r="AN78" s="229"/>
      <c r="AO78" s="229"/>
      <c r="AP78" s="229"/>
    </row>
    <row r="79" spans="1:42" ht="96.6">
      <c r="A79" s="15" t="s">
        <v>267</v>
      </c>
      <c r="B79" s="15" t="s">
        <v>285</v>
      </c>
      <c r="C79" s="15" t="s">
        <v>300</v>
      </c>
      <c r="D79" s="15" t="s">
        <v>301</v>
      </c>
      <c r="E79" s="16"/>
      <c r="F79" s="16"/>
      <c r="G79" s="16"/>
      <c r="H79" s="16"/>
      <c r="I79" s="16"/>
      <c r="J79" s="16"/>
      <c r="K79" s="16">
        <v>1</v>
      </c>
      <c r="L79" s="16"/>
      <c r="M79" s="16"/>
      <c r="N79" s="16"/>
      <c r="O79" s="16"/>
      <c r="P79" s="16"/>
      <c r="Q79" s="17">
        <f t="shared" si="0"/>
        <v>1</v>
      </c>
      <c r="R79" s="15" t="s">
        <v>133</v>
      </c>
      <c r="S79" s="15"/>
      <c r="T79" s="15"/>
      <c r="U79" s="15"/>
      <c r="V79" s="19" t="s">
        <v>272</v>
      </c>
      <c r="W79" s="229"/>
      <c r="X79" s="230"/>
      <c r="Y79" s="230"/>
      <c r="Z79" s="230"/>
      <c r="AA79" s="230"/>
      <c r="AB79" s="230"/>
      <c r="AC79" s="230"/>
      <c r="AD79" s="230"/>
      <c r="AE79" s="230"/>
      <c r="AF79" s="229"/>
      <c r="AG79" s="229"/>
      <c r="AH79" s="229"/>
      <c r="AI79" s="229"/>
      <c r="AJ79" s="229"/>
      <c r="AK79" s="229"/>
      <c r="AL79" s="229"/>
      <c r="AM79" s="229"/>
      <c r="AN79" s="229"/>
      <c r="AO79" s="229"/>
      <c r="AP79" s="229"/>
    </row>
    <row r="80" spans="1:42" ht="96.6">
      <c r="A80" s="15" t="s">
        <v>267</v>
      </c>
      <c r="B80" s="15" t="s">
        <v>285</v>
      </c>
      <c r="C80" s="15" t="s">
        <v>302</v>
      </c>
      <c r="D80" s="15" t="s">
        <v>303</v>
      </c>
      <c r="E80" s="16"/>
      <c r="F80" s="16"/>
      <c r="G80" s="16"/>
      <c r="H80" s="16"/>
      <c r="I80" s="16"/>
      <c r="J80" s="16"/>
      <c r="K80" s="16"/>
      <c r="L80" s="16"/>
      <c r="M80" s="16"/>
      <c r="N80" s="16"/>
      <c r="O80" s="16">
        <v>1</v>
      </c>
      <c r="P80" s="16"/>
      <c r="Q80" s="17">
        <f t="shared" si="0"/>
        <v>1</v>
      </c>
      <c r="R80" s="15"/>
      <c r="S80" s="15"/>
      <c r="T80" s="15" t="s">
        <v>304</v>
      </c>
      <c r="U80" s="15"/>
      <c r="V80" s="19" t="s">
        <v>272</v>
      </c>
      <c r="W80" s="229"/>
      <c r="X80" s="230"/>
      <c r="Y80" s="230"/>
      <c r="Z80" s="230"/>
      <c r="AA80" s="230"/>
      <c r="AB80" s="230"/>
      <c r="AC80" s="230"/>
      <c r="AD80" s="230"/>
      <c r="AE80" s="230"/>
      <c r="AF80" s="229"/>
      <c r="AG80" s="229"/>
      <c r="AH80" s="229"/>
      <c r="AI80" s="229"/>
      <c r="AJ80" s="229"/>
      <c r="AK80" s="229"/>
      <c r="AL80" s="229"/>
      <c r="AM80" s="229"/>
      <c r="AN80" s="229"/>
      <c r="AO80" s="229"/>
      <c r="AP80" s="229"/>
    </row>
    <row r="81" spans="1:42" ht="96.6">
      <c r="A81" s="15" t="s">
        <v>267</v>
      </c>
      <c r="B81" s="15" t="s">
        <v>285</v>
      </c>
      <c r="C81" s="15" t="s">
        <v>305</v>
      </c>
      <c r="D81" s="15" t="s">
        <v>306</v>
      </c>
      <c r="E81" s="16"/>
      <c r="F81" s="16"/>
      <c r="G81" s="16">
        <v>1</v>
      </c>
      <c r="H81" s="16"/>
      <c r="I81" s="16"/>
      <c r="J81" s="16">
        <v>1</v>
      </c>
      <c r="K81" s="16"/>
      <c r="L81" s="16"/>
      <c r="M81" s="16">
        <v>1</v>
      </c>
      <c r="N81" s="16"/>
      <c r="O81" s="16"/>
      <c r="P81" s="16">
        <v>1</v>
      </c>
      <c r="Q81" s="17">
        <f t="shared" si="0"/>
        <v>4</v>
      </c>
      <c r="R81" s="15" t="s">
        <v>105</v>
      </c>
      <c r="S81" s="15"/>
      <c r="T81" s="15"/>
      <c r="U81" s="15"/>
      <c r="V81" s="19" t="s">
        <v>272</v>
      </c>
      <c r="W81" s="229"/>
      <c r="X81" s="230"/>
      <c r="Y81" s="230"/>
      <c r="Z81" s="230"/>
      <c r="AA81" s="230"/>
      <c r="AB81" s="230"/>
      <c r="AC81" s="230"/>
      <c r="AD81" s="230"/>
      <c r="AE81" s="230"/>
      <c r="AF81" s="229"/>
      <c r="AG81" s="229"/>
      <c r="AH81" s="229"/>
      <c r="AI81" s="229"/>
      <c r="AJ81" s="229"/>
      <c r="AK81" s="229"/>
      <c r="AL81" s="229"/>
      <c r="AM81" s="229"/>
      <c r="AN81" s="229"/>
      <c r="AO81" s="229"/>
      <c r="AP81" s="229"/>
    </row>
    <row r="82" spans="1:42" ht="96.6">
      <c r="A82" s="15" t="s">
        <v>267</v>
      </c>
      <c r="B82" s="15" t="s">
        <v>285</v>
      </c>
      <c r="C82" s="15" t="s">
        <v>307</v>
      </c>
      <c r="D82" s="15" t="s">
        <v>308</v>
      </c>
      <c r="E82" s="16"/>
      <c r="F82" s="16"/>
      <c r="G82" s="16"/>
      <c r="H82" s="16"/>
      <c r="I82" s="16"/>
      <c r="J82" s="16"/>
      <c r="K82" s="16"/>
      <c r="L82" s="16"/>
      <c r="M82" s="16"/>
      <c r="N82" s="16"/>
      <c r="O82" s="16">
        <v>1</v>
      </c>
      <c r="P82" s="16"/>
      <c r="Q82" s="17">
        <f t="shared" si="0"/>
        <v>1</v>
      </c>
      <c r="R82" s="15" t="s">
        <v>118</v>
      </c>
      <c r="S82" s="15"/>
      <c r="T82" s="15"/>
      <c r="U82" s="15"/>
      <c r="V82" s="19" t="s">
        <v>272</v>
      </c>
      <c r="W82" s="229"/>
      <c r="X82" s="230"/>
      <c r="Y82" s="230"/>
      <c r="Z82" s="230"/>
      <c r="AA82" s="230"/>
      <c r="AB82" s="230"/>
      <c r="AC82" s="230"/>
      <c r="AD82" s="230"/>
      <c r="AE82" s="230"/>
      <c r="AF82" s="229"/>
      <c r="AG82" s="229"/>
      <c r="AH82" s="229"/>
      <c r="AI82" s="229"/>
      <c r="AJ82" s="229"/>
      <c r="AK82" s="229"/>
      <c r="AL82" s="229"/>
      <c r="AM82" s="229"/>
      <c r="AN82" s="229"/>
      <c r="AO82" s="229"/>
      <c r="AP82" s="229"/>
    </row>
    <row r="83" spans="1:42" ht="96.6">
      <c r="A83" s="15" t="s">
        <v>267</v>
      </c>
      <c r="B83" s="15" t="s">
        <v>285</v>
      </c>
      <c r="C83" s="15" t="s">
        <v>309</v>
      </c>
      <c r="D83" s="15" t="s">
        <v>310</v>
      </c>
      <c r="E83" s="16"/>
      <c r="F83" s="16"/>
      <c r="G83" s="16"/>
      <c r="H83" s="16"/>
      <c r="I83" s="16"/>
      <c r="J83" s="16">
        <v>1</v>
      </c>
      <c r="K83" s="16"/>
      <c r="L83" s="16"/>
      <c r="M83" s="16"/>
      <c r="N83" s="16"/>
      <c r="O83" s="16"/>
      <c r="P83" s="16"/>
      <c r="Q83" s="17">
        <f t="shared" si="0"/>
        <v>1</v>
      </c>
      <c r="R83" s="15" t="s">
        <v>126</v>
      </c>
      <c r="S83" s="15" t="s">
        <v>149</v>
      </c>
      <c r="T83" s="15"/>
      <c r="U83" s="15"/>
      <c r="V83" s="19" t="s">
        <v>272</v>
      </c>
      <c r="W83" s="229"/>
      <c r="X83" s="230"/>
      <c r="Y83" s="230"/>
      <c r="Z83" s="230"/>
      <c r="AA83" s="230"/>
      <c r="AB83" s="230"/>
      <c r="AC83" s="230"/>
      <c r="AD83" s="230"/>
      <c r="AE83" s="230"/>
      <c r="AF83" s="229"/>
      <c r="AG83" s="229"/>
      <c r="AH83" s="229"/>
      <c r="AI83" s="229"/>
      <c r="AJ83" s="229"/>
      <c r="AK83" s="229"/>
      <c r="AL83" s="229"/>
      <c r="AM83" s="229"/>
      <c r="AN83" s="229"/>
      <c r="AO83" s="229"/>
      <c r="AP83" s="229"/>
    </row>
    <row r="84" spans="1:42" ht="96.6">
      <c r="A84" s="15" t="s">
        <v>267</v>
      </c>
      <c r="B84" s="15" t="s">
        <v>311</v>
      </c>
      <c r="C84" s="15" t="s">
        <v>312</v>
      </c>
      <c r="D84" s="15" t="s">
        <v>313</v>
      </c>
      <c r="E84" s="16"/>
      <c r="F84" s="16"/>
      <c r="G84" s="16"/>
      <c r="H84" s="16"/>
      <c r="I84" s="16"/>
      <c r="J84" s="16">
        <v>1</v>
      </c>
      <c r="K84" s="16"/>
      <c r="L84" s="16"/>
      <c r="M84" s="16"/>
      <c r="N84" s="16"/>
      <c r="O84" s="16"/>
      <c r="P84" s="16">
        <v>1</v>
      </c>
      <c r="Q84" s="17">
        <f t="shared" si="0"/>
        <v>2</v>
      </c>
      <c r="R84" s="15" t="s">
        <v>118</v>
      </c>
      <c r="S84" s="15" t="s">
        <v>284</v>
      </c>
      <c r="T84" s="15"/>
      <c r="U84" s="15"/>
      <c r="V84" s="19" t="s">
        <v>314</v>
      </c>
      <c r="W84" s="229"/>
      <c r="X84" s="230"/>
      <c r="Y84" s="230"/>
      <c r="Z84" s="230"/>
      <c r="AA84" s="230"/>
      <c r="AB84" s="230"/>
      <c r="AC84" s="230"/>
      <c r="AD84" s="230"/>
      <c r="AE84" s="230"/>
      <c r="AF84" s="229"/>
      <c r="AG84" s="229"/>
      <c r="AH84" s="229"/>
      <c r="AI84" s="229"/>
      <c r="AJ84" s="229"/>
      <c r="AK84" s="229"/>
      <c r="AL84" s="229"/>
      <c r="AM84" s="229"/>
      <c r="AN84" s="229"/>
      <c r="AO84" s="229"/>
      <c r="AP84" s="229"/>
    </row>
    <row r="85" spans="1:42" ht="96.6">
      <c r="A85" s="15" t="s">
        <v>267</v>
      </c>
      <c r="B85" s="15" t="s">
        <v>311</v>
      </c>
      <c r="C85" s="15" t="s">
        <v>315</v>
      </c>
      <c r="D85" s="15" t="s">
        <v>316</v>
      </c>
      <c r="E85" s="16"/>
      <c r="F85" s="16"/>
      <c r="G85" s="16">
        <v>1</v>
      </c>
      <c r="H85" s="16"/>
      <c r="I85" s="16"/>
      <c r="J85" s="16">
        <v>1</v>
      </c>
      <c r="K85" s="16"/>
      <c r="L85" s="16"/>
      <c r="M85" s="16">
        <v>1</v>
      </c>
      <c r="N85" s="16"/>
      <c r="O85" s="16"/>
      <c r="P85" s="16">
        <v>1</v>
      </c>
      <c r="Q85" s="17">
        <f t="shared" si="0"/>
        <v>4</v>
      </c>
      <c r="R85" s="15" t="s">
        <v>105</v>
      </c>
      <c r="S85" s="15"/>
      <c r="T85" s="15"/>
      <c r="U85" s="15"/>
      <c r="V85" s="19" t="s">
        <v>314</v>
      </c>
      <c r="W85" s="229"/>
      <c r="X85" s="230"/>
      <c r="Y85" s="230"/>
      <c r="Z85" s="230"/>
      <c r="AA85" s="230"/>
      <c r="AB85" s="230"/>
      <c r="AC85" s="230"/>
      <c r="AD85" s="230"/>
      <c r="AE85" s="230"/>
      <c r="AF85" s="229"/>
      <c r="AG85" s="229"/>
      <c r="AH85" s="229"/>
      <c r="AI85" s="229"/>
      <c r="AJ85" s="229"/>
      <c r="AK85" s="229"/>
      <c r="AL85" s="229"/>
      <c r="AM85" s="229"/>
      <c r="AN85" s="229"/>
      <c r="AO85" s="229"/>
      <c r="AP85" s="229"/>
    </row>
    <row r="86" spans="1:42" ht="55.15">
      <c r="A86" s="15" t="s">
        <v>317</v>
      </c>
      <c r="B86" s="15" t="s">
        <v>318</v>
      </c>
      <c r="C86" s="15" t="s">
        <v>319</v>
      </c>
      <c r="D86" s="15" t="s">
        <v>320</v>
      </c>
      <c r="E86" s="16"/>
      <c r="F86" s="16"/>
      <c r="G86" s="16">
        <v>1</v>
      </c>
      <c r="H86" s="16"/>
      <c r="I86" s="16"/>
      <c r="J86" s="16">
        <v>1</v>
      </c>
      <c r="K86" s="16"/>
      <c r="L86" s="16"/>
      <c r="M86" s="16">
        <v>1</v>
      </c>
      <c r="N86" s="16"/>
      <c r="O86" s="16">
        <v>1</v>
      </c>
      <c r="P86" s="16"/>
      <c r="Q86" s="17">
        <f t="shared" si="0"/>
        <v>4</v>
      </c>
      <c r="R86" s="15" t="s">
        <v>118</v>
      </c>
      <c r="S86" s="15"/>
      <c r="T86" s="15"/>
      <c r="U86" s="15"/>
      <c r="V86" s="19" t="s">
        <v>321</v>
      </c>
      <c r="W86" s="229"/>
      <c r="X86" s="230"/>
      <c r="Y86" s="230"/>
      <c r="Z86" s="230"/>
      <c r="AA86" s="230"/>
      <c r="AB86" s="230"/>
      <c r="AC86" s="230"/>
      <c r="AD86" s="230"/>
      <c r="AE86" s="230"/>
      <c r="AF86" s="229"/>
      <c r="AG86" s="229"/>
      <c r="AH86" s="229"/>
      <c r="AI86" s="229"/>
      <c r="AJ86" s="229"/>
      <c r="AK86" s="229"/>
      <c r="AL86" s="229"/>
      <c r="AM86" s="229"/>
      <c r="AN86" s="229"/>
      <c r="AO86" s="229"/>
      <c r="AP86" s="229"/>
    </row>
    <row r="87" spans="1:42" ht="55.15">
      <c r="A87" s="15" t="s">
        <v>317</v>
      </c>
      <c r="B87" s="15" t="s">
        <v>318</v>
      </c>
      <c r="C87" s="15" t="s">
        <v>322</v>
      </c>
      <c r="D87" s="15" t="s">
        <v>323</v>
      </c>
      <c r="E87" s="16"/>
      <c r="F87" s="16">
        <v>1</v>
      </c>
      <c r="G87" s="16"/>
      <c r="H87" s="16">
        <v>1</v>
      </c>
      <c r="I87" s="16"/>
      <c r="J87" s="16">
        <v>1</v>
      </c>
      <c r="K87" s="16"/>
      <c r="L87" s="16">
        <v>1</v>
      </c>
      <c r="M87" s="16"/>
      <c r="N87" s="16">
        <v>1</v>
      </c>
      <c r="O87" s="16"/>
      <c r="P87" s="16"/>
      <c r="Q87" s="17">
        <f t="shared" si="0"/>
        <v>5</v>
      </c>
      <c r="R87" s="15" t="s">
        <v>126</v>
      </c>
      <c r="S87" s="15" t="s">
        <v>167</v>
      </c>
      <c r="T87" s="15"/>
      <c r="U87" s="15"/>
      <c r="V87" s="19" t="s">
        <v>321</v>
      </c>
      <c r="W87" s="229"/>
      <c r="X87" s="230"/>
      <c r="Y87" s="230"/>
      <c r="Z87" s="230"/>
      <c r="AA87" s="230"/>
      <c r="AB87" s="230"/>
      <c r="AC87" s="230"/>
      <c r="AD87" s="230"/>
      <c r="AE87" s="230"/>
      <c r="AF87" s="229"/>
      <c r="AG87" s="229"/>
      <c r="AH87" s="229"/>
      <c r="AI87" s="229"/>
      <c r="AJ87" s="229"/>
      <c r="AK87" s="229"/>
      <c r="AL87" s="229"/>
      <c r="AM87" s="229"/>
      <c r="AN87" s="229"/>
      <c r="AO87" s="229"/>
      <c r="AP87" s="229"/>
    </row>
    <row r="88" spans="1:42" ht="55.15">
      <c r="A88" s="15" t="s">
        <v>317</v>
      </c>
      <c r="B88" s="15" t="s">
        <v>318</v>
      </c>
      <c r="C88" s="15" t="s">
        <v>324</v>
      </c>
      <c r="D88" s="15" t="s">
        <v>325</v>
      </c>
      <c r="E88" s="16"/>
      <c r="F88" s="16"/>
      <c r="G88" s="16"/>
      <c r="H88" s="16"/>
      <c r="I88" s="16"/>
      <c r="J88" s="16"/>
      <c r="K88" s="16"/>
      <c r="L88" s="16"/>
      <c r="M88" s="16">
        <v>1</v>
      </c>
      <c r="N88" s="16"/>
      <c r="O88" s="16"/>
      <c r="P88" s="16"/>
      <c r="Q88" s="17">
        <f t="shared" si="0"/>
        <v>1</v>
      </c>
      <c r="R88" s="15" t="s">
        <v>118</v>
      </c>
      <c r="S88" s="15"/>
      <c r="T88" s="15"/>
      <c r="U88" s="15"/>
      <c r="V88" s="19" t="s">
        <v>321</v>
      </c>
      <c r="W88" s="229"/>
      <c r="X88" s="230"/>
      <c r="Y88" s="230"/>
      <c r="Z88" s="230"/>
      <c r="AA88" s="230"/>
      <c r="AB88" s="230"/>
      <c r="AC88" s="230"/>
      <c r="AD88" s="230"/>
      <c r="AE88" s="230"/>
      <c r="AF88" s="229"/>
      <c r="AG88" s="229"/>
      <c r="AH88" s="229"/>
      <c r="AI88" s="229"/>
      <c r="AJ88" s="229"/>
      <c r="AK88" s="229"/>
      <c r="AL88" s="229"/>
      <c r="AM88" s="229"/>
      <c r="AN88" s="229"/>
      <c r="AO88" s="229"/>
      <c r="AP88" s="229"/>
    </row>
    <row r="89" spans="1:42" ht="110.45">
      <c r="A89" s="15" t="s">
        <v>317</v>
      </c>
      <c r="B89" s="15" t="s">
        <v>326</v>
      </c>
      <c r="C89" s="15" t="s">
        <v>327</v>
      </c>
      <c r="D89" s="18" t="s">
        <v>328</v>
      </c>
      <c r="E89" s="16"/>
      <c r="F89" s="16"/>
      <c r="G89" s="16"/>
      <c r="H89" s="378">
        <v>1</v>
      </c>
      <c r="I89" s="16"/>
      <c r="J89" s="16"/>
      <c r="K89" s="16"/>
      <c r="L89" s="16"/>
      <c r="M89" s="378">
        <v>1</v>
      </c>
      <c r="N89" s="16"/>
      <c r="O89" s="16"/>
      <c r="P89" s="16"/>
      <c r="Q89" s="17">
        <f t="shared" si="0"/>
        <v>2</v>
      </c>
      <c r="R89" s="15" t="s">
        <v>329</v>
      </c>
      <c r="S89" s="15" t="s">
        <v>330</v>
      </c>
      <c r="T89" s="15"/>
      <c r="U89" s="388" t="s">
        <v>215</v>
      </c>
      <c r="V89" s="19" t="s">
        <v>331</v>
      </c>
      <c r="W89" s="229"/>
      <c r="X89" s="230"/>
      <c r="Y89" s="230"/>
      <c r="Z89" s="230"/>
      <c r="AA89" s="230"/>
      <c r="AB89" s="230"/>
      <c r="AC89" s="230"/>
      <c r="AD89" s="230"/>
      <c r="AE89" s="230"/>
      <c r="AF89" s="229"/>
      <c r="AG89" s="229"/>
      <c r="AH89" s="229"/>
      <c r="AI89" s="229"/>
      <c r="AJ89" s="229"/>
      <c r="AK89" s="229"/>
      <c r="AL89" s="229"/>
      <c r="AM89" s="229"/>
      <c r="AN89" s="229"/>
      <c r="AO89" s="229"/>
      <c r="AP89" s="229"/>
    </row>
    <row r="90" spans="1:42" s="373" customFormat="1" ht="110.45">
      <c r="A90" s="368" t="s">
        <v>317</v>
      </c>
      <c r="B90" s="368" t="s">
        <v>326</v>
      </c>
      <c r="C90" s="368" t="s">
        <v>332</v>
      </c>
      <c r="D90" s="369" t="s">
        <v>333</v>
      </c>
      <c r="E90" s="376"/>
      <c r="F90" s="379">
        <v>1</v>
      </c>
      <c r="G90" s="376"/>
      <c r="H90" s="376"/>
      <c r="I90" s="379">
        <v>1</v>
      </c>
      <c r="J90" s="376"/>
      <c r="K90" s="376"/>
      <c r="L90" s="379">
        <v>1</v>
      </c>
      <c r="M90" s="376"/>
      <c r="N90" s="376"/>
      <c r="O90" s="376"/>
      <c r="P90" s="376"/>
      <c r="Q90" s="371">
        <f t="shared" si="0"/>
        <v>3</v>
      </c>
      <c r="R90" s="368" t="s">
        <v>118</v>
      </c>
      <c r="S90" s="368"/>
      <c r="T90" s="374" t="s">
        <v>215</v>
      </c>
      <c r="U90" s="375" t="s">
        <v>334</v>
      </c>
      <c r="V90" s="366" t="s">
        <v>331</v>
      </c>
      <c r="W90" s="367" t="s">
        <v>335</v>
      </c>
      <c r="X90" s="372"/>
      <c r="Y90" s="372"/>
      <c r="Z90" s="372"/>
      <c r="AA90" s="372"/>
      <c r="AB90" s="372"/>
      <c r="AC90" s="372"/>
      <c r="AD90" s="372"/>
      <c r="AE90" s="372"/>
      <c r="AF90" s="372"/>
      <c r="AG90" s="372"/>
      <c r="AH90" s="372"/>
      <c r="AI90" s="372"/>
      <c r="AJ90" s="372"/>
      <c r="AK90" s="372"/>
      <c r="AL90" s="372"/>
      <c r="AM90" s="372"/>
      <c r="AN90" s="372"/>
      <c r="AO90" s="372"/>
      <c r="AP90" s="372"/>
    </row>
    <row r="91" spans="1:42" s="373" customFormat="1" ht="110.45">
      <c r="A91" s="368" t="s">
        <v>317</v>
      </c>
      <c r="B91" s="368" t="s">
        <v>326</v>
      </c>
      <c r="C91" s="368" t="s">
        <v>336</v>
      </c>
      <c r="D91" s="369" t="s">
        <v>337</v>
      </c>
      <c r="E91" s="369"/>
      <c r="F91" s="369"/>
      <c r="G91" s="380">
        <v>1</v>
      </c>
      <c r="H91" s="369"/>
      <c r="I91" s="369"/>
      <c r="J91" s="369"/>
      <c r="K91" s="369"/>
      <c r="L91" s="369"/>
      <c r="M91" s="381">
        <v>1</v>
      </c>
      <c r="N91" s="370"/>
      <c r="O91" s="370"/>
      <c r="P91" s="370"/>
      <c r="Q91" s="371">
        <f t="shared" si="0"/>
        <v>2</v>
      </c>
      <c r="R91" s="368" t="s">
        <v>118</v>
      </c>
      <c r="S91" s="368"/>
      <c r="T91" s="374"/>
      <c r="U91" s="368" t="s">
        <v>338</v>
      </c>
      <c r="V91" s="366" t="s">
        <v>339</v>
      </c>
      <c r="W91" s="372"/>
      <c r="X91" s="372"/>
      <c r="Y91" s="372"/>
      <c r="Z91" s="372"/>
      <c r="AA91" s="372"/>
      <c r="AB91" s="372"/>
      <c r="AC91" s="372"/>
      <c r="AD91" s="372"/>
      <c r="AE91" s="372"/>
      <c r="AF91" s="372"/>
      <c r="AG91" s="372"/>
      <c r="AH91" s="372"/>
      <c r="AI91" s="372"/>
      <c r="AJ91" s="372"/>
      <c r="AK91" s="372"/>
      <c r="AL91" s="372"/>
      <c r="AM91" s="372"/>
      <c r="AN91" s="372"/>
      <c r="AO91" s="372"/>
      <c r="AP91" s="372"/>
    </row>
    <row r="92" spans="1:42" s="373" customFormat="1" ht="110.45">
      <c r="A92" s="368" t="s">
        <v>317</v>
      </c>
      <c r="B92" s="368" t="s">
        <v>326</v>
      </c>
      <c r="C92" s="368" t="s">
        <v>340</v>
      </c>
      <c r="D92" s="369" t="s">
        <v>341</v>
      </c>
      <c r="E92" s="369"/>
      <c r="F92" s="380">
        <v>1</v>
      </c>
      <c r="G92" s="369"/>
      <c r="H92" s="369"/>
      <c r="I92" s="380">
        <v>1</v>
      </c>
      <c r="J92" s="369"/>
      <c r="K92" s="380">
        <v>1</v>
      </c>
      <c r="L92" s="369"/>
      <c r="M92" s="370"/>
      <c r="N92" s="370"/>
      <c r="O92" s="370"/>
      <c r="P92" s="370"/>
      <c r="Q92" s="371">
        <f t="shared" si="0"/>
        <v>3</v>
      </c>
      <c r="R92" s="374" t="s">
        <v>342</v>
      </c>
      <c r="S92" s="368"/>
      <c r="T92" s="374"/>
      <c r="U92" s="375" t="s">
        <v>343</v>
      </c>
      <c r="V92" s="366" t="s">
        <v>331</v>
      </c>
      <c r="W92" s="367" t="s">
        <v>335</v>
      </c>
      <c r="X92" s="372"/>
      <c r="Y92" s="372"/>
      <c r="Z92" s="372"/>
      <c r="AA92" s="372"/>
      <c r="AB92" s="372"/>
      <c r="AC92" s="372"/>
      <c r="AD92" s="372"/>
      <c r="AE92" s="372"/>
      <c r="AF92" s="372"/>
      <c r="AG92" s="372"/>
      <c r="AH92" s="372"/>
      <c r="AI92" s="372"/>
      <c r="AJ92" s="372"/>
      <c r="AK92" s="372"/>
      <c r="AL92" s="372"/>
      <c r="AM92" s="372"/>
      <c r="AN92" s="372"/>
      <c r="AO92" s="372"/>
      <c r="AP92" s="372"/>
    </row>
    <row r="93" spans="1:42" s="373" customFormat="1" ht="110.45">
      <c r="A93" s="368" t="s">
        <v>317</v>
      </c>
      <c r="B93" s="368" t="s">
        <v>326</v>
      </c>
      <c r="C93" s="368" t="s">
        <v>344</v>
      </c>
      <c r="D93" s="369" t="s">
        <v>345</v>
      </c>
      <c r="E93" s="369">
        <v>1</v>
      </c>
      <c r="F93" s="369"/>
      <c r="G93" s="369"/>
      <c r="H93" s="369"/>
      <c r="I93" s="369"/>
      <c r="J93" s="369">
        <v>1</v>
      </c>
      <c r="K93" s="369"/>
      <c r="L93" s="369"/>
      <c r="M93" s="370"/>
      <c r="N93" s="370"/>
      <c r="O93" s="370"/>
      <c r="P93" s="370"/>
      <c r="Q93" s="371">
        <f t="shared" si="0"/>
        <v>2</v>
      </c>
      <c r="R93" s="368" t="s">
        <v>118</v>
      </c>
      <c r="S93" s="368"/>
      <c r="T93" s="368"/>
      <c r="U93" s="368" t="s">
        <v>346</v>
      </c>
      <c r="V93" s="366" t="s">
        <v>331</v>
      </c>
      <c r="W93" s="367" t="s">
        <v>335</v>
      </c>
      <c r="X93" s="372"/>
      <c r="Y93" s="372"/>
      <c r="Z93" s="372"/>
      <c r="AA93" s="372"/>
      <c r="AB93" s="372"/>
      <c r="AC93" s="372"/>
      <c r="AD93" s="372"/>
      <c r="AE93" s="372"/>
      <c r="AF93" s="372"/>
      <c r="AG93" s="372"/>
      <c r="AH93" s="372"/>
      <c r="AI93" s="372"/>
      <c r="AJ93" s="372"/>
      <c r="AK93" s="372"/>
      <c r="AL93" s="372"/>
      <c r="AM93" s="372"/>
      <c r="AN93" s="372"/>
      <c r="AO93" s="372"/>
      <c r="AP93" s="372"/>
    </row>
    <row r="94" spans="1:42" s="373" customFormat="1" ht="110.45">
      <c r="A94" s="368" t="s">
        <v>317</v>
      </c>
      <c r="B94" s="368" t="s">
        <v>326</v>
      </c>
      <c r="C94" s="368" t="s">
        <v>347</v>
      </c>
      <c r="D94" s="369" t="s">
        <v>348</v>
      </c>
      <c r="E94" s="369">
        <v>1</v>
      </c>
      <c r="F94" s="369"/>
      <c r="G94" s="369"/>
      <c r="H94" s="369"/>
      <c r="I94" s="369"/>
      <c r="J94" s="369">
        <v>1</v>
      </c>
      <c r="K94" s="369"/>
      <c r="L94" s="369"/>
      <c r="M94" s="370"/>
      <c r="N94" s="370"/>
      <c r="O94" s="370"/>
      <c r="P94" s="370"/>
      <c r="Q94" s="371">
        <f t="shared" si="0"/>
        <v>2</v>
      </c>
      <c r="R94" s="368"/>
      <c r="S94" s="368"/>
      <c r="T94" s="369" t="s">
        <v>349</v>
      </c>
      <c r="U94" s="368"/>
      <c r="V94" s="366" t="s">
        <v>331</v>
      </c>
      <c r="W94" s="367" t="s">
        <v>335</v>
      </c>
      <c r="X94" s="372"/>
      <c r="Y94" s="372"/>
      <c r="Z94" s="372"/>
      <c r="AA94" s="372"/>
      <c r="AB94" s="372"/>
      <c r="AC94" s="372"/>
      <c r="AD94" s="372"/>
      <c r="AE94" s="372"/>
      <c r="AF94" s="372"/>
      <c r="AG94" s="372"/>
      <c r="AH94" s="372"/>
      <c r="AI94" s="372"/>
      <c r="AJ94" s="372"/>
      <c r="AK94" s="372"/>
      <c r="AL94" s="372"/>
      <c r="AM94" s="372"/>
      <c r="AN94" s="372"/>
      <c r="AO94" s="372"/>
      <c r="AP94" s="372"/>
    </row>
    <row r="95" spans="1:42" ht="110.45">
      <c r="A95" s="15" t="s">
        <v>317</v>
      </c>
      <c r="B95" s="15" t="s">
        <v>326</v>
      </c>
      <c r="C95" s="15" t="s">
        <v>350</v>
      </c>
      <c r="D95" s="18" t="s">
        <v>351</v>
      </c>
      <c r="E95" s="16"/>
      <c r="F95" s="378">
        <v>1</v>
      </c>
      <c r="G95" s="16"/>
      <c r="H95" s="16"/>
      <c r="I95" s="378">
        <v>1</v>
      </c>
      <c r="J95" s="16"/>
      <c r="K95" s="16"/>
      <c r="L95" s="378">
        <v>1</v>
      </c>
      <c r="M95" s="16"/>
      <c r="N95" s="16"/>
      <c r="O95" s="16"/>
      <c r="P95" s="16"/>
      <c r="Q95" s="17">
        <f t="shared" si="0"/>
        <v>3</v>
      </c>
      <c r="R95" s="18" t="s">
        <v>352</v>
      </c>
      <c r="S95" s="15"/>
      <c r="U95" s="18" t="s">
        <v>353</v>
      </c>
      <c r="V95" s="19" t="s">
        <v>331</v>
      </c>
      <c r="W95" s="229"/>
      <c r="X95" s="230"/>
      <c r="Y95" s="230"/>
      <c r="Z95" s="230"/>
      <c r="AA95" s="230"/>
      <c r="AB95" s="230"/>
      <c r="AC95" s="230"/>
      <c r="AD95" s="230"/>
      <c r="AE95" s="230"/>
      <c r="AF95" s="229"/>
      <c r="AG95" s="229"/>
      <c r="AH95" s="229"/>
      <c r="AI95" s="229"/>
      <c r="AJ95" s="229"/>
      <c r="AK95" s="229"/>
      <c r="AL95" s="229"/>
      <c r="AM95" s="229"/>
      <c r="AN95" s="229"/>
      <c r="AO95" s="229"/>
      <c r="AP95" s="229"/>
    </row>
    <row r="96" spans="1:42" ht="110.45">
      <c r="A96" s="15" t="s">
        <v>317</v>
      </c>
      <c r="B96" s="15" t="s">
        <v>326</v>
      </c>
      <c r="C96" s="15" t="s">
        <v>354</v>
      </c>
      <c r="D96" s="18" t="s">
        <v>355</v>
      </c>
      <c r="E96" s="16"/>
      <c r="F96" s="16"/>
      <c r="G96" s="16">
        <v>1</v>
      </c>
      <c r="H96" s="16"/>
      <c r="I96" s="16"/>
      <c r="J96" s="16"/>
      <c r="K96" s="16"/>
      <c r="L96" s="16"/>
      <c r="M96" s="16">
        <v>1</v>
      </c>
      <c r="N96" s="16"/>
      <c r="O96" s="16"/>
      <c r="P96" s="16"/>
      <c r="Q96" s="17">
        <f t="shared" si="0"/>
        <v>2</v>
      </c>
      <c r="R96" s="15"/>
      <c r="S96" s="15"/>
      <c r="T96" s="18" t="s">
        <v>356</v>
      </c>
      <c r="U96" s="15"/>
      <c r="V96" s="19" t="s">
        <v>331</v>
      </c>
      <c r="W96" s="229"/>
      <c r="X96" s="230"/>
      <c r="Y96" s="230"/>
      <c r="Z96" s="230"/>
      <c r="AA96" s="230"/>
      <c r="AB96" s="230"/>
      <c r="AC96" s="230"/>
      <c r="AD96" s="230"/>
      <c r="AE96" s="230"/>
      <c r="AF96" s="229"/>
      <c r="AG96" s="229"/>
      <c r="AH96" s="229"/>
      <c r="AI96" s="229"/>
      <c r="AJ96" s="229"/>
      <c r="AK96" s="229"/>
      <c r="AL96" s="229"/>
      <c r="AM96" s="229"/>
      <c r="AN96" s="229"/>
      <c r="AO96" s="229"/>
      <c r="AP96" s="229"/>
    </row>
    <row r="97" spans="1:42" ht="110.45">
      <c r="A97" s="15" t="s">
        <v>317</v>
      </c>
      <c r="B97" s="15" t="s">
        <v>326</v>
      </c>
      <c r="C97" s="15" t="s">
        <v>357</v>
      </c>
      <c r="D97" s="18" t="s">
        <v>358</v>
      </c>
      <c r="E97" s="16">
        <v>1</v>
      </c>
      <c r="F97" s="16">
        <v>1</v>
      </c>
      <c r="G97" s="16">
        <v>1</v>
      </c>
      <c r="H97" s="16">
        <v>1</v>
      </c>
      <c r="I97" s="16">
        <v>1</v>
      </c>
      <c r="J97" s="16">
        <v>1</v>
      </c>
      <c r="K97" s="16">
        <v>1</v>
      </c>
      <c r="L97" s="16">
        <v>1</v>
      </c>
      <c r="M97" s="16">
        <v>1</v>
      </c>
      <c r="N97" s="16">
        <v>1</v>
      </c>
      <c r="O97" s="16">
        <v>1</v>
      </c>
      <c r="P97" s="16">
        <v>1</v>
      </c>
      <c r="Q97" s="17">
        <f t="shared" si="0"/>
        <v>12</v>
      </c>
      <c r="R97" s="15"/>
      <c r="S97" s="15"/>
      <c r="T97" s="18" t="s">
        <v>359</v>
      </c>
      <c r="U97" s="15"/>
      <c r="V97" s="19" t="s">
        <v>331</v>
      </c>
      <c r="W97" s="229"/>
      <c r="X97" s="230"/>
      <c r="Y97" s="230"/>
      <c r="Z97" s="230"/>
      <c r="AA97" s="230"/>
      <c r="AB97" s="230"/>
      <c r="AC97" s="230"/>
      <c r="AD97" s="230"/>
      <c r="AE97" s="230"/>
      <c r="AF97" s="229"/>
      <c r="AG97" s="229"/>
      <c r="AH97" s="229"/>
      <c r="AI97" s="229"/>
      <c r="AJ97" s="229"/>
      <c r="AK97" s="229"/>
      <c r="AL97" s="229"/>
      <c r="AM97" s="229"/>
      <c r="AN97" s="229"/>
      <c r="AO97" s="229"/>
      <c r="AP97" s="229"/>
    </row>
    <row r="98" spans="1:42" ht="110.45">
      <c r="A98" s="15" t="s">
        <v>317</v>
      </c>
      <c r="B98" s="15" t="s">
        <v>326</v>
      </c>
      <c r="C98" s="15" t="s">
        <v>360</v>
      </c>
      <c r="D98" s="21" t="s">
        <v>361</v>
      </c>
      <c r="E98" s="21"/>
      <c r="F98" s="21"/>
      <c r="G98" s="21"/>
      <c r="H98" s="21">
        <v>1</v>
      </c>
      <c r="I98" s="21"/>
      <c r="J98" s="21"/>
      <c r="K98" s="21"/>
      <c r="L98" s="21"/>
      <c r="M98" s="22"/>
      <c r="N98" s="22"/>
      <c r="O98" s="22">
        <v>1</v>
      </c>
      <c r="P98" s="22"/>
      <c r="Q98" s="17">
        <f t="shared" si="0"/>
        <v>2</v>
      </c>
      <c r="R98" s="15" t="s">
        <v>149</v>
      </c>
      <c r="S98" s="15" t="s">
        <v>126</v>
      </c>
      <c r="T98" s="15"/>
      <c r="U98" s="15"/>
      <c r="V98" s="19" t="s">
        <v>331</v>
      </c>
      <c r="W98" s="229"/>
      <c r="X98" s="230"/>
      <c r="Y98" s="230"/>
      <c r="Z98" s="230"/>
      <c r="AA98" s="230"/>
      <c r="AB98" s="230"/>
      <c r="AC98" s="230"/>
      <c r="AD98" s="230"/>
      <c r="AE98" s="230"/>
      <c r="AF98" s="229"/>
      <c r="AG98" s="229"/>
      <c r="AH98" s="229"/>
      <c r="AI98" s="229"/>
      <c r="AJ98" s="229"/>
      <c r="AK98" s="229"/>
      <c r="AL98" s="229"/>
      <c r="AM98" s="229"/>
      <c r="AN98" s="229"/>
      <c r="AO98" s="229"/>
      <c r="AP98" s="229"/>
    </row>
    <row r="99" spans="1:42" ht="124.15">
      <c r="A99" s="15" t="s">
        <v>317</v>
      </c>
      <c r="B99" s="15" t="s">
        <v>326</v>
      </c>
      <c r="C99" s="15" t="s">
        <v>362</v>
      </c>
      <c r="D99" s="21" t="s">
        <v>363</v>
      </c>
      <c r="E99" s="21">
        <v>1</v>
      </c>
      <c r="F99" s="21">
        <v>1</v>
      </c>
      <c r="G99" s="21">
        <v>1</v>
      </c>
      <c r="H99" s="21"/>
      <c r="I99" s="21">
        <v>1</v>
      </c>
      <c r="J99" s="21">
        <v>1</v>
      </c>
      <c r="K99" s="21">
        <v>1</v>
      </c>
      <c r="L99" s="21"/>
      <c r="M99" s="22">
        <v>1</v>
      </c>
      <c r="N99" s="22">
        <v>1</v>
      </c>
      <c r="O99" s="22">
        <v>1</v>
      </c>
      <c r="P99" s="22"/>
      <c r="Q99" s="17">
        <f t="shared" si="0"/>
        <v>9</v>
      </c>
      <c r="R99" s="15" t="s">
        <v>364</v>
      </c>
      <c r="S99" s="15"/>
      <c r="T99" s="15"/>
      <c r="U99" s="15" t="s">
        <v>365</v>
      </c>
      <c r="V99" s="19" t="s">
        <v>366</v>
      </c>
      <c r="W99" s="229"/>
      <c r="X99" s="230"/>
      <c r="Y99" s="230"/>
      <c r="Z99" s="230"/>
      <c r="AA99" s="230"/>
      <c r="AB99" s="230"/>
      <c r="AC99" s="230"/>
      <c r="AD99" s="230"/>
      <c r="AE99" s="230"/>
      <c r="AF99" s="229"/>
      <c r="AG99" s="229"/>
      <c r="AH99" s="229"/>
      <c r="AI99" s="229"/>
      <c r="AJ99" s="229"/>
      <c r="AK99" s="229"/>
      <c r="AL99" s="229"/>
      <c r="AM99" s="229"/>
      <c r="AN99" s="229"/>
      <c r="AO99" s="229"/>
      <c r="AP99" s="229"/>
    </row>
    <row r="100" spans="1:42" ht="110.45">
      <c r="A100" s="15" t="s">
        <v>317</v>
      </c>
      <c r="B100" s="15" t="s">
        <v>326</v>
      </c>
      <c r="C100" s="15" t="s">
        <v>367</v>
      </c>
      <c r="D100" s="21" t="s">
        <v>368</v>
      </c>
      <c r="E100" s="21"/>
      <c r="F100" s="21"/>
      <c r="G100" s="21"/>
      <c r="H100" s="21">
        <v>1</v>
      </c>
      <c r="I100" s="21"/>
      <c r="J100" s="21"/>
      <c r="K100" s="21"/>
      <c r="L100" s="21">
        <v>1</v>
      </c>
      <c r="M100" s="22"/>
      <c r="N100" s="22"/>
      <c r="O100" s="22"/>
      <c r="P100" s="22">
        <v>1</v>
      </c>
      <c r="Q100" s="17">
        <f t="shared" si="0"/>
        <v>3</v>
      </c>
      <c r="R100" s="15" t="s">
        <v>369</v>
      </c>
      <c r="S100" s="15"/>
      <c r="T100" s="15"/>
      <c r="U100" s="23" t="s">
        <v>370</v>
      </c>
      <c r="V100" s="19" t="s">
        <v>366</v>
      </c>
      <c r="W100" s="229"/>
      <c r="X100" s="230"/>
      <c r="Y100" s="230"/>
      <c r="Z100" s="230"/>
      <c r="AA100" s="230"/>
      <c r="AB100" s="230"/>
      <c r="AC100" s="230"/>
      <c r="AD100" s="230"/>
      <c r="AE100" s="230"/>
      <c r="AF100" s="229"/>
      <c r="AG100" s="229"/>
      <c r="AH100" s="229"/>
      <c r="AI100" s="229"/>
      <c r="AJ100" s="229"/>
      <c r="AK100" s="229"/>
      <c r="AL100" s="229"/>
      <c r="AM100" s="229"/>
      <c r="AN100" s="229"/>
      <c r="AO100" s="229"/>
      <c r="AP100" s="229"/>
    </row>
    <row r="101" spans="1:42" ht="110.45">
      <c r="A101" s="15" t="s">
        <v>317</v>
      </c>
      <c r="B101" s="15" t="s">
        <v>326</v>
      </c>
      <c r="C101" s="15" t="s">
        <v>371</v>
      </c>
      <c r="D101" s="21" t="s">
        <v>372</v>
      </c>
      <c r="E101" s="21"/>
      <c r="F101" s="21"/>
      <c r="G101" s="21"/>
      <c r="H101" s="21"/>
      <c r="I101" s="21"/>
      <c r="J101" s="21">
        <v>1</v>
      </c>
      <c r="K101" s="21"/>
      <c r="L101" s="21"/>
      <c r="M101" s="22"/>
      <c r="N101" s="22"/>
      <c r="O101" s="22">
        <v>1</v>
      </c>
      <c r="P101" s="22"/>
      <c r="Q101" s="17">
        <f t="shared" si="0"/>
        <v>2</v>
      </c>
      <c r="R101" s="15" t="s">
        <v>118</v>
      </c>
      <c r="S101" s="15"/>
      <c r="T101" s="15"/>
      <c r="U101" s="23" t="s">
        <v>373</v>
      </c>
      <c r="V101" s="19" t="s">
        <v>366</v>
      </c>
      <c r="W101" s="229"/>
      <c r="X101" s="230"/>
      <c r="Y101" s="230"/>
      <c r="Z101" s="230"/>
      <c r="AA101" s="230"/>
      <c r="AB101" s="230"/>
      <c r="AC101" s="230"/>
      <c r="AD101" s="230"/>
      <c r="AE101" s="230"/>
      <c r="AF101" s="229"/>
      <c r="AG101" s="229"/>
      <c r="AH101" s="229"/>
      <c r="AI101" s="229"/>
      <c r="AJ101" s="229"/>
      <c r="AK101" s="229"/>
      <c r="AL101" s="229"/>
      <c r="AM101" s="229"/>
      <c r="AN101" s="229"/>
      <c r="AO101" s="229"/>
      <c r="AP101" s="229"/>
    </row>
    <row r="102" spans="1:42" ht="110.45">
      <c r="A102" s="15" t="s">
        <v>317</v>
      </c>
      <c r="B102" s="15" t="s">
        <v>326</v>
      </c>
      <c r="C102" s="15" t="s">
        <v>374</v>
      </c>
      <c r="D102" s="15" t="s">
        <v>375</v>
      </c>
      <c r="E102" s="16"/>
      <c r="F102" s="16"/>
      <c r="G102" s="16"/>
      <c r="H102" s="16">
        <v>1</v>
      </c>
      <c r="I102" s="16"/>
      <c r="J102" s="16"/>
      <c r="K102" s="16"/>
      <c r="L102" s="16"/>
      <c r="M102" s="16"/>
      <c r="N102" s="16"/>
      <c r="O102" s="16"/>
      <c r="P102" s="16"/>
      <c r="Q102" s="17">
        <f t="shared" si="0"/>
        <v>1</v>
      </c>
      <c r="R102" s="15" t="s">
        <v>118</v>
      </c>
      <c r="S102" s="15"/>
      <c r="T102" s="15"/>
      <c r="U102" s="23" t="s">
        <v>376</v>
      </c>
      <c r="V102" s="19" t="s">
        <v>366</v>
      </c>
      <c r="W102" s="229"/>
      <c r="X102" s="230"/>
      <c r="Y102" s="230"/>
      <c r="Z102" s="230"/>
      <c r="AA102" s="230"/>
      <c r="AB102" s="230"/>
      <c r="AC102" s="230"/>
      <c r="AD102" s="230"/>
      <c r="AE102" s="230"/>
      <c r="AF102" s="229"/>
      <c r="AG102" s="229"/>
      <c r="AH102" s="229"/>
      <c r="AI102" s="229"/>
      <c r="AJ102" s="229"/>
      <c r="AK102" s="229"/>
      <c r="AL102" s="229"/>
      <c r="AM102" s="229"/>
      <c r="AN102" s="229"/>
      <c r="AO102" s="229"/>
      <c r="AP102" s="229"/>
    </row>
    <row r="103" spans="1:42" ht="110.45">
      <c r="A103" s="15" t="s">
        <v>317</v>
      </c>
      <c r="B103" s="15" t="s">
        <v>326</v>
      </c>
      <c r="C103" s="15" t="s">
        <v>377</v>
      </c>
      <c r="D103" s="15" t="s">
        <v>378</v>
      </c>
      <c r="E103" s="16">
        <v>1</v>
      </c>
      <c r="F103" s="16"/>
      <c r="G103" s="16"/>
      <c r="H103" s="16"/>
      <c r="I103" s="16"/>
      <c r="J103" s="16"/>
      <c r="K103" s="16">
        <v>1</v>
      </c>
      <c r="L103" s="16"/>
      <c r="M103" s="16"/>
      <c r="N103" s="16"/>
      <c r="O103" s="16"/>
      <c r="P103" s="16"/>
      <c r="Q103" s="17">
        <f t="shared" si="0"/>
        <v>2</v>
      </c>
      <c r="R103" s="15" t="s">
        <v>379</v>
      </c>
      <c r="S103" s="15"/>
      <c r="T103" s="15"/>
      <c r="U103" s="23" t="s">
        <v>380</v>
      </c>
      <c r="V103" s="19" t="s">
        <v>366</v>
      </c>
      <c r="W103" s="229"/>
      <c r="X103" s="230"/>
      <c r="Y103" s="230"/>
      <c r="Z103" s="230"/>
      <c r="AA103" s="230"/>
      <c r="AB103" s="230"/>
      <c r="AC103" s="230"/>
      <c r="AD103" s="230"/>
      <c r="AE103" s="230"/>
      <c r="AF103" s="229"/>
      <c r="AG103" s="229"/>
      <c r="AH103" s="229"/>
      <c r="AI103" s="229"/>
      <c r="AJ103" s="229"/>
      <c r="AK103" s="229"/>
      <c r="AL103" s="229"/>
      <c r="AM103" s="229"/>
      <c r="AN103" s="229"/>
      <c r="AO103" s="229"/>
      <c r="AP103" s="229"/>
    </row>
    <row r="104" spans="1:42" ht="110.45">
      <c r="A104" s="15" t="s">
        <v>317</v>
      </c>
      <c r="B104" s="15" t="s">
        <v>326</v>
      </c>
      <c r="C104" s="15" t="s">
        <v>381</v>
      </c>
      <c r="D104" s="15" t="s">
        <v>382</v>
      </c>
      <c r="E104" s="16">
        <v>1</v>
      </c>
      <c r="F104" s="16">
        <v>1</v>
      </c>
      <c r="G104" s="16">
        <v>1</v>
      </c>
      <c r="H104" s="16">
        <v>1</v>
      </c>
      <c r="I104" s="16">
        <v>1</v>
      </c>
      <c r="J104" s="16">
        <v>1</v>
      </c>
      <c r="K104" s="16">
        <v>1</v>
      </c>
      <c r="L104" s="16">
        <v>1</v>
      </c>
      <c r="M104" s="16">
        <v>1</v>
      </c>
      <c r="N104" s="16">
        <v>1</v>
      </c>
      <c r="O104" s="16">
        <v>1</v>
      </c>
      <c r="P104" s="16">
        <v>1</v>
      </c>
      <c r="Q104" s="17">
        <f t="shared" si="0"/>
        <v>12</v>
      </c>
      <c r="R104" s="15" t="s">
        <v>383</v>
      </c>
      <c r="S104" s="15"/>
      <c r="T104" s="15"/>
      <c r="U104" s="23" t="s">
        <v>384</v>
      </c>
      <c r="V104" s="19" t="s">
        <v>366</v>
      </c>
      <c r="W104" s="229"/>
      <c r="X104" s="230"/>
      <c r="Y104" s="230"/>
      <c r="Z104" s="230"/>
      <c r="AA104" s="230"/>
      <c r="AB104" s="230"/>
      <c r="AC104" s="230"/>
      <c r="AD104" s="230"/>
      <c r="AE104" s="230"/>
      <c r="AF104" s="229"/>
      <c r="AG104" s="229"/>
      <c r="AH104" s="229"/>
      <c r="AI104" s="229"/>
      <c r="AJ104" s="229"/>
      <c r="AK104" s="229"/>
      <c r="AL104" s="229"/>
      <c r="AM104" s="229"/>
      <c r="AN104" s="229"/>
      <c r="AO104" s="229"/>
      <c r="AP104" s="229"/>
    </row>
    <row r="105" spans="1:42" ht="110.45">
      <c r="A105" s="15" t="s">
        <v>317</v>
      </c>
      <c r="B105" s="15" t="s">
        <v>326</v>
      </c>
      <c r="C105" s="15" t="s">
        <v>385</v>
      </c>
      <c r="D105" s="15" t="s">
        <v>386</v>
      </c>
      <c r="E105" s="16"/>
      <c r="F105" s="16"/>
      <c r="G105" s="16">
        <v>1</v>
      </c>
      <c r="H105" s="16"/>
      <c r="I105" s="16"/>
      <c r="J105" s="16"/>
      <c r="K105" s="16">
        <v>1</v>
      </c>
      <c r="L105" s="16"/>
      <c r="M105" s="16"/>
      <c r="N105" s="16"/>
      <c r="O105" s="16">
        <v>1</v>
      </c>
      <c r="P105" s="16"/>
      <c r="Q105" s="17">
        <f t="shared" si="0"/>
        <v>3</v>
      </c>
      <c r="R105" s="15" t="s">
        <v>387</v>
      </c>
      <c r="S105" s="15"/>
      <c r="T105" s="15"/>
      <c r="U105" s="23" t="s">
        <v>388</v>
      </c>
      <c r="V105" s="19" t="s">
        <v>366</v>
      </c>
      <c r="W105" s="229"/>
      <c r="X105" s="230"/>
      <c r="Y105" s="230"/>
      <c r="Z105" s="230"/>
      <c r="AA105" s="230"/>
      <c r="AB105" s="230"/>
      <c r="AC105" s="230"/>
      <c r="AD105" s="230"/>
      <c r="AE105" s="230"/>
      <c r="AF105" s="229"/>
      <c r="AG105" s="229"/>
      <c r="AH105" s="229"/>
      <c r="AI105" s="229"/>
      <c r="AJ105" s="229"/>
      <c r="AK105" s="229"/>
      <c r="AL105" s="229"/>
      <c r="AM105" s="229"/>
      <c r="AN105" s="229"/>
      <c r="AO105" s="229"/>
      <c r="AP105" s="229"/>
    </row>
    <row r="106" spans="1:42" ht="110.45">
      <c r="A106" s="15" t="s">
        <v>317</v>
      </c>
      <c r="B106" s="15" t="s">
        <v>326</v>
      </c>
      <c r="C106" s="15" t="s">
        <v>389</v>
      </c>
      <c r="D106" s="15" t="s">
        <v>390</v>
      </c>
      <c r="E106" s="16"/>
      <c r="F106" s="16">
        <v>1</v>
      </c>
      <c r="G106" s="16"/>
      <c r="H106" s="16"/>
      <c r="I106" s="16"/>
      <c r="J106" s="16"/>
      <c r="K106" s="16"/>
      <c r="L106" s="16"/>
      <c r="M106" s="16"/>
      <c r="N106" s="16"/>
      <c r="O106" s="16"/>
      <c r="P106" s="16"/>
      <c r="Q106" s="17">
        <f t="shared" si="0"/>
        <v>1</v>
      </c>
      <c r="R106" s="15" t="s">
        <v>387</v>
      </c>
      <c r="S106" s="15"/>
      <c r="T106" s="15"/>
      <c r="U106" s="23" t="s">
        <v>391</v>
      </c>
      <c r="V106" s="19" t="s">
        <v>366</v>
      </c>
      <c r="W106" s="229"/>
      <c r="X106" s="230"/>
      <c r="Y106" s="230"/>
      <c r="Z106" s="230"/>
      <c r="AA106" s="230"/>
      <c r="AB106" s="230"/>
      <c r="AC106" s="230"/>
      <c r="AD106" s="230"/>
      <c r="AE106" s="230"/>
      <c r="AF106" s="229"/>
      <c r="AG106" s="229"/>
      <c r="AH106" s="229"/>
      <c r="AI106" s="229"/>
      <c r="AJ106" s="229"/>
      <c r="AK106" s="229"/>
      <c r="AL106" s="229"/>
      <c r="AM106" s="229"/>
      <c r="AN106" s="229"/>
      <c r="AO106" s="229"/>
      <c r="AP106" s="229"/>
    </row>
    <row r="107" spans="1:42" ht="110.45">
      <c r="A107" s="15" t="s">
        <v>317</v>
      </c>
      <c r="B107" s="15" t="s">
        <v>326</v>
      </c>
      <c r="C107" s="15" t="s">
        <v>392</v>
      </c>
      <c r="D107" s="15" t="s">
        <v>393</v>
      </c>
      <c r="E107" s="16"/>
      <c r="F107" s="16"/>
      <c r="G107" s="16"/>
      <c r="H107" s="16">
        <v>1</v>
      </c>
      <c r="I107" s="16"/>
      <c r="J107" s="16"/>
      <c r="K107" s="16"/>
      <c r="L107" s="16"/>
      <c r="M107" s="16">
        <v>1</v>
      </c>
      <c r="N107" s="16"/>
      <c r="O107" s="16"/>
      <c r="P107" s="16"/>
      <c r="Q107" s="17">
        <f t="shared" si="0"/>
        <v>2</v>
      </c>
      <c r="R107" s="15" t="s">
        <v>387</v>
      </c>
      <c r="S107" s="15"/>
      <c r="T107" s="15"/>
      <c r="U107" s="23" t="s">
        <v>394</v>
      </c>
      <c r="V107" s="19" t="s">
        <v>366</v>
      </c>
      <c r="W107" s="229"/>
      <c r="X107" s="230"/>
      <c r="Y107" s="230"/>
      <c r="Z107" s="230"/>
      <c r="AA107" s="230"/>
      <c r="AB107" s="230"/>
      <c r="AC107" s="230"/>
      <c r="AD107" s="230"/>
      <c r="AE107" s="230"/>
      <c r="AF107" s="229"/>
      <c r="AG107" s="229"/>
      <c r="AH107" s="229"/>
      <c r="AI107" s="229"/>
      <c r="AJ107" s="229"/>
      <c r="AK107" s="229"/>
      <c r="AL107" s="229"/>
      <c r="AM107" s="229"/>
      <c r="AN107" s="229"/>
      <c r="AO107" s="229"/>
      <c r="AP107" s="229"/>
    </row>
    <row r="108" spans="1:42" ht="55.15">
      <c r="A108" s="15" t="s">
        <v>317</v>
      </c>
      <c r="B108" s="15" t="s">
        <v>395</v>
      </c>
      <c r="C108" s="15" t="s">
        <v>396</v>
      </c>
      <c r="D108" s="21" t="s">
        <v>397</v>
      </c>
      <c r="E108" s="21"/>
      <c r="F108" s="377">
        <v>1</v>
      </c>
      <c r="G108" s="21"/>
      <c r="H108" s="21"/>
      <c r="I108" s="21"/>
      <c r="J108" s="21"/>
      <c r="K108" s="21"/>
      <c r="L108" s="21"/>
      <c r="M108" s="22"/>
      <c r="N108" s="22"/>
      <c r="O108" s="22"/>
      <c r="P108" s="22"/>
      <c r="Q108" s="17">
        <f t="shared" si="0"/>
        <v>1</v>
      </c>
      <c r="R108" s="15" t="s">
        <v>398</v>
      </c>
      <c r="S108" s="15"/>
      <c r="T108" s="15"/>
      <c r="U108" s="15" t="s">
        <v>399</v>
      </c>
      <c r="V108" s="19" t="s">
        <v>366</v>
      </c>
      <c r="W108" s="229"/>
      <c r="X108" s="230"/>
      <c r="Y108" s="230"/>
      <c r="Z108" s="230"/>
      <c r="AA108" s="230"/>
      <c r="AB108" s="230"/>
      <c r="AC108" s="230"/>
      <c r="AD108" s="230"/>
      <c r="AE108" s="230"/>
      <c r="AF108" s="229"/>
      <c r="AG108" s="229"/>
      <c r="AH108" s="229"/>
      <c r="AI108" s="229"/>
      <c r="AJ108" s="229"/>
      <c r="AK108" s="229"/>
      <c r="AL108" s="229"/>
      <c r="AM108" s="229"/>
      <c r="AN108" s="229"/>
      <c r="AO108" s="229"/>
      <c r="AP108" s="229"/>
    </row>
    <row r="109" spans="1:42" ht="55.15">
      <c r="A109" s="15" t="s">
        <v>317</v>
      </c>
      <c r="B109" s="15" t="s">
        <v>395</v>
      </c>
      <c r="C109" s="15" t="s">
        <v>400</v>
      </c>
      <c r="D109" s="21" t="s">
        <v>401</v>
      </c>
      <c r="E109" s="21"/>
      <c r="F109" s="21"/>
      <c r="G109" s="377">
        <v>1</v>
      </c>
      <c r="H109" s="21"/>
      <c r="I109" s="21"/>
      <c r="J109" s="21"/>
      <c r="K109" s="21"/>
      <c r="L109" s="21"/>
      <c r="M109" s="22"/>
      <c r="N109" s="22"/>
      <c r="O109" s="22"/>
      <c r="P109" s="22"/>
      <c r="Q109" s="17">
        <f t="shared" si="0"/>
        <v>1</v>
      </c>
      <c r="R109" s="15" t="s">
        <v>402</v>
      </c>
      <c r="S109" s="15"/>
      <c r="T109" s="15"/>
      <c r="U109" s="15" t="s">
        <v>403</v>
      </c>
      <c r="V109" s="19" t="s">
        <v>366</v>
      </c>
      <c r="W109" s="229"/>
      <c r="X109" s="230"/>
      <c r="Y109" s="230"/>
      <c r="Z109" s="230"/>
      <c r="AA109" s="230"/>
      <c r="AB109" s="230"/>
      <c r="AC109" s="230"/>
      <c r="AD109" s="230"/>
      <c r="AE109" s="230"/>
      <c r="AF109" s="229"/>
      <c r="AG109" s="229"/>
      <c r="AH109" s="229"/>
      <c r="AI109" s="229"/>
      <c r="AJ109" s="229"/>
      <c r="AK109" s="229"/>
      <c r="AL109" s="229"/>
      <c r="AM109" s="229"/>
      <c r="AN109" s="229"/>
      <c r="AO109" s="229"/>
      <c r="AP109" s="229"/>
    </row>
    <row r="110" spans="1:42" ht="55.15">
      <c r="A110" s="15" t="s">
        <v>317</v>
      </c>
      <c r="B110" s="15" t="s">
        <v>395</v>
      </c>
      <c r="C110" s="15" t="s">
        <v>404</v>
      </c>
      <c r="D110" s="21" t="s">
        <v>405</v>
      </c>
      <c r="E110" s="21"/>
      <c r="F110" s="21"/>
      <c r="G110" s="21"/>
      <c r="H110" s="21"/>
      <c r="I110" s="21"/>
      <c r="J110" s="21"/>
      <c r="K110" s="21"/>
      <c r="L110" s="377">
        <v>1</v>
      </c>
      <c r="M110" s="22"/>
      <c r="N110" s="22"/>
      <c r="O110" s="22"/>
      <c r="P110" s="22"/>
      <c r="Q110" s="17">
        <f t="shared" si="0"/>
        <v>1</v>
      </c>
      <c r="R110" s="15" t="s">
        <v>118</v>
      </c>
      <c r="S110" s="15"/>
      <c r="T110" s="15"/>
      <c r="U110" s="15" t="s">
        <v>406</v>
      </c>
      <c r="V110" s="19" t="s">
        <v>366</v>
      </c>
      <c r="W110" s="229"/>
      <c r="X110" s="230"/>
      <c r="Y110" s="230"/>
      <c r="Z110" s="230"/>
      <c r="AA110" s="230"/>
      <c r="AB110" s="230"/>
      <c r="AC110" s="230"/>
      <c r="AD110" s="230"/>
      <c r="AE110" s="230"/>
      <c r="AF110" s="229"/>
      <c r="AG110" s="229"/>
      <c r="AH110" s="229"/>
      <c r="AI110" s="229"/>
      <c r="AJ110" s="229"/>
      <c r="AK110" s="229"/>
      <c r="AL110" s="229"/>
      <c r="AM110" s="229"/>
      <c r="AN110" s="229"/>
      <c r="AO110" s="229"/>
      <c r="AP110" s="229"/>
    </row>
    <row r="111" spans="1:42" ht="118.9">
      <c r="A111" s="15" t="s">
        <v>317</v>
      </c>
      <c r="B111" s="15" t="s">
        <v>395</v>
      </c>
      <c r="C111" s="15" t="s">
        <v>407</v>
      </c>
      <c r="D111" s="21" t="s">
        <v>408</v>
      </c>
      <c r="E111" s="21"/>
      <c r="F111" s="21"/>
      <c r="G111" s="21">
        <v>1</v>
      </c>
      <c r="H111" s="21"/>
      <c r="I111" s="21"/>
      <c r="J111" s="21">
        <v>1</v>
      </c>
      <c r="K111" s="21"/>
      <c r="L111" s="21"/>
      <c r="M111" s="22">
        <v>1</v>
      </c>
      <c r="N111" s="22"/>
      <c r="O111" s="22"/>
      <c r="P111" s="22">
        <v>1</v>
      </c>
      <c r="Q111" s="17">
        <f t="shared" si="0"/>
        <v>4</v>
      </c>
      <c r="R111" s="15" t="s">
        <v>409</v>
      </c>
      <c r="S111" s="15"/>
      <c r="T111" s="15"/>
      <c r="U111" s="383" t="s">
        <v>410</v>
      </c>
      <c r="V111" s="19" t="s">
        <v>366</v>
      </c>
      <c r="W111" s="229"/>
      <c r="X111" s="230"/>
      <c r="Y111" s="230"/>
      <c r="Z111" s="230"/>
      <c r="AA111" s="230"/>
      <c r="AB111" s="230"/>
      <c r="AC111" s="230"/>
      <c r="AD111" s="230"/>
      <c r="AE111" s="230"/>
      <c r="AF111" s="229"/>
      <c r="AG111" s="229"/>
      <c r="AH111" s="229"/>
      <c r="AI111" s="229"/>
      <c r="AJ111" s="229"/>
      <c r="AK111" s="229"/>
      <c r="AL111" s="229"/>
      <c r="AM111" s="229"/>
      <c r="AN111" s="229"/>
      <c r="AO111" s="229"/>
      <c r="AP111" s="229"/>
    </row>
    <row r="112" spans="1:42" ht="97.15">
      <c r="A112" s="15" t="s">
        <v>317</v>
      </c>
      <c r="B112" s="15" t="s">
        <v>395</v>
      </c>
      <c r="C112" s="15" t="s">
        <v>411</v>
      </c>
      <c r="D112" s="21" t="s">
        <v>412</v>
      </c>
      <c r="E112" s="21"/>
      <c r="F112" s="21"/>
      <c r="G112" s="21"/>
      <c r="H112" s="21"/>
      <c r="I112" s="21"/>
      <c r="J112" s="21"/>
      <c r="K112" s="21"/>
      <c r="L112" s="21"/>
      <c r="M112" s="22">
        <v>1</v>
      </c>
      <c r="N112" s="22"/>
      <c r="O112" s="22"/>
      <c r="P112" s="22"/>
      <c r="Q112" s="17">
        <f t="shared" si="0"/>
        <v>1</v>
      </c>
      <c r="R112" s="15" t="s">
        <v>413</v>
      </c>
      <c r="S112" s="15"/>
      <c r="T112" s="15"/>
      <c r="U112" s="384" t="s">
        <v>414</v>
      </c>
      <c r="V112" s="19" t="s">
        <v>366</v>
      </c>
      <c r="W112" s="229"/>
      <c r="X112" s="230"/>
      <c r="Y112" s="230"/>
      <c r="Z112" s="230"/>
      <c r="AA112" s="230"/>
      <c r="AB112" s="230"/>
      <c r="AC112" s="230"/>
      <c r="AD112" s="230"/>
      <c r="AE112" s="230"/>
      <c r="AF112" s="229"/>
      <c r="AG112" s="229"/>
      <c r="AH112" s="229"/>
      <c r="AI112" s="229"/>
      <c r="AJ112" s="229"/>
      <c r="AK112" s="229"/>
      <c r="AL112" s="229"/>
      <c r="AM112" s="229"/>
      <c r="AN112" s="229"/>
      <c r="AO112" s="229"/>
      <c r="AP112" s="229"/>
    </row>
    <row r="113" spans="1:42" ht="55.15">
      <c r="A113" s="15" t="s">
        <v>317</v>
      </c>
      <c r="B113" s="15" t="s">
        <v>395</v>
      </c>
      <c r="C113" s="15" t="s">
        <v>415</v>
      </c>
      <c r="D113" s="21" t="s">
        <v>416</v>
      </c>
      <c r="E113" s="21"/>
      <c r="F113" s="21"/>
      <c r="G113" s="21">
        <v>1</v>
      </c>
      <c r="H113" s="21"/>
      <c r="I113" s="21"/>
      <c r="J113" s="21">
        <v>1</v>
      </c>
      <c r="K113" s="21"/>
      <c r="L113" s="21"/>
      <c r="M113" s="22">
        <v>1</v>
      </c>
      <c r="N113" s="22"/>
      <c r="O113" s="22"/>
      <c r="P113" s="22">
        <v>1</v>
      </c>
      <c r="Q113" s="17">
        <f t="shared" si="0"/>
        <v>4</v>
      </c>
      <c r="R113" s="15" t="s">
        <v>417</v>
      </c>
      <c r="S113" s="15"/>
      <c r="T113" s="15"/>
      <c r="U113" s="385" t="s">
        <v>418</v>
      </c>
      <c r="V113" s="19" t="s">
        <v>366</v>
      </c>
      <c r="W113" s="229"/>
      <c r="X113" s="230"/>
      <c r="Y113" s="230"/>
      <c r="Z113" s="230"/>
      <c r="AA113" s="230"/>
      <c r="AB113" s="230"/>
      <c r="AC113" s="230"/>
      <c r="AD113" s="230"/>
      <c r="AE113" s="230"/>
      <c r="AF113" s="229"/>
      <c r="AG113" s="229"/>
      <c r="AH113" s="229"/>
      <c r="AI113" s="229"/>
      <c r="AJ113" s="229"/>
      <c r="AK113" s="229"/>
      <c r="AL113" s="229"/>
      <c r="AM113" s="229"/>
      <c r="AN113" s="229"/>
      <c r="AO113" s="229"/>
      <c r="AP113" s="229"/>
    </row>
    <row r="114" spans="1:42" ht="55.15">
      <c r="A114" s="15" t="s">
        <v>317</v>
      </c>
      <c r="B114" s="15" t="s">
        <v>395</v>
      </c>
      <c r="C114" s="15" t="s">
        <v>419</v>
      </c>
      <c r="D114" s="21" t="s">
        <v>420</v>
      </c>
      <c r="E114" s="21">
        <v>1</v>
      </c>
      <c r="F114" s="21"/>
      <c r="G114" s="21"/>
      <c r="H114" s="21"/>
      <c r="I114" s="21"/>
      <c r="J114" s="21"/>
      <c r="K114" s="21">
        <v>1</v>
      </c>
      <c r="L114" s="21"/>
      <c r="M114" s="22"/>
      <c r="N114" s="22"/>
      <c r="O114" s="22"/>
      <c r="P114" s="22"/>
      <c r="Q114" s="17">
        <f t="shared" si="0"/>
        <v>2</v>
      </c>
      <c r="R114" s="15" t="s">
        <v>421</v>
      </c>
      <c r="S114" s="15"/>
      <c r="T114" s="15"/>
      <c r="U114" s="386" t="s">
        <v>422</v>
      </c>
      <c r="V114" s="19" t="s">
        <v>366</v>
      </c>
      <c r="W114" s="229"/>
      <c r="X114" s="230"/>
      <c r="Y114" s="230"/>
      <c r="Z114" s="230"/>
      <c r="AA114" s="230"/>
      <c r="AB114" s="230"/>
      <c r="AC114" s="230"/>
      <c r="AD114" s="230"/>
      <c r="AE114" s="230"/>
      <c r="AF114" s="229"/>
      <c r="AG114" s="229"/>
      <c r="AH114" s="229"/>
      <c r="AI114" s="229"/>
      <c r="AJ114" s="229"/>
      <c r="AK114" s="229"/>
      <c r="AL114" s="229"/>
      <c r="AM114" s="229"/>
      <c r="AN114" s="229"/>
      <c r="AO114" s="229"/>
      <c r="AP114" s="229"/>
    </row>
    <row r="115" spans="1:42" ht="55.15">
      <c r="A115" s="15" t="s">
        <v>317</v>
      </c>
      <c r="B115" s="15" t="s">
        <v>395</v>
      </c>
      <c r="C115" s="15" t="s">
        <v>423</v>
      </c>
      <c r="D115" s="21" t="s">
        <v>424</v>
      </c>
      <c r="E115" s="21"/>
      <c r="F115" s="21">
        <v>1</v>
      </c>
      <c r="G115" s="21"/>
      <c r="H115" s="21"/>
      <c r="I115" s="21"/>
      <c r="J115" s="21"/>
      <c r="K115" s="21"/>
      <c r="L115" s="21">
        <v>1</v>
      </c>
      <c r="M115" s="22"/>
      <c r="N115" s="22"/>
      <c r="O115" s="22"/>
      <c r="P115" s="22"/>
      <c r="Q115" s="17">
        <f t="shared" si="0"/>
        <v>2</v>
      </c>
      <c r="R115" s="15" t="s">
        <v>421</v>
      </c>
      <c r="S115" s="15"/>
      <c r="T115" s="15"/>
      <c r="U115" s="386" t="s">
        <v>422</v>
      </c>
      <c r="V115" s="19" t="s">
        <v>366</v>
      </c>
      <c r="W115" s="229"/>
      <c r="X115" s="230"/>
      <c r="Y115" s="230"/>
      <c r="Z115" s="230"/>
      <c r="AA115" s="230"/>
      <c r="AB115" s="230"/>
      <c r="AC115" s="230"/>
      <c r="AD115" s="230"/>
      <c r="AE115" s="230"/>
      <c r="AF115" s="229"/>
      <c r="AG115" s="229"/>
      <c r="AH115" s="229"/>
      <c r="AI115" s="229"/>
      <c r="AJ115" s="229"/>
      <c r="AK115" s="229"/>
      <c r="AL115" s="229"/>
      <c r="AM115" s="229"/>
      <c r="AN115" s="229"/>
      <c r="AO115" s="229"/>
      <c r="AP115" s="229"/>
    </row>
    <row r="116" spans="1:42" ht="69">
      <c r="A116" s="15" t="s">
        <v>425</v>
      </c>
      <c r="B116" s="15" t="s">
        <v>426</v>
      </c>
      <c r="C116" s="15" t="s">
        <v>427</v>
      </c>
      <c r="D116" s="15" t="s">
        <v>428</v>
      </c>
      <c r="E116" s="16">
        <v>1</v>
      </c>
      <c r="F116" s="16">
        <v>1</v>
      </c>
      <c r="G116" s="16">
        <v>1</v>
      </c>
      <c r="H116" s="16">
        <v>1</v>
      </c>
      <c r="I116" s="16">
        <v>1</v>
      </c>
      <c r="J116" s="16">
        <v>1</v>
      </c>
      <c r="K116" s="16">
        <v>1</v>
      </c>
      <c r="L116" s="16">
        <v>1</v>
      </c>
      <c r="M116" s="16">
        <v>1</v>
      </c>
      <c r="N116" s="16">
        <v>1</v>
      </c>
      <c r="O116" s="16">
        <v>1</v>
      </c>
      <c r="P116" s="16">
        <v>1</v>
      </c>
      <c r="Q116" s="17">
        <f t="shared" si="0"/>
        <v>12</v>
      </c>
      <c r="R116" s="15" t="s">
        <v>105</v>
      </c>
      <c r="S116" s="15"/>
      <c r="T116" s="15"/>
      <c r="U116" s="18" t="s">
        <v>418</v>
      </c>
      <c r="V116" s="19" t="s">
        <v>429</v>
      </c>
      <c r="W116" s="229"/>
      <c r="X116" s="230"/>
      <c r="Y116" s="230"/>
      <c r="Z116" s="230"/>
      <c r="AA116" s="230"/>
      <c r="AB116" s="230"/>
      <c r="AC116" s="230"/>
      <c r="AD116" s="230"/>
      <c r="AE116" s="230"/>
      <c r="AF116" s="229"/>
      <c r="AG116" s="229"/>
      <c r="AH116" s="229"/>
      <c r="AI116" s="229"/>
      <c r="AJ116" s="229"/>
      <c r="AK116" s="229"/>
      <c r="AL116" s="229"/>
      <c r="AM116" s="229"/>
      <c r="AN116" s="229"/>
      <c r="AO116" s="229"/>
      <c r="AP116" s="229"/>
    </row>
    <row r="117" spans="1:42" ht="69">
      <c r="A117" s="15" t="s">
        <v>425</v>
      </c>
      <c r="B117" s="15" t="s">
        <v>426</v>
      </c>
      <c r="C117" s="15" t="s">
        <v>430</v>
      </c>
      <c r="D117" s="15" t="s">
        <v>431</v>
      </c>
      <c r="E117" s="16"/>
      <c r="F117" s="16">
        <v>1</v>
      </c>
      <c r="G117" s="16"/>
      <c r="H117" s="16"/>
      <c r="I117" s="16"/>
      <c r="J117" s="16"/>
      <c r="K117" s="16"/>
      <c r="L117" s="16">
        <v>1</v>
      </c>
      <c r="M117" s="16"/>
      <c r="N117" s="16"/>
      <c r="O117" s="16"/>
      <c r="P117" s="16"/>
      <c r="Q117" s="17">
        <f t="shared" si="0"/>
        <v>2</v>
      </c>
      <c r="R117" s="15" t="s">
        <v>105</v>
      </c>
      <c r="S117" s="15"/>
      <c r="T117" s="15"/>
      <c r="U117" s="18" t="s">
        <v>422</v>
      </c>
      <c r="V117" s="19" t="s">
        <v>429</v>
      </c>
      <c r="W117" s="229"/>
      <c r="X117" s="230"/>
      <c r="Y117" s="230"/>
      <c r="Z117" s="230"/>
      <c r="AA117" s="230"/>
      <c r="AB117" s="230"/>
      <c r="AC117" s="230"/>
      <c r="AD117" s="230"/>
      <c r="AE117" s="230"/>
      <c r="AF117" s="229"/>
      <c r="AG117" s="229"/>
      <c r="AH117" s="229"/>
      <c r="AI117" s="229"/>
      <c r="AJ117" s="229"/>
      <c r="AK117" s="229"/>
      <c r="AL117" s="229"/>
      <c r="AM117" s="229"/>
      <c r="AN117" s="229"/>
      <c r="AO117" s="229"/>
      <c r="AP117" s="229"/>
    </row>
    <row r="118" spans="1:42" ht="69">
      <c r="A118" s="15" t="s">
        <v>425</v>
      </c>
      <c r="B118" s="15" t="s">
        <v>426</v>
      </c>
      <c r="C118" s="15" t="s">
        <v>432</v>
      </c>
      <c r="D118" s="15" t="s">
        <v>433</v>
      </c>
      <c r="E118" s="16"/>
      <c r="F118" s="16"/>
      <c r="G118" s="16"/>
      <c r="H118" s="16"/>
      <c r="I118" s="16"/>
      <c r="J118" s="16">
        <v>1</v>
      </c>
      <c r="K118" s="16"/>
      <c r="L118" s="16"/>
      <c r="M118" s="16"/>
      <c r="N118" s="16"/>
      <c r="O118" s="16"/>
      <c r="P118" s="16"/>
      <c r="Q118" s="17">
        <f t="shared" si="0"/>
        <v>1</v>
      </c>
      <c r="R118" s="15" t="s">
        <v>126</v>
      </c>
      <c r="S118" s="15" t="s">
        <v>167</v>
      </c>
      <c r="T118" s="15"/>
      <c r="U118" s="15" t="s">
        <v>422</v>
      </c>
      <c r="V118" s="19" t="s">
        <v>429</v>
      </c>
      <c r="W118" s="229"/>
      <c r="X118" s="230"/>
      <c r="Y118" s="230"/>
      <c r="Z118" s="230"/>
      <c r="AA118" s="230"/>
      <c r="AB118" s="230"/>
      <c r="AC118" s="230"/>
      <c r="AD118" s="230"/>
      <c r="AE118" s="230"/>
      <c r="AF118" s="229"/>
      <c r="AG118" s="229"/>
      <c r="AH118" s="229"/>
      <c r="AI118" s="229"/>
      <c r="AJ118" s="229"/>
      <c r="AK118" s="229"/>
      <c r="AL118" s="229"/>
      <c r="AM118" s="229"/>
      <c r="AN118" s="229"/>
      <c r="AO118" s="229"/>
      <c r="AP118" s="229"/>
    </row>
    <row r="119" spans="1:42" ht="82.9">
      <c r="A119" s="15" t="s">
        <v>425</v>
      </c>
      <c r="B119" s="15" t="s">
        <v>426</v>
      </c>
      <c r="C119" s="15" t="s">
        <v>434</v>
      </c>
      <c r="D119" s="15" t="s">
        <v>435</v>
      </c>
      <c r="E119" s="16"/>
      <c r="F119" s="16"/>
      <c r="G119" s="16"/>
      <c r="H119" s="16"/>
      <c r="I119" s="16"/>
      <c r="J119" s="16"/>
      <c r="K119" s="16"/>
      <c r="L119" s="16">
        <v>1</v>
      </c>
      <c r="M119" s="16"/>
      <c r="N119" s="16"/>
      <c r="O119" s="16"/>
      <c r="P119" s="16"/>
      <c r="Q119" s="17">
        <f t="shared" si="0"/>
        <v>1</v>
      </c>
      <c r="R119" s="15" t="s">
        <v>126</v>
      </c>
      <c r="S119" s="15" t="s">
        <v>167</v>
      </c>
      <c r="T119" s="15"/>
      <c r="U119" s="15" t="s">
        <v>436</v>
      </c>
      <c r="V119" s="19" t="s">
        <v>429</v>
      </c>
      <c r="W119" s="229"/>
      <c r="X119" s="230"/>
      <c r="Y119" s="230"/>
      <c r="Z119" s="230"/>
      <c r="AA119" s="230"/>
      <c r="AB119" s="230"/>
      <c r="AC119" s="230"/>
      <c r="AD119" s="230"/>
      <c r="AE119" s="230"/>
      <c r="AF119" s="229"/>
      <c r="AG119" s="229"/>
      <c r="AH119" s="229"/>
      <c r="AI119" s="229"/>
      <c r="AJ119" s="229"/>
      <c r="AK119" s="229"/>
      <c r="AL119" s="229"/>
      <c r="AM119" s="229"/>
      <c r="AN119" s="229"/>
      <c r="AO119" s="229"/>
      <c r="AP119" s="229"/>
    </row>
    <row r="120" spans="1:42" ht="82.9">
      <c r="A120" s="15" t="s">
        <v>425</v>
      </c>
      <c r="B120" s="15" t="s">
        <v>426</v>
      </c>
      <c r="C120" s="15" t="s">
        <v>437</v>
      </c>
      <c r="D120" s="15" t="s">
        <v>438</v>
      </c>
      <c r="E120" s="16"/>
      <c r="F120" s="16"/>
      <c r="G120" s="16"/>
      <c r="H120" s="16"/>
      <c r="I120" s="16"/>
      <c r="J120" s="16"/>
      <c r="K120" s="16"/>
      <c r="L120" s="16"/>
      <c r="M120" s="16"/>
      <c r="N120" s="16"/>
      <c r="O120" s="16"/>
      <c r="P120" s="16">
        <v>1</v>
      </c>
      <c r="Q120" s="17">
        <f t="shared" si="0"/>
        <v>1</v>
      </c>
      <c r="R120" s="15" t="s">
        <v>126</v>
      </c>
      <c r="S120" s="15" t="s">
        <v>167</v>
      </c>
      <c r="T120" s="15"/>
      <c r="U120" s="15" t="s">
        <v>439</v>
      </c>
      <c r="V120" s="19" t="s">
        <v>429</v>
      </c>
      <c r="W120" s="229"/>
      <c r="X120" s="230"/>
      <c r="Y120" s="230"/>
      <c r="Z120" s="230"/>
      <c r="AA120" s="230"/>
      <c r="AB120" s="230"/>
      <c r="AC120" s="230"/>
      <c r="AD120" s="230"/>
      <c r="AE120" s="230"/>
      <c r="AF120" s="229"/>
      <c r="AG120" s="229"/>
      <c r="AH120" s="229"/>
      <c r="AI120" s="229"/>
      <c r="AJ120" s="229"/>
      <c r="AK120" s="229"/>
      <c r="AL120" s="229"/>
      <c r="AM120" s="229"/>
      <c r="AN120" s="229"/>
      <c r="AO120" s="229"/>
      <c r="AP120" s="229"/>
    </row>
    <row r="121" spans="1:42" ht="69">
      <c r="A121" s="15" t="s">
        <v>425</v>
      </c>
      <c r="B121" s="15" t="s">
        <v>426</v>
      </c>
      <c r="C121" s="15" t="s">
        <v>440</v>
      </c>
      <c r="D121" s="15" t="s">
        <v>441</v>
      </c>
      <c r="E121" s="16"/>
      <c r="F121" s="16"/>
      <c r="G121" s="16"/>
      <c r="H121" s="16"/>
      <c r="I121" s="16"/>
      <c r="J121" s="16"/>
      <c r="K121" s="16"/>
      <c r="L121" s="16"/>
      <c r="M121" s="16">
        <v>1</v>
      </c>
      <c r="N121" s="16"/>
      <c r="O121" s="16"/>
      <c r="P121" s="16"/>
      <c r="Q121" s="17">
        <f t="shared" si="0"/>
        <v>1</v>
      </c>
      <c r="R121" s="15" t="s">
        <v>126</v>
      </c>
      <c r="S121" s="15" t="s">
        <v>167</v>
      </c>
      <c r="T121" s="15"/>
      <c r="U121" s="15" t="s">
        <v>442</v>
      </c>
      <c r="V121" s="19" t="s">
        <v>429</v>
      </c>
      <c r="W121" s="229"/>
      <c r="X121" s="230"/>
      <c r="Y121" s="230"/>
      <c r="Z121" s="230"/>
      <c r="AA121" s="230"/>
      <c r="AB121" s="230"/>
      <c r="AC121" s="230"/>
      <c r="AD121" s="230"/>
      <c r="AE121" s="230"/>
      <c r="AF121" s="229"/>
      <c r="AG121" s="229"/>
      <c r="AH121" s="229"/>
      <c r="AI121" s="229"/>
      <c r="AJ121" s="229"/>
      <c r="AK121" s="229"/>
      <c r="AL121" s="229"/>
      <c r="AM121" s="229"/>
      <c r="AN121" s="229"/>
      <c r="AO121" s="229"/>
      <c r="AP121" s="229"/>
    </row>
    <row r="122" spans="1:42" ht="179.45">
      <c r="A122" s="15" t="s">
        <v>425</v>
      </c>
      <c r="B122" s="15" t="s">
        <v>426</v>
      </c>
      <c r="C122" s="15" t="s">
        <v>443</v>
      </c>
      <c r="D122" s="15" t="s">
        <v>444</v>
      </c>
      <c r="E122" s="16"/>
      <c r="F122" s="16"/>
      <c r="G122" s="16">
        <v>1</v>
      </c>
      <c r="H122" s="16"/>
      <c r="I122" s="16"/>
      <c r="J122" s="16"/>
      <c r="K122" s="16"/>
      <c r="L122" s="16"/>
      <c r="M122" s="16"/>
      <c r="N122" s="16"/>
      <c r="O122" s="16"/>
      <c r="P122" s="16"/>
      <c r="Q122" s="17">
        <f t="shared" si="0"/>
        <v>1</v>
      </c>
      <c r="R122" s="15" t="s">
        <v>445</v>
      </c>
      <c r="S122" s="15"/>
      <c r="T122" s="15"/>
      <c r="U122" s="15" t="s">
        <v>446</v>
      </c>
      <c r="V122" s="19" t="s">
        <v>429</v>
      </c>
      <c r="W122" s="229"/>
      <c r="X122" s="230"/>
      <c r="Y122" s="230"/>
      <c r="Z122" s="230"/>
      <c r="AA122" s="230"/>
      <c r="AB122" s="230"/>
      <c r="AC122" s="230"/>
      <c r="AD122" s="230"/>
      <c r="AE122" s="230"/>
      <c r="AF122" s="229"/>
      <c r="AG122" s="229"/>
      <c r="AH122" s="229"/>
      <c r="AI122" s="229"/>
      <c r="AJ122" s="229"/>
      <c r="AK122" s="229"/>
      <c r="AL122" s="229"/>
      <c r="AM122" s="229"/>
      <c r="AN122" s="229"/>
      <c r="AO122" s="229"/>
      <c r="AP122" s="229"/>
    </row>
    <row r="123" spans="1:42" ht="69">
      <c r="A123" s="15" t="s">
        <v>425</v>
      </c>
      <c r="B123" s="15" t="s">
        <v>426</v>
      </c>
      <c r="C123" s="15" t="s">
        <v>447</v>
      </c>
      <c r="D123" s="15" t="s">
        <v>448</v>
      </c>
      <c r="E123" s="16"/>
      <c r="F123" s="16"/>
      <c r="G123" s="16"/>
      <c r="H123" s="16">
        <v>1</v>
      </c>
      <c r="I123" s="16"/>
      <c r="J123" s="16"/>
      <c r="K123" s="16"/>
      <c r="L123" s="16"/>
      <c r="M123" s="16"/>
      <c r="N123" s="16"/>
      <c r="O123" s="16"/>
      <c r="P123" s="16"/>
      <c r="Q123" s="17">
        <f t="shared" si="0"/>
        <v>1</v>
      </c>
      <c r="R123" s="15" t="s">
        <v>449</v>
      </c>
      <c r="S123" s="15"/>
      <c r="T123" s="15"/>
      <c r="U123" s="15" t="s">
        <v>450</v>
      </c>
      <c r="V123" s="19" t="s">
        <v>429</v>
      </c>
      <c r="W123" s="229"/>
      <c r="X123" s="230"/>
      <c r="Y123" s="230"/>
      <c r="Z123" s="230"/>
      <c r="AA123" s="230"/>
      <c r="AB123" s="230"/>
      <c r="AC123" s="230"/>
      <c r="AD123" s="230"/>
      <c r="AE123" s="230"/>
      <c r="AF123" s="229"/>
      <c r="AG123" s="229"/>
      <c r="AH123" s="229"/>
      <c r="AI123" s="229"/>
      <c r="AJ123" s="229"/>
      <c r="AK123" s="229"/>
      <c r="AL123" s="229"/>
      <c r="AM123" s="229"/>
      <c r="AN123" s="229"/>
      <c r="AO123" s="229"/>
      <c r="AP123" s="229"/>
    </row>
    <row r="124" spans="1:42" ht="69">
      <c r="A124" s="15" t="s">
        <v>451</v>
      </c>
      <c r="B124" s="15" t="s">
        <v>452</v>
      </c>
      <c r="C124" s="15" t="s">
        <v>453</v>
      </c>
      <c r="D124" s="15" t="s">
        <v>454</v>
      </c>
      <c r="E124" s="16"/>
      <c r="F124" s="16"/>
      <c r="G124" s="16"/>
      <c r="H124" s="16"/>
      <c r="I124" s="16"/>
      <c r="J124" s="16"/>
      <c r="K124" s="16"/>
      <c r="L124" s="16"/>
      <c r="M124" s="16">
        <v>1</v>
      </c>
      <c r="N124" s="16"/>
      <c r="O124" s="16"/>
      <c r="P124" s="16"/>
      <c r="Q124" s="17">
        <f t="shared" si="0"/>
        <v>1</v>
      </c>
      <c r="R124" s="15"/>
      <c r="S124" s="15"/>
      <c r="T124" s="15" t="s">
        <v>455</v>
      </c>
      <c r="U124" s="15"/>
      <c r="V124" s="19" t="s">
        <v>272</v>
      </c>
      <c r="W124" s="229"/>
      <c r="X124" s="230"/>
      <c r="Y124" s="230"/>
      <c r="Z124" s="230"/>
      <c r="AA124" s="230"/>
      <c r="AB124" s="230"/>
      <c r="AC124" s="230"/>
      <c r="AD124" s="230"/>
      <c r="AE124" s="230"/>
      <c r="AF124" s="229"/>
      <c r="AG124" s="229"/>
      <c r="AH124" s="229"/>
      <c r="AI124" s="229"/>
      <c r="AJ124" s="229"/>
      <c r="AK124" s="229"/>
      <c r="AL124" s="229"/>
      <c r="AM124" s="229"/>
      <c r="AN124" s="229"/>
      <c r="AO124" s="229"/>
      <c r="AP124" s="229"/>
    </row>
    <row r="125" spans="1:42" ht="69">
      <c r="A125" s="15" t="s">
        <v>451</v>
      </c>
      <c r="B125" s="15" t="s">
        <v>452</v>
      </c>
      <c r="C125" s="15" t="s">
        <v>456</v>
      </c>
      <c r="D125" s="15" t="s">
        <v>457</v>
      </c>
      <c r="E125" s="16"/>
      <c r="F125" s="16"/>
      <c r="G125" s="16"/>
      <c r="H125" s="16"/>
      <c r="I125" s="16"/>
      <c r="J125" s="16"/>
      <c r="K125" s="16"/>
      <c r="L125" s="16"/>
      <c r="M125" s="16">
        <v>1</v>
      </c>
      <c r="N125" s="16"/>
      <c r="O125" s="16"/>
      <c r="P125" s="16"/>
      <c r="Q125" s="17">
        <f t="shared" si="0"/>
        <v>1</v>
      </c>
      <c r="R125" s="15" t="s">
        <v>105</v>
      </c>
      <c r="S125" s="15"/>
      <c r="T125" s="15" t="s">
        <v>458</v>
      </c>
      <c r="U125" s="15"/>
      <c r="V125" s="19" t="s">
        <v>272</v>
      </c>
      <c r="W125" s="229"/>
      <c r="X125" s="230"/>
      <c r="Y125" s="230"/>
      <c r="Z125" s="230"/>
      <c r="AA125" s="230"/>
      <c r="AB125" s="230"/>
      <c r="AC125" s="230"/>
      <c r="AD125" s="230"/>
      <c r="AE125" s="230"/>
      <c r="AF125" s="229"/>
      <c r="AG125" s="229"/>
      <c r="AH125" s="229"/>
      <c r="AI125" s="229"/>
      <c r="AJ125" s="229"/>
      <c r="AK125" s="229"/>
      <c r="AL125" s="229"/>
      <c r="AM125" s="229"/>
      <c r="AN125" s="229"/>
      <c r="AO125" s="229"/>
      <c r="AP125" s="229"/>
    </row>
    <row r="126" spans="1:42" ht="69">
      <c r="A126" s="15" t="s">
        <v>451</v>
      </c>
      <c r="B126" s="15" t="s">
        <v>452</v>
      </c>
      <c r="C126" s="15" t="s">
        <v>459</v>
      </c>
      <c r="D126" s="15" t="s">
        <v>460</v>
      </c>
      <c r="E126" s="16"/>
      <c r="F126" s="16"/>
      <c r="G126" s="16">
        <v>1</v>
      </c>
      <c r="H126" s="16"/>
      <c r="I126" s="16"/>
      <c r="J126" s="16">
        <v>1</v>
      </c>
      <c r="K126" s="16"/>
      <c r="L126" s="16"/>
      <c r="M126" s="16">
        <v>1</v>
      </c>
      <c r="N126" s="16"/>
      <c r="O126" s="16"/>
      <c r="P126" s="16">
        <v>1</v>
      </c>
      <c r="Q126" s="17">
        <f t="shared" si="0"/>
        <v>4</v>
      </c>
      <c r="R126" s="15" t="s">
        <v>118</v>
      </c>
      <c r="S126" s="15"/>
      <c r="T126" s="15"/>
      <c r="U126" s="15" t="s">
        <v>461</v>
      </c>
      <c r="V126" s="19" t="s">
        <v>314</v>
      </c>
      <c r="W126" s="229"/>
      <c r="X126" s="230"/>
      <c r="Y126" s="230"/>
      <c r="Z126" s="230"/>
      <c r="AA126" s="230"/>
      <c r="AB126" s="230"/>
      <c r="AC126" s="230"/>
      <c r="AD126" s="230"/>
      <c r="AE126" s="230"/>
      <c r="AF126" s="229"/>
      <c r="AG126" s="229"/>
      <c r="AH126" s="229"/>
      <c r="AI126" s="229"/>
      <c r="AJ126" s="229"/>
      <c r="AK126" s="229"/>
      <c r="AL126" s="229"/>
      <c r="AM126" s="229"/>
      <c r="AN126" s="229"/>
      <c r="AO126" s="229"/>
      <c r="AP126" s="229"/>
    </row>
    <row r="127" spans="1:42" ht="96.6">
      <c r="A127" s="15" t="s">
        <v>462</v>
      </c>
      <c r="B127" s="15" t="s">
        <v>463</v>
      </c>
      <c r="C127" s="15" t="s">
        <v>464</v>
      </c>
      <c r="D127" s="15" t="s">
        <v>465</v>
      </c>
      <c r="E127" s="16">
        <v>1</v>
      </c>
      <c r="F127" s="16"/>
      <c r="G127" s="16"/>
      <c r="H127" s="16">
        <v>1</v>
      </c>
      <c r="I127" s="16"/>
      <c r="J127" s="16"/>
      <c r="K127" s="16"/>
      <c r="L127" s="16">
        <v>1</v>
      </c>
      <c r="M127" s="16"/>
      <c r="N127" s="16"/>
      <c r="O127" s="16"/>
      <c r="P127" s="16">
        <v>1</v>
      </c>
      <c r="Q127" s="17">
        <f t="shared" si="0"/>
        <v>4</v>
      </c>
      <c r="R127" s="15" t="s">
        <v>118</v>
      </c>
      <c r="S127" s="15" t="s">
        <v>133</v>
      </c>
      <c r="T127" s="15" t="s">
        <v>466</v>
      </c>
      <c r="U127" s="15" t="s">
        <v>467</v>
      </c>
      <c r="V127" s="19" t="s">
        <v>468</v>
      </c>
      <c r="W127" s="229"/>
      <c r="X127" s="230"/>
      <c r="Y127" s="230"/>
      <c r="Z127" s="230"/>
      <c r="AA127" s="230"/>
      <c r="AB127" s="230"/>
      <c r="AC127" s="230"/>
      <c r="AD127" s="230"/>
      <c r="AE127" s="230"/>
      <c r="AF127" s="229"/>
      <c r="AG127" s="229"/>
      <c r="AH127" s="229"/>
      <c r="AI127" s="229"/>
      <c r="AJ127" s="229"/>
      <c r="AK127" s="229"/>
      <c r="AL127" s="229"/>
      <c r="AM127" s="229"/>
      <c r="AN127" s="229"/>
      <c r="AO127" s="229"/>
      <c r="AP127" s="229"/>
    </row>
    <row r="128" spans="1:42" ht="96.6">
      <c r="A128" s="15" t="s">
        <v>462</v>
      </c>
      <c r="B128" s="15" t="s">
        <v>463</v>
      </c>
      <c r="C128" s="15" t="s">
        <v>469</v>
      </c>
      <c r="D128" s="15" t="s">
        <v>470</v>
      </c>
      <c r="E128" s="16">
        <v>1</v>
      </c>
      <c r="F128" s="16">
        <v>1</v>
      </c>
      <c r="G128" s="16">
        <v>1</v>
      </c>
      <c r="H128" s="16">
        <v>1</v>
      </c>
      <c r="I128" s="16">
        <v>1</v>
      </c>
      <c r="J128" s="16">
        <v>1</v>
      </c>
      <c r="K128" s="16">
        <v>1</v>
      </c>
      <c r="L128" s="16">
        <v>1</v>
      </c>
      <c r="M128" s="16">
        <v>1</v>
      </c>
      <c r="N128" s="16">
        <v>1</v>
      </c>
      <c r="O128" s="16">
        <v>1</v>
      </c>
      <c r="P128" s="16">
        <v>1</v>
      </c>
      <c r="Q128" s="17">
        <f t="shared" si="0"/>
        <v>12</v>
      </c>
      <c r="R128" s="15"/>
      <c r="S128" s="15"/>
      <c r="T128" s="15" t="s">
        <v>471</v>
      </c>
      <c r="U128" s="15" t="s">
        <v>472</v>
      </c>
      <c r="V128" s="19" t="s">
        <v>468</v>
      </c>
      <c r="W128" s="229"/>
      <c r="X128" s="230"/>
      <c r="Y128" s="230"/>
      <c r="Z128" s="230"/>
      <c r="AA128" s="230"/>
      <c r="AB128" s="230"/>
      <c r="AC128" s="230"/>
      <c r="AD128" s="230"/>
      <c r="AE128" s="230"/>
      <c r="AF128" s="229"/>
      <c r="AG128" s="229"/>
      <c r="AH128" s="229"/>
      <c r="AI128" s="229"/>
      <c r="AJ128" s="229"/>
      <c r="AK128" s="229"/>
      <c r="AL128" s="229"/>
      <c r="AM128" s="229"/>
      <c r="AN128" s="229"/>
      <c r="AO128" s="229"/>
      <c r="AP128" s="229"/>
    </row>
    <row r="129" spans="1:42" ht="96.6">
      <c r="A129" s="15" t="s">
        <v>462</v>
      </c>
      <c r="B129" s="15" t="s">
        <v>463</v>
      </c>
      <c r="C129" s="15" t="s">
        <v>473</v>
      </c>
      <c r="D129" s="15" t="s">
        <v>474</v>
      </c>
      <c r="E129" s="16">
        <v>1</v>
      </c>
      <c r="F129" s="16"/>
      <c r="G129" s="16"/>
      <c r="H129" s="16">
        <v>1</v>
      </c>
      <c r="I129" s="16"/>
      <c r="J129" s="16"/>
      <c r="K129" s="16"/>
      <c r="L129" s="16">
        <v>1</v>
      </c>
      <c r="M129" s="16"/>
      <c r="N129" s="16"/>
      <c r="O129" s="16"/>
      <c r="P129" s="16">
        <v>1</v>
      </c>
      <c r="Q129" s="17">
        <f t="shared" si="0"/>
        <v>4</v>
      </c>
      <c r="R129" s="15" t="s">
        <v>118</v>
      </c>
      <c r="S129" s="15" t="s">
        <v>133</v>
      </c>
      <c r="T129" s="15" t="s">
        <v>466</v>
      </c>
      <c r="U129" s="15" t="s">
        <v>475</v>
      </c>
      <c r="V129" s="19" t="s">
        <v>468</v>
      </c>
      <c r="W129" s="229"/>
      <c r="X129" s="230"/>
      <c r="Y129" s="230"/>
      <c r="Z129" s="230"/>
      <c r="AA129" s="230"/>
      <c r="AB129" s="230"/>
      <c r="AC129" s="230"/>
      <c r="AD129" s="230"/>
      <c r="AE129" s="230"/>
      <c r="AF129" s="229"/>
      <c r="AG129" s="229"/>
      <c r="AH129" s="229"/>
      <c r="AI129" s="229"/>
      <c r="AJ129" s="229"/>
      <c r="AK129" s="229"/>
      <c r="AL129" s="229"/>
      <c r="AM129" s="229"/>
      <c r="AN129" s="229"/>
      <c r="AO129" s="229"/>
      <c r="AP129" s="229"/>
    </row>
    <row r="130" spans="1:42" ht="96.6">
      <c r="A130" s="15" t="s">
        <v>462</v>
      </c>
      <c r="B130" s="15" t="s">
        <v>463</v>
      </c>
      <c r="C130" s="15" t="s">
        <v>476</v>
      </c>
      <c r="D130" s="15" t="s">
        <v>477</v>
      </c>
      <c r="E130" s="16">
        <v>1</v>
      </c>
      <c r="F130" s="16">
        <v>1</v>
      </c>
      <c r="G130" s="16">
        <v>1</v>
      </c>
      <c r="H130" s="16">
        <v>1</v>
      </c>
      <c r="I130" s="16">
        <v>1</v>
      </c>
      <c r="J130" s="16">
        <v>1</v>
      </c>
      <c r="K130" s="16">
        <v>1</v>
      </c>
      <c r="L130" s="16">
        <v>1</v>
      </c>
      <c r="M130" s="16">
        <v>1</v>
      </c>
      <c r="N130" s="16">
        <v>1</v>
      </c>
      <c r="O130" s="16">
        <v>1</v>
      </c>
      <c r="P130" s="16">
        <v>1</v>
      </c>
      <c r="Q130" s="17">
        <f t="shared" si="0"/>
        <v>12</v>
      </c>
      <c r="R130" s="15" t="s">
        <v>105</v>
      </c>
      <c r="S130" s="15"/>
      <c r="T130" s="15"/>
      <c r="U130" s="15"/>
      <c r="V130" s="19" t="s">
        <v>468</v>
      </c>
      <c r="W130" s="229"/>
      <c r="X130" s="230"/>
      <c r="Y130" s="230"/>
      <c r="Z130" s="230"/>
      <c r="AA130" s="230"/>
      <c r="AB130" s="230"/>
      <c r="AC130" s="230"/>
      <c r="AD130" s="230"/>
      <c r="AE130" s="230"/>
      <c r="AF130" s="229"/>
      <c r="AG130" s="229"/>
      <c r="AH130" s="229"/>
      <c r="AI130" s="229"/>
      <c r="AJ130" s="229"/>
      <c r="AK130" s="229"/>
      <c r="AL130" s="229"/>
      <c r="AM130" s="229"/>
      <c r="AN130" s="229"/>
      <c r="AO130" s="229"/>
      <c r="AP130" s="229"/>
    </row>
    <row r="131" spans="1:42" ht="96.6">
      <c r="A131" s="15" t="s">
        <v>462</v>
      </c>
      <c r="B131" s="15" t="s">
        <v>463</v>
      </c>
      <c r="C131" s="15" t="s">
        <v>478</v>
      </c>
      <c r="D131" s="15" t="s">
        <v>479</v>
      </c>
      <c r="E131" s="16"/>
      <c r="F131" s="16"/>
      <c r="G131" s="378">
        <v>1</v>
      </c>
      <c r="H131" s="378">
        <v>1</v>
      </c>
      <c r="I131" s="378">
        <v>1</v>
      </c>
      <c r="J131" s="378">
        <v>1</v>
      </c>
      <c r="K131" s="378">
        <v>1</v>
      </c>
      <c r="L131" s="378">
        <v>1</v>
      </c>
      <c r="M131" s="378">
        <v>1</v>
      </c>
      <c r="N131" s="378">
        <v>1</v>
      </c>
      <c r="O131" s="378">
        <v>1</v>
      </c>
      <c r="P131" s="378">
        <v>1</v>
      </c>
      <c r="Q131" s="17">
        <f t="shared" si="0"/>
        <v>10</v>
      </c>
      <c r="R131" s="15"/>
      <c r="S131" s="15"/>
      <c r="T131" s="15" t="s">
        <v>480</v>
      </c>
      <c r="U131" s="15"/>
      <c r="V131" s="19" t="s">
        <v>468</v>
      </c>
      <c r="W131" s="229"/>
      <c r="X131" s="230"/>
      <c r="Y131" s="230"/>
      <c r="Z131" s="230"/>
      <c r="AA131" s="230"/>
      <c r="AB131" s="230"/>
      <c r="AC131" s="230"/>
      <c r="AD131" s="230"/>
      <c r="AE131" s="230"/>
      <c r="AF131" s="229"/>
      <c r="AG131" s="229"/>
      <c r="AH131" s="229"/>
      <c r="AI131" s="229"/>
      <c r="AJ131" s="229"/>
      <c r="AK131" s="229"/>
      <c r="AL131" s="229"/>
      <c r="AM131" s="229"/>
      <c r="AN131" s="229"/>
      <c r="AO131" s="229"/>
      <c r="AP131" s="229"/>
    </row>
    <row r="132" spans="1:42" ht="96.6">
      <c r="A132" s="15" t="s">
        <v>462</v>
      </c>
      <c r="B132" s="15" t="s">
        <v>463</v>
      </c>
      <c r="C132" s="15" t="s">
        <v>481</v>
      </c>
      <c r="D132" s="15" t="s">
        <v>482</v>
      </c>
      <c r="E132" s="16">
        <v>1</v>
      </c>
      <c r="F132" s="16">
        <v>1</v>
      </c>
      <c r="G132" s="16">
        <v>1</v>
      </c>
      <c r="H132" s="16">
        <v>1</v>
      </c>
      <c r="I132" s="16">
        <v>1</v>
      </c>
      <c r="J132" s="16">
        <v>1</v>
      </c>
      <c r="K132" s="16">
        <v>1</v>
      </c>
      <c r="L132" s="16">
        <v>1</v>
      </c>
      <c r="M132" s="16">
        <v>1</v>
      </c>
      <c r="N132" s="16">
        <v>1</v>
      </c>
      <c r="O132" s="16">
        <v>1</v>
      </c>
      <c r="P132" s="16">
        <v>1</v>
      </c>
      <c r="Q132" s="17">
        <f t="shared" si="0"/>
        <v>12</v>
      </c>
      <c r="R132" s="15"/>
      <c r="S132" s="15"/>
      <c r="T132" s="15" t="s">
        <v>483</v>
      </c>
      <c r="U132" s="15"/>
      <c r="V132" s="19" t="s">
        <v>468</v>
      </c>
      <c r="W132" s="229"/>
      <c r="X132" s="230"/>
      <c r="Y132" s="230"/>
      <c r="Z132" s="230"/>
      <c r="AA132" s="230"/>
      <c r="AB132" s="230"/>
      <c r="AC132" s="230"/>
      <c r="AD132" s="230"/>
      <c r="AE132" s="230"/>
      <c r="AF132" s="229"/>
      <c r="AG132" s="229"/>
      <c r="AH132" s="229"/>
      <c r="AI132" s="229"/>
      <c r="AJ132" s="229"/>
      <c r="AK132" s="229"/>
      <c r="AL132" s="229"/>
      <c r="AM132" s="229"/>
      <c r="AN132" s="229"/>
      <c r="AO132" s="229"/>
      <c r="AP132" s="229"/>
    </row>
    <row r="133" spans="1:42" ht="41.45">
      <c r="A133" s="15" t="s">
        <v>484</v>
      </c>
      <c r="B133" s="15" t="s">
        <v>485</v>
      </c>
      <c r="C133" s="15" t="s">
        <v>486</v>
      </c>
      <c r="D133" s="15" t="s">
        <v>487</v>
      </c>
      <c r="E133" s="16"/>
      <c r="F133" s="16"/>
      <c r="G133" s="16">
        <v>1</v>
      </c>
      <c r="H133" s="16"/>
      <c r="I133" s="16"/>
      <c r="J133" s="16"/>
      <c r="K133" s="16"/>
      <c r="L133" s="16"/>
      <c r="M133" s="16"/>
      <c r="N133" s="16"/>
      <c r="O133" s="16"/>
      <c r="P133" s="16"/>
      <c r="Q133" s="17">
        <f t="shared" si="0"/>
        <v>1</v>
      </c>
      <c r="R133" s="15"/>
      <c r="S133" s="15"/>
      <c r="T133" s="15" t="s">
        <v>488</v>
      </c>
      <c r="U133" s="15"/>
      <c r="V133" s="19" t="s">
        <v>366</v>
      </c>
      <c r="W133" s="229"/>
      <c r="X133" s="230"/>
      <c r="Y133" s="230"/>
      <c r="Z133" s="230"/>
      <c r="AA133" s="230"/>
      <c r="AB133" s="230"/>
      <c r="AC133" s="230"/>
      <c r="AD133" s="230"/>
      <c r="AE133" s="230"/>
      <c r="AF133" s="229"/>
      <c r="AG133" s="229"/>
      <c r="AH133" s="229"/>
      <c r="AI133" s="229"/>
      <c r="AJ133" s="229"/>
      <c r="AK133" s="229"/>
      <c r="AL133" s="229"/>
      <c r="AM133" s="229"/>
      <c r="AN133" s="229"/>
      <c r="AO133" s="229"/>
      <c r="AP133" s="229"/>
    </row>
    <row r="134" spans="1:42" ht="41.45">
      <c r="A134" s="15" t="s">
        <v>484</v>
      </c>
      <c r="B134" s="15" t="s">
        <v>485</v>
      </c>
      <c r="C134" s="15" t="s">
        <v>489</v>
      </c>
      <c r="D134" s="15" t="s">
        <v>490</v>
      </c>
      <c r="E134" s="16"/>
      <c r="F134" s="16"/>
      <c r="G134" s="16"/>
      <c r="H134" s="16">
        <v>1</v>
      </c>
      <c r="I134" s="16"/>
      <c r="J134" s="16"/>
      <c r="K134" s="16"/>
      <c r="L134" s="16"/>
      <c r="M134" s="16"/>
      <c r="N134" s="16"/>
      <c r="O134" s="16"/>
      <c r="P134" s="16"/>
      <c r="Q134" s="17">
        <f t="shared" si="0"/>
        <v>1</v>
      </c>
      <c r="R134" s="15" t="s">
        <v>133</v>
      </c>
      <c r="S134" s="15"/>
      <c r="T134" s="15" t="s">
        <v>491</v>
      </c>
      <c r="U134" s="15"/>
      <c r="V134" s="19" t="s">
        <v>366</v>
      </c>
      <c r="W134" s="229"/>
      <c r="X134" s="230"/>
      <c r="Y134" s="230"/>
      <c r="Z134" s="230"/>
      <c r="AA134" s="230"/>
      <c r="AB134" s="230"/>
      <c r="AC134" s="230"/>
      <c r="AD134" s="230"/>
      <c r="AE134" s="230"/>
      <c r="AF134" s="229"/>
      <c r="AG134" s="229"/>
      <c r="AH134" s="229"/>
      <c r="AI134" s="229"/>
      <c r="AJ134" s="229"/>
      <c r="AK134" s="229"/>
      <c r="AL134" s="229"/>
      <c r="AM134" s="229"/>
      <c r="AN134" s="229"/>
      <c r="AO134" s="229"/>
      <c r="AP134" s="229"/>
    </row>
    <row r="135" spans="1:42" ht="41.45">
      <c r="A135" s="15" t="s">
        <v>484</v>
      </c>
      <c r="B135" s="15" t="s">
        <v>485</v>
      </c>
      <c r="C135" s="15" t="s">
        <v>492</v>
      </c>
      <c r="D135" s="15" t="s">
        <v>493</v>
      </c>
      <c r="E135" s="16"/>
      <c r="F135" s="16">
        <v>1</v>
      </c>
      <c r="G135" s="16"/>
      <c r="H135" s="16"/>
      <c r="I135" s="16"/>
      <c r="J135" s="16"/>
      <c r="K135" s="16"/>
      <c r="L135" s="16"/>
      <c r="M135" s="16"/>
      <c r="N135" s="16"/>
      <c r="O135" s="16"/>
      <c r="P135" s="16"/>
      <c r="Q135" s="17">
        <f t="shared" si="0"/>
        <v>1</v>
      </c>
      <c r="R135" s="15"/>
      <c r="S135" s="15"/>
      <c r="T135" s="15" t="s">
        <v>494</v>
      </c>
      <c r="U135" s="15"/>
      <c r="V135" s="19" t="s">
        <v>366</v>
      </c>
      <c r="W135" s="229"/>
      <c r="X135" s="230"/>
      <c r="Y135" s="230"/>
      <c r="Z135" s="230"/>
      <c r="AA135" s="230"/>
      <c r="AB135" s="230"/>
      <c r="AC135" s="230"/>
      <c r="AD135" s="230"/>
      <c r="AE135" s="230"/>
      <c r="AF135" s="229"/>
      <c r="AG135" s="229"/>
      <c r="AH135" s="229"/>
      <c r="AI135" s="229"/>
      <c r="AJ135" s="229"/>
      <c r="AK135" s="229"/>
      <c r="AL135" s="229"/>
      <c r="AM135" s="229"/>
      <c r="AN135" s="229"/>
      <c r="AO135" s="229"/>
      <c r="AP135" s="229"/>
    </row>
    <row r="136" spans="1:42" ht="41.45">
      <c r="A136" s="15" t="s">
        <v>484</v>
      </c>
      <c r="B136" s="15" t="s">
        <v>485</v>
      </c>
      <c r="C136" s="15" t="s">
        <v>495</v>
      </c>
      <c r="D136" s="15" t="s">
        <v>496</v>
      </c>
      <c r="E136" s="16"/>
      <c r="F136" s="16"/>
      <c r="G136" s="16"/>
      <c r="H136" s="16"/>
      <c r="I136" s="16"/>
      <c r="J136" s="16"/>
      <c r="K136" s="16"/>
      <c r="L136" s="16"/>
      <c r="M136" s="16"/>
      <c r="N136" s="16"/>
      <c r="O136" s="16">
        <v>1</v>
      </c>
      <c r="P136" s="16"/>
      <c r="Q136" s="17">
        <f t="shared" si="0"/>
        <v>1</v>
      </c>
      <c r="R136" s="15"/>
      <c r="S136" s="15"/>
      <c r="T136" s="23" t="s">
        <v>497</v>
      </c>
      <c r="U136" s="15"/>
      <c r="V136" s="19" t="s">
        <v>366</v>
      </c>
      <c r="W136" s="229"/>
      <c r="X136" s="230"/>
      <c r="Y136" s="230"/>
      <c r="Z136" s="230"/>
      <c r="AA136" s="230"/>
      <c r="AB136" s="230"/>
      <c r="AC136" s="230"/>
      <c r="AD136" s="230"/>
      <c r="AE136" s="230"/>
      <c r="AF136" s="229"/>
      <c r="AG136" s="229"/>
      <c r="AH136" s="229"/>
      <c r="AI136" s="229"/>
      <c r="AJ136" s="229"/>
      <c r="AK136" s="229"/>
      <c r="AL136" s="229"/>
      <c r="AM136" s="229"/>
      <c r="AN136" s="229"/>
      <c r="AO136" s="229"/>
      <c r="AP136" s="229"/>
    </row>
    <row r="137" spans="1:42" ht="55.15">
      <c r="A137" s="15" t="s">
        <v>498</v>
      </c>
      <c r="B137" s="15" t="s">
        <v>499</v>
      </c>
      <c r="C137" s="15" t="s">
        <v>500</v>
      </c>
      <c r="D137" s="15" t="s">
        <v>501</v>
      </c>
      <c r="E137" s="16">
        <v>1</v>
      </c>
      <c r="F137" s="16">
        <v>1</v>
      </c>
      <c r="G137" s="16">
        <v>1</v>
      </c>
      <c r="H137" s="16">
        <v>1</v>
      </c>
      <c r="I137" s="16">
        <v>1</v>
      </c>
      <c r="J137" s="16">
        <v>1</v>
      </c>
      <c r="K137" s="16">
        <v>1</v>
      </c>
      <c r="L137" s="16">
        <v>1</v>
      </c>
      <c r="M137" s="16">
        <v>1</v>
      </c>
      <c r="N137" s="16">
        <v>1</v>
      </c>
      <c r="O137" s="16">
        <v>1</v>
      </c>
      <c r="P137" s="16">
        <v>1</v>
      </c>
      <c r="Q137" s="17">
        <f t="shared" si="0"/>
        <v>12</v>
      </c>
      <c r="R137" s="24" t="s">
        <v>502</v>
      </c>
      <c r="S137" s="15"/>
      <c r="T137" s="15"/>
      <c r="U137" s="15"/>
      <c r="V137" s="19" t="s">
        <v>503</v>
      </c>
      <c r="W137" s="229"/>
      <c r="X137" s="230"/>
      <c r="Y137" s="230"/>
      <c r="Z137" s="230"/>
      <c r="AA137" s="230"/>
      <c r="AB137" s="230"/>
      <c r="AC137" s="230"/>
      <c r="AD137" s="230"/>
      <c r="AE137" s="230"/>
      <c r="AF137" s="229"/>
      <c r="AG137" s="229"/>
      <c r="AH137" s="229"/>
      <c r="AI137" s="229"/>
      <c r="AJ137" s="229"/>
      <c r="AK137" s="229"/>
      <c r="AL137" s="229"/>
      <c r="AM137" s="229"/>
      <c r="AN137" s="229"/>
      <c r="AO137" s="229"/>
      <c r="AP137" s="229"/>
    </row>
    <row r="138" spans="1:42" ht="55.15">
      <c r="A138" s="15" t="s">
        <v>498</v>
      </c>
      <c r="B138" s="15" t="s">
        <v>499</v>
      </c>
      <c r="C138" s="15" t="s">
        <v>504</v>
      </c>
      <c r="D138" s="15" t="s">
        <v>505</v>
      </c>
      <c r="E138" s="16">
        <v>1</v>
      </c>
      <c r="F138" s="16"/>
      <c r="G138" s="16"/>
      <c r="H138" s="16"/>
      <c r="I138" s="16"/>
      <c r="J138" s="16"/>
      <c r="K138" s="16"/>
      <c r="L138" s="16"/>
      <c r="M138" s="16"/>
      <c r="N138" s="16"/>
      <c r="O138" s="16"/>
      <c r="P138" s="16"/>
      <c r="Q138" s="17">
        <f t="shared" si="0"/>
        <v>1</v>
      </c>
      <c r="R138" s="23" t="s">
        <v>506</v>
      </c>
      <c r="S138" s="15"/>
      <c r="T138" s="15"/>
      <c r="U138" s="15"/>
      <c r="V138" s="19" t="s">
        <v>503</v>
      </c>
      <c r="W138" s="229"/>
      <c r="X138" s="230"/>
      <c r="Y138" s="230"/>
      <c r="Z138" s="230"/>
      <c r="AA138" s="230"/>
      <c r="AB138" s="230"/>
      <c r="AC138" s="230"/>
      <c r="AD138" s="230"/>
      <c r="AE138" s="230"/>
      <c r="AF138" s="229"/>
      <c r="AG138" s="229"/>
      <c r="AH138" s="229"/>
      <c r="AI138" s="229"/>
      <c r="AJ138" s="229"/>
      <c r="AK138" s="229"/>
      <c r="AL138" s="229"/>
      <c r="AM138" s="229"/>
      <c r="AN138" s="229"/>
      <c r="AO138" s="229"/>
      <c r="AP138" s="229"/>
    </row>
    <row r="139" spans="1:42" ht="69">
      <c r="A139" s="15" t="s">
        <v>498</v>
      </c>
      <c r="B139" s="15" t="s">
        <v>499</v>
      </c>
      <c r="C139" s="15" t="s">
        <v>507</v>
      </c>
      <c r="D139" s="15" t="s">
        <v>508</v>
      </c>
      <c r="E139" s="16"/>
      <c r="F139" s="16">
        <v>1</v>
      </c>
      <c r="G139" s="16"/>
      <c r="H139" s="16"/>
      <c r="I139" s="16">
        <v>1</v>
      </c>
      <c r="J139" s="16"/>
      <c r="K139" s="16"/>
      <c r="L139" s="16">
        <v>1</v>
      </c>
      <c r="M139" s="16"/>
      <c r="N139" s="16"/>
      <c r="O139" s="16">
        <v>1</v>
      </c>
      <c r="P139" s="16"/>
      <c r="Q139" s="17">
        <f t="shared" si="0"/>
        <v>4</v>
      </c>
      <c r="R139" s="23" t="s">
        <v>105</v>
      </c>
      <c r="S139" s="15"/>
      <c r="T139" s="15"/>
      <c r="U139" s="15"/>
      <c r="V139" s="19" t="s">
        <v>503</v>
      </c>
      <c r="W139" s="229"/>
      <c r="X139" s="230"/>
      <c r="Y139" s="230"/>
      <c r="Z139" s="230"/>
      <c r="AA139" s="230"/>
      <c r="AB139" s="230"/>
      <c r="AC139" s="230"/>
      <c r="AD139" s="230"/>
      <c r="AE139" s="230"/>
      <c r="AF139" s="229"/>
      <c r="AG139" s="229"/>
      <c r="AH139" s="229"/>
      <c r="AI139" s="229"/>
      <c r="AJ139" s="229"/>
      <c r="AK139" s="229"/>
      <c r="AL139" s="229"/>
      <c r="AM139" s="229"/>
      <c r="AN139" s="229"/>
      <c r="AO139" s="229"/>
      <c r="AP139" s="229"/>
    </row>
    <row r="140" spans="1:42" ht="55.15">
      <c r="A140" s="15" t="s">
        <v>498</v>
      </c>
      <c r="B140" s="15" t="s">
        <v>499</v>
      </c>
      <c r="C140" s="15" t="s">
        <v>509</v>
      </c>
      <c r="D140" s="15" t="s">
        <v>510</v>
      </c>
      <c r="E140" s="16">
        <v>1</v>
      </c>
      <c r="F140" s="16">
        <v>1</v>
      </c>
      <c r="G140" s="16">
        <v>1</v>
      </c>
      <c r="H140" s="16">
        <v>1</v>
      </c>
      <c r="I140" s="16">
        <v>1</v>
      </c>
      <c r="J140" s="16">
        <v>1</v>
      </c>
      <c r="K140" s="16">
        <v>1</v>
      </c>
      <c r="L140" s="16">
        <v>1</v>
      </c>
      <c r="M140" s="16">
        <v>1</v>
      </c>
      <c r="N140" s="16">
        <v>1</v>
      </c>
      <c r="O140" s="16">
        <v>1</v>
      </c>
      <c r="P140" s="16">
        <v>1</v>
      </c>
      <c r="Q140" s="17">
        <f t="shared" si="0"/>
        <v>12</v>
      </c>
      <c r="R140" s="23" t="s">
        <v>105</v>
      </c>
      <c r="S140" s="15"/>
      <c r="T140" s="15"/>
      <c r="U140" s="15"/>
      <c r="V140" s="19" t="s">
        <v>503</v>
      </c>
      <c r="W140" s="229"/>
      <c r="X140" s="230"/>
      <c r="Y140" s="230"/>
      <c r="Z140" s="230"/>
      <c r="AA140" s="230"/>
      <c r="AB140" s="230"/>
      <c r="AC140" s="230"/>
      <c r="AD140" s="230"/>
      <c r="AE140" s="230"/>
      <c r="AF140" s="229"/>
      <c r="AG140" s="229"/>
      <c r="AH140" s="229"/>
      <c r="AI140" s="229"/>
      <c r="AJ140" s="229"/>
      <c r="AK140" s="229"/>
      <c r="AL140" s="229"/>
      <c r="AM140" s="229"/>
      <c r="AN140" s="229"/>
      <c r="AO140" s="229"/>
      <c r="AP140" s="229"/>
    </row>
    <row r="141" spans="1:42" ht="55.15">
      <c r="A141" s="15" t="s">
        <v>498</v>
      </c>
      <c r="B141" s="15" t="s">
        <v>499</v>
      </c>
      <c r="C141" s="15" t="s">
        <v>511</v>
      </c>
      <c r="D141" s="15" t="s">
        <v>512</v>
      </c>
      <c r="E141" s="16">
        <v>1</v>
      </c>
      <c r="F141" s="16">
        <v>1</v>
      </c>
      <c r="G141" s="16">
        <v>1</v>
      </c>
      <c r="H141" s="16">
        <v>1</v>
      </c>
      <c r="I141" s="16">
        <v>1</v>
      </c>
      <c r="J141" s="16">
        <v>1</v>
      </c>
      <c r="K141" s="16">
        <v>1</v>
      </c>
      <c r="L141" s="16">
        <v>1</v>
      </c>
      <c r="M141" s="16">
        <v>1</v>
      </c>
      <c r="N141" s="16">
        <v>1</v>
      </c>
      <c r="O141" s="16">
        <v>1</v>
      </c>
      <c r="P141" s="16">
        <v>1</v>
      </c>
      <c r="Q141" s="17">
        <f t="shared" si="0"/>
        <v>12</v>
      </c>
      <c r="R141" s="23" t="s">
        <v>105</v>
      </c>
      <c r="S141" s="15"/>
      <c r="T141" s="15"/>
      <c r="U141" s="15" t="s">
        <v>513</v>
      </c>
      <c r="V141" s="19" t="s">
        <v>503</v>
      </c>
      <c r="W141" s="229"/>
      <c r="X141" s="230"/>
      <c r="Y141" s="230"/>
      <c r="Z141" s="230"/>
      <c r="AA141" s="230"/>
      <c r="AB141" s="230"/>
      <c r="AC141" s="230"/>
      <c r="AD141" s="230"/>
      <c r="AE141" s="230"/>
      <c r="AF141" s="229"/>
      <c r="AG141" s="229"/>
      <c r="AH141" s="229"/>
      <c r="AI141" s="229"/>
      <c r="AJ141" s="229"/>
      <c r="AK141" s="229"/>
      <c r="AL141" s="229"/>
      <c r="AM141" s="229"/>
      <c r="AN141" s="229"/>
      <c r="AO141" s="229"/>
      <c r="AP141" s="229"/>
    </row>
    <row r="142" spans="1:42" ht="55.15">
      <c r="A142" s="15" t="s">
        <v>498</v>
      </c>
      <c r="B142" s="15" t="s">
        <v>499</v>
      </c>
      <c r="C142" s="15" t="s">
        <v>514</v>
      </c>
      <c r="D142" s="15" t="s">
        <v>515</v>
      </c>
      <c r="E142" s="16"/>
      <c r="F142" s="16"/>
      <c r="G142" s="16">
        <v>1</v>
      </c>
      <c r="H142" s="16"/>
      <c r="I142" s="16"/>
      <c r="J142" s="16">
        <v>1</v>
      </c>
      <c r="K142" s="16"/>
      <c r="L142" s="16"/>
      <c r="M142" s="16">
        <v>1</v>
      </c>
      <c r="N142" s="16"/>
      <c r="O142" s="16"/>
      <c r="P142" s="16">
        <v>1</v>
      </c>
      <c r="Q142" s="17">
        <f t="shared" si="0"/>
        <v>4</v>
      </c>
      <c r="R142" s="23" t="s">
        <v>105</v>
      </c>
      <c r="S142" s="15"/>
      <c r="T142" s="15"/>
      <c r="U142" s="15" t="s">
        <v>516</v>
      </c>
      <c r="V142" s="19" t="s">
        <v>503</v>
      </c>
      <c r="W142" s="229"/>
      <c r="X142" s="230"/>
      <c r="Y142" s="230"/>
      <c r="Z142" s="230"/>
      <c r="AA142" s="230"/>
      <c r="AB142" s="230"/>
      <c r="AC142" s="230"/>
      <c r="AD142" s="230"/>
      <c r="AE142" s="230"/>
      <c r="AF142" s="229"/>
      <c r="AG142" s="229"/>
      <c r="AH142" s="229"/>
      <c r="AI142" s="229"/>
      <c r="AJ142" s="229"/>
      <c r="AK142" s="229"/>
      <c r="AL142" s="229"/>
      <c r="AM142" s="229"/>
      <c r="AN142" s="229"/>
      <c r="AO142" s="229"/>
      <c r="AP142" s="229"/>
    </row>
    <row r="143" spans="1:42" ht="14.45">
      <c r="A143" s="25"/>
      <c r="B143" s="26"/>
      <c r="C143" s="26"/>
      <c r="D143" s="27"/>
      <c r="E143" s="28">
        <f t="shared" ref="E143:Q143" si="1">SUM(E14:E142)</f>
        <v>27</v>
      </c>
      <c r="F143" s="28">
        <f t="shared" si="1"/>
        <v>27</v>
      </c>
      <c r="G143" s="28">
        <f t="shared" si="1"/>
        <v>50</v>
      </c>
      <c r="H143" s="28">
        <f t="shared" si="1"/>
        <v>39</v>
      </c>
      <c r="I143" s="28">
        <f t="shared" si="1"/>
        <v>33</v>
      </c>
      <c r="J143" s="28">
        <f t="shared" si="1"/>
        <v>58</v>
      </c>
      <c r="K143" s="28">
        <f t="shared" si="1"/>
        <v>33</v>
      </c>
      <c r="L143" s="28">
        <f t="shared" si="1"/>
        <v>34</v>
      </c>
      <c r="M143" s="28">
        <f t="shared" si="1"/>
        <v>59</v>
      </c>
      <c r="N143" s="28">
        <f t="shared" si="1"/>
        <v>33</v>
      </c>
      <c r="O143" s="28">
        <f t="shared" si="1"/>
        <v>34</v>
      </c>
      <c r="P143" s="28">
        <f t="shared" si="1"/>
        <v>52</v>
      </c>
      <c r="Q143" s="28">
        <f t="shared" si="1"/>
        <v>445</v>
      </c>
      <c r="R143" s="25"/>
      <c r="S143" s="25"/>
      <c r="T143" s="25"/>
      <c r="U143" s="29"/>
      <c r="V143" s="30"/>
      <c r="W143" s="221"/>
      <c r="X143" s="219"/>
      <c r="Y143" s="219"/>
      <c r="Z143" s="219"/>
      <c r="AA143" s="219"/>
      <c r="AB143" s="219"/>
      <c r="AC143" s="228"/>
      <c r="AD143" s="219"/>
      <c r="AE143" s="219"/>
      <c r="AF143" s="221"/>
      <c r="AG143" s="221"/>
      <c r="AH143" s="221"/>
      <c r="AI143" s="221"/>
      <c r="AJ143" s="221"/>
      <c r="AK143" s="221"/>
      <c r="AL143" s="221"/>
      <c r="AM143" s="221"/>
      <c r="AN143" s="221"/>
      <c r="AO143" s="221"/>
      <c r="AP143" s="221"/>
    </row>
    <row r="144" spans="1:42" ht="14.25" customHeight="1">
      <c r="A144" s="224"/>
      <c r="B144" s="224"/>
      <c r="C144" s="224"/>
      <c r="D144" s="224"/>
      <c r="E144" s="224"/>
      <c r="F144" s="224"/>
      <c r="G144" s="224"/>
      <c r="H144" s="224"/>
      <c r="I144" s="224"/>
      <c r="J144" s="224"/>
      <c r="K144" s="224"/>
      <c r="L144" s="224"/>
      <c r="M144" s="227"/>
      <c r="N144" s="218"/>
      <c r="O144" s="219"/>
      <c r="P144" s="219"/>
      <c r="Q144" s="219"/>
      <c r="R144" s="219"/>
      <c r="S144" s="219"/>
      <c r="T144" s="219"/>
      <c r="U144" s="219"/>
      <c r="V144" s="220"/>
      <c r="W144" s="221"/>
      <c r="X144" s="219"/>
      <c r="Y144" s="219"/>
      <c r="Z144" s="219"/>
      <c r="AA144" s="219"/>
      <c r="AB144" s="219"/>
      <c r="AC144" s="228"/>
      <c r="AD144" s="219"/>
      <c r="AE144" s="219"/>
      <c r="AF144" s="221"/>
      <c r="AG144" s="221"/>
      <c r="AH144" s="221"/>
      <c r="AI144" s="221"/>
      <c r="AJ144" s="221"/>
      <c r="AK144" s="221"/>
      <c r="AL144" s="221"/>
      <c r="AM144" s="221"/>
      <c r="AN144" s="221"/>
      <c r="AO144" s="221"/>
      <c r="AP144" s="221"/>
    </row>
    <row r="145" spans="1:42" ht="14.25" customHeight="1">
      <c r="A145" s="224"/>
      <c r="B145" s="224"/>
      <c r="C145" s="224"/>
      <c r="D145" s="224"/>
      <c r="E145" s="224"/>
      <c r="F145" s="224"/>
      <c r="G145" s="224"/>
      <c r="H145" s="224"/>
      <c r="I145" s="224"/>
      <c r="J145" s="224"/>
      <c r="K145" s="224"/>
      <c r="L145" s="224"/>
      <c r="M145" s="227"/>
      <c r="N145" s="218"/>
      <c r="O145" s="219"/>
      <c r="P145" s="219"/>
      <c r="Q145" s="219"/>
      <c r="R145" s="219"/>
      <c r="S145" s="219"/>
      <c r="T145" s="219"/>
      <c r="U145" s="219"/>
      <c r="V145" s="220"/>
      <c r="W145" s="221"/>
      <c r="X145" s="219"/>
      <c r="Y145" s="219"/>
      <c r="Z145" s="219"/>
      <c r="AA145" s="219"/>
      <c r="AB145" s="219"/>
      <c r="AC145" s="228"/>
      <c r="AD145" s="219"/>
      <c r="AE145" s="219"/>
      <c r="AF145" s="221"/>
      <c r="AG145" s="221"/>
      <c r="AH145" s="221"/>
      <c r="AI145" s="221"/>
      <c r="AJ145" s="221"/>
      <c r="AK145" s="221"/>
      <c r="AL145" s="221"/>
      <c r="AM145" s="221"/>
      <c r="AN145" s="221"/>
      <c r="AO145" s="221"/>
      <c r="AP145" s="221"/>
    </row>
    <row r="146" spans="1:42" ht="14.25" customHeight="1">
      <c r="A146" s="224"/>
      <c r="B146" s="224"/>
      <c r="C146" s="224"/>
      <c r="D146" s="224"/>
      <c r="E146" s="224"/>
      <c r="F146" s="224"/>
      <c r="G146" s="224"/>
      <c r="H146" s="224"/>
      <c r="I146" s="224"/>
      <c r="J146" s="224"/>
      <c r="K146" s="224"/>
      <c r="L146" s="224"/>
      <c r="M146" s="227"/>
      <c r="N146" s="218"/>
      <c r="O146" s="219"/>
      <c r="P146" s="219"/>
      <c r="Q146" s="219"/>
      <c r="R146" s="219"/>
      <c r="S146" s="219"/>
      <c r="T146" s="219"/>
      <c r="U146" s="219"/>
      <c r="V146" s="220"/>
      <c r="W146" s="221"/>
      <c r="X146" s="219"/>
      <c r="Y146" s="219"/>
      <c r="Z146" s="219"/>
      <c r="AA146" s="219"/>
      <c r="AB146" s="219"/>
      <c r="AC146" s="228"/>
      <c r="AD146" s="219"/>
      <c r="AE146" s="219"/>
      <c r="AF146" s="221"/>
      <c r="AG146" s="221"/>
      <c r="AH146" s="221"/>
      <c r="AI146" s="221"/>
      <c r="AJ146" s="221"/>
      <c r="AK146" s="221"/>
      <c r="AL146" s="221"/>
      <c r="AM146" s="221"/>
      <c r="AN146" s="221"/>
      <c r="AO146" s="221"/>
      <c r="AP146" s="221"/>
    </row>
    <row r="147" spans="1:42" ht="14.25" customHeight="1">
      <c r="A147" s="224"/>
      <c r="B147" s="224"/>
      <c r="C147" s="224"/>
      <c r="D147" s="224"/>
      <c r="E147" s="224"/>
      <c r="F147" s="224"/>
      <c r="G147" s="224"/>
      <c r="H147" s="224"/>
      <c r="I147" s="224"/>
      <c r="J147" s="224"/>
      <c r="K147" s="224"/>
      <c r="L147" s="224"/>
      <c r="M147" s="227"/>
      <c r="N147" s="218"/>
      <c r="O147" s="219"/>
      <c r="P147" s="219"/>
      <c r="Q147" s="219"/>
      <c r="R147" s="219"/>
      <c r="S147" s="219"/>
      <c r="T147" s="219"/>
      <c r="U147" s="219"/>
      <c r="V147" s="220"/>
      <c r="W147" s="221"/>
      <c r="X147" s="219"/>
      <c r="Y147" s="219"/>
      <c r="Z147" s="219"/>
      <c r="AA147" s="219"/>
      <c r="AB147" s="219"/>
      <c r="AC147" s="228"/>
      <c r="AD147" s="219"/>
      <c r="AE147" s="219"/>
      <c r="AF147" s="221"/>
      <c r="AG147" s="221"/>
      <c r="AH147" s="221"/>
      <c r="AI147" s="221"/>
      <c r="AJ147" s="221"/>
      <c r="AK147" s="221"/>
      <c r="AL147" s="221"/>
      <c r="AM147" s="221"/>
      <c r="AN147" s="221"/>
      <c r="AO147" s="221"/>
      <c r="AP147" s="221"/>
    </row>
    <row r="148" spans="1:42" ht="14.25" customHeight="1">
      <c r="A148" s="224"/>
      <c r="B148" s="224"/>
      <c r="C148" s="224"/>
      <c r="D148" s="224"/>
      <c r="E148" s="224"/>
      <c r="F148" s="224"/>
      <c r="G148" s="224"/>
      <c r="H148" s="224"/>
      <c r="I148" s="224"/>
      <c r="J148" s="224"/>
      <c r="K148" s="224"/>
      <c r="L148" s="224"/>
      <c r="M148" s="227"/>
      <c r="N148" s="218"/>
      <c r="O148" s="219"/>
      <c r="P148" s="219"/>
      <c r="Q148" s="219"/>
      <c r="R148" s="219"/>
      <c r="S148" s="219"/>
      <c r="T148" s="219"/>
      <c r="U148" s="219"/>
      <c r="V148" s="220"/>
      <c r="W148" s="221"/>
      <c r="X148" s="219"/>
      <c r="Y148" s="219"/>
      <c r="Z148" s="219"/>
      <c r="AA148" s="219"/>
      <c r="AB148" s="219"/>
      <c r="AC148" s="228"/>
      <c r="AD148" s="219"/>
      <c r="AE148" s="219"/>
      <c r="AF148" s="221"/>
      <c r="AG148" s="221"/>
      <c r="AH148" s="221"/>
      <c r="AI148" s="221"/>
      <c r="AJ148" s="221"/>
      <c r="AK148" s="221"/>
      <c r="AL148" s="221"/>
      <c r="AM148" s="221"/>
      <c r="AN148" s="221"/>
      <c r="AO148" s="221"/>
      <c r="AP148" s="221"/>
    </row>
    <row r="149" spans="1:42" ht="14.25" customHeight="1">
      <c r="A149" s="224"/>
      <c r="B149" s="224"/>
      <c r="C149" s="224"/>
      <c r="D149" s="224"/>
      <c r="E149" s="224"/>
      <c r="F149" s="224"/>
      <c r="G149" s="224"/>
      <c r="H149" s="224"/>
      <c r="I149" s="224"/>
      <c r="J149" s="224"/>
      <c r="K149" s="224"/>
      <c r="L149" s="224"/>
      <c r="M149" s="227"/>
      <c r="N149" s="218"/>
      <c r="O149" s="219"/>
      <c r="P149" s="219"/>
      <c r="Q149" s="219"/>
      <c r="R149" s="219"/>
      <c r="S149" s="219"/>
      <c r="T149" s="219"/>
      <c r="U149" s="219"/>
      <c r="V149" s="220"/>
      <c r="W149" s="221"/>
      <c r="X149" s="219"/>
      <c r="Y149" s="219"/>
      <c r="Z149" s="219"/>
      <c r="AA149" s="219"/>
      <c r="AB149" s="219"/>
      <c r="AC149" s="228"/>
      <c r="AD149" s="219"/>
      <c r="AE149" s="219"/>
      <c r="AF149" s="221"/>
      <c r="AG149" s="221"/>
      <c r="AH149" s="221"/>
      <c r="AI149" s="221"/>
      <c r="AJ149" s="221"/>
      <c r="AK149" s="221"/>
      <c r="AL149" s="221"/>
      <c r="AM149" s="221"/>
      <c r="AN149" s="221"/>
      <c r="AO149" s="221"/>
      <c r="AP149" s="221"/>
    </row>
    <row r="150" spans="1:42" ht="14.25" customHeight="1">
      <c r="A150" s="224"/>
      <c r="B150" s="224"/>
      <c r="C150" s="224"/>
      <c r="D150" s="224"/>
      <c r="E150" s="224"/>
      <c r="F150" s="224"/>
      <c r="G150" s="224"/>
      <c r="H150" s="224"/>
      <c r="I150" s="224"/>
      <c r="J150" s="224"/>
      <c r="K150" s="224"/>
      <c r="L150" s="224"/>
      <c r="M150" s="227"/>
      <c r="N150" s="218"/>
      <c r="O150" s="219"/>
      <c r="P150" s="219"/>
      <c r="Q150" s="219"/>
      <c r="R150" s="219"/>
      <c r="S150" s="219"/>
      <c r="T150" s="219"/>
      <c r="U150" s="219"/>
      <c r="V150" s="220"/>
      <c r="W150" s="221"/>
      <c r="X150" s="219"/>
      <c r="Y150" s="219"/>
      <c r="Z150" s="219"/>
      <c r="AA150" s="219"/>
      <c r="AB150" s="219"/>
      <c r="AC150" s="228"/>
      <c r="AD150" s="219"/>
      <c r="AE150" s="219"/>
      <c r="AF150" s="221"/>
      <c r="AG150" s="221"/>
      <c r="AH150" s="221"/>
      <c r="AI150" s="221"/>
      <c r="AJ150" s="221"/>
      <c r="AK150" s="221"/>
      <c r="AL150" s="221"/>
      <c r="AM150" s="221"/>
      <c r="AN150" s="221"/>
      <c r="AO150" s="221"/>
      <c r="AP150" s="221"/>
    </row>
    <row r="151" spans="1:42" ht="14.25" customHeight="1">
      <c r="A151" s="224"/>
      <c r="B151" s="224"/>
      <c r="C151" s="224"/>
      <c r="D151" s="224"/>
      <c r="E151" s="224"/>
      <c r="F151" s="224"/>
      <c r="G151" s="224"/>
      <c r="H151" s="224"/>
      <c r="I151" s="224"/>
      <c r="J151" s="224"/>
      <c r="K151" s="224"/>
      <c r="L151" s="224"/>
      <c r="M151" s="227"/>
      <c r="N151" s="218"/>
      <c r="O151" s="219"/>
      <c r="P151" s="219"/>
      <c r="Q151" s="219"/>
      <c r="R151" s="219"/>
      <c r="S151" s="219"/>
      <c r="T151" s="219"/>
      <c r="U151" s="219"/>
      <c r="V151" s="220"/>
      <c r="W151" s="221"/>
      <c r="X151" s="219"/>
      <c r="Y151" s="219"/>
      <c r="Z151" s="219"/>
      <c r="AA151" s="219"/>
      <c r="AB151" s="219"/>
      <c r="AC151" s="228"/>
      <c r="AD151" s="219"/>
      <c r="AE151" s="219"/>
      <c r="AF151" s="221"/>
      <c r="AG151" s="221"/>
      <c r="AH151" s="221"/>
      <c r="AI151" s="221"/>
      <c r="AJ151" s="221"/>
      <c r="AK151" s="221"/>
      <c r="AL151" s="221"/>
      <c r="AM151" s="221"/>
      <c r="AN151" s="221"/>
      <c r="AO151" s="221"/>
      <c r="AP151" s="221"/>
    </row>
    <row r="152" spans="1:42" ht="14.25" customHeight="1">
      <c r="A152" s="224"/>
      <c r="B152" s="224"/>
      <c r="C152" s="224"/>
      <c r="D152" s="224"/>
      <c r="E152" s="224"/>
      <c r="F152" s="224"/>
      <c r="G152" s="224"/>
      <c r="H152" s="224"/>
      <c r="I152" s="224"/>
      <c r="J152" s="224"/>
      <c r="K152" s="224"/>
      <c r="L152" s="224"/>
      <c r="M152" s="227"/>
      <c r="N152" s="218"/>
      <c r="O152" s="219"/>
      <c r="P152" s="219"/>
      <c r="Q152" s="219"/>
      <c r="R152" s="219"/>
      <c r="S152" s="219"/>
      <c r="T152" s="219"/>
      <c r="U152" s="219"/>
      <c r="V152" s="220"/>
      <c r="W152" s="221"/>
      <c r="X152" s="219"/>
      <c r="Y152" s="219"/>
      <c r="Z152" s="219"/>
      <c r="AA152" s="219"/>
      <c r="AB152" s="219"/>
      <c r="AC152" s="228"/>
      <c r="AD152" s="219"/>
      <c r="AE152" s="219"/>
      <c r="AF152" s="221"/>
      <c r="AG152" s="221"/>
      <c r="AH152" s="221"/>
      <c r="AI152" s="221"/>
      <c r="AJ152" s="221"/>
      <c r="AK152" s="221"/>
      <c r="AL152" s="221"/>
      <c r="AM152" s="221"/>
      <c r="AN152" s="221"/>
      <c r="AO152" s="221"/>
      <c r="AP152" s="221"/>
    </row>
    <row r="153" spans="1:42" ht="14.25" customHeight="1">
      <c r="A153" s="224"/>
      <c r="B153" s="224"/>
      <c r="C153" s="224"/>
      <c r="D153" s="224"/>
      <c r="E153" s="224"/>
      <c r="F153" s="224"/>
      <c r="G153" s="224"/>
      <c r="H153" s="224"/>
      <c r="I153" s="224"/>
      <c r="J153" s="224"/>
      <c r="K153" s="224"/>
      <c r="L153" s="224"/>
      <c r="M153" s="227"/>
      <c r="N153" s="218"/>
      <c r="O153" s="219"/>
      <c r="P153" s="219"/>
      <c r="Q153" s="219"/>
      <c r="R153" s="219"/>
      <c r="S153" s="219"/>
      <c r="T153" s="219"/>
      <c r="U153" s="219"/>
      <c r="V153" s="220"/>
      <c r="W153" s="221"/>
      <c r="X153" s="219"/>
      <c r="Y153" s="219"/>
      <c r="Z153" s="219"/>
      <c r="AA153" s="219"/>
      <c r="AB153" s="219"/>
      <c r="AC153" s="228"/>
      <c r="AD153" s="219"/>
      <c r="AE153" s="219"/>
      <c r="AF153" s="221"/>
      <c r="AG153" s="221"/>
      <c r="AH153" s="221"/>
      <c r="AI153" s="221"/>
      <c r="AJ153" s="221"/>
      <c r="AK153" s="221"/>
      <c r="AL153" s="221"/>
      <c r="AM153" s="221"/>
      <c r="AN153" s="221"/>
      <c r="AO153" s="221"/>
      <c r="AP153" s="221"/>
    </row>
    <row r="154" spans="1:42" ht="14.25" customHeight="1">
      <c r="A154" s="224"/>
      <c r="B154" s="224"/>
      <c r="C154" s="224"/>
      <c r="D154" s="224"/>
      <c r="E154" s="224"/>
      <c r="F154" s="224"/>
      <c r="G154" s="224"/>
      <c r="H154" s="224"/>
      <c r="I154" s="224"/>
      <c r="J154" s="224"/>
      <c r="K154" s="224"/>
      <c r="L154" s="224"/>
      <c r="M154" s="227"/>
      <c r="N154" s="218"/>
      <c r="O154" s="219"/>
      <c r="P154" s="219"/>
      <c r="Q154" s="219"/>
      <c r="R154" s="219"/>
      <c r="S154" s="219"/>
      <c r="T154" s="219"/>
      <c r="U154" s="219"/>
      <c r="V154" s="220"/>
      <c r="W154" s="221"/>
      <c r="X154" s="219"/>
      <c r="Y154" s="219"/>
      <c r="Z154" s="219"/>
      <c r="AA154" s="219"/>
      <c r="AB154" s="219"/>
      <c r="AC154" s="228"/>
      <c r="AD154" s="219"/>
      <c r="AE154" s="219"/>
      <c r="AF154" s="221"/>
      <c r="AG154" s="221"/>
      <c r="AH154" s="221"/>
      <c r="AI154" s="221"/>
      <c r="AJ154" s="221"/>
      <c r="AK154" s="221"/>
      <c r="AL154" s="221"/>
      <c r="AM154" s="221"/>
      <c r="AN154" s="221"/>
      <c r="AO154" s="221"/>
      <c r="AP154" s="221"/>
    </row>
    <row r="155" spans="1:42" ht="14.25" customHeight="1">
      <c r="A155" s="224"/>
      <c r="B155" s="224"/>
      <c r="C155" s="224"/>
      <c r="D155" s="224"/>
      <c r="E155" s="224"/>
      <c r="F155" s="224"/>
      <c r="G155" s="224"/>
      <c r="H155" s="224"/>
      <c r="I155" s="224"/>
      <c r="J155" s="224"/>
      <c r="K155" s="227"/>
      <c r="L155" s="218"/>
      <c r="M155" s="219"/>
      <c r="N155" s="219"/>
      <c r="O155" s="219"/>
      <c r="P155" s="219"/>
      <c r="Q155" s="219"/>
      <c r="R155" s="219"/>
      <c r="S155" s="219"/>
      <c r="T155" s="219"/>
      <c r="U155" s="224"/>
      <c r="V155" s="225"/>
      <c r="W155" s="221"/>
      <c r="X155" s="219"/>
      <c r="Y155" s="219"/>
      <c r="Z155" s="219"/>
      <c r="AA155" s="219"/>
      <c r="AB155" s="219"/>
      <c r="AC155" s="219"/>
      <c r="AD155" s="219"/>
      <c r="AE155" s="219"/>
      <c r="AF155" s="221"/>
      <c r="AG155" s="221"/>
      <c r="AH155" s="221"/>
      <c r="AI155" s="221"/>
      <c r="AJ155" s="221"/>
      <c r="AK155" s="221"/>
      <c r="AL155" s="221"/>
      <c r="AM155" s="221"/>
      <c r="AN155" s="221"/>
      <c r="AO155" s="221"/>
      <c r="AP155" s="221"/>
    </row>
    <row r="156" spans="1:42" ht="14.25" customHeight="1">
      <c r="A156" s="224"/>
      <c r="B156" s="224"/>
      <c r="C156" s="224"/>
      <c r="D156" s="224"/>
      <c r="E156" s="224"/>
      <c r="F156" s="224"/>
      <c r="G156" s="224"/>
      <c r="H156" s="224"/>
      <c r="I156" s="224"/>
      <c r="J156" s="224"/>
      <c r="K156" s="227"/>
      <c r="L156" s="218"/>
      <c r="M156" s="219"/>
      <c r="N156" s="219"/>
      <c r="O156" s="219"/>
      <c r="P156" s="219"/>
      <c r="Q156" s="219"/>
      <c r="R156" s="219"/>
      <c r="S156" s="219"/>
      <c r="T156" s="219"/>
      <c r="U156" s="224"/>
      <c r="V156" s="225"/>
      <c r="W156" s="221"/>
      <c r="X156" s="219"/>
      <c r="Y156" s="219"/>
      <c r="Z156" s="219"/>
      <c r="AA156" s="219"/>
      <c r="AB156" s="219"/>
      <c r="AC156" s="219"/>
      <c r="AD156" s="219"/>
      <c r="AE156" s="219"/>
      <c r="AF156" s="221"/>
      <c r="AG156" s="221"/>
      <c r="AH156" s="221"/>
      <c r="AI156" s="221"/>
      <c r="AJ156" s="221"/>
      <c r="AK156" s="221"/>
      <c r="AL156" s="221"/>
      <c r="AM156" s="221"/>
      <c r="AN156" s="221"/>
      <c r="AO156" s="221"/>
      <c r="AP156" s="221"/>
    </row>
    <row r="157" spans="1:42" ht="14.25" customHeight="1">
      <c r="A157" s="224"/>
      <c r="B157" s="224"/>
      <c r="C157" s="224"/>
      <c r="D157" s="224"/>
      <c r="E157" s="224"/>
      <c r="F157" s="224"/>
      <c r="G157" s="224"/>
      <c r="H157" s="224"/>
      <c r="I157" s="224"/>
      <c r="J157" s="224"/>
      <c r="K157" s="227"/>
      <c r="L157" s="218"/>
      <c r="M157" s="219"/>
      <c r="N157" s="219"/>
      <c r="O157" s="219"/>
      <c r="P157" s="219"/>
      <c r="Q157" s="219"/>
      <c r="R157" s="219"/>
      <c r="S157" s="219"/>
      <c r="T157" s="219"/>
      <c r="U157" s="224"/>
      <c r="V157" s="225"/>
      <c r="W157" s="221"/>
      <c r="X157" s="219"/>
      <c r="Y157" s="219"/>
      <c r="Z157" s="219"/>
      <c r="AA157" s="219"/>
      <c r="AB157" s="219"/>
      <c r="AC157" s="219"/>
      <c r="AD157" s="219"/>
      <c r="AE157" s="219"/>
      <c r="AF157" s="221"/>
      <c r="AG157" s="221"/>
      <c r="AH157" s="221"/>
      <c r="AI157" s="221"/>
      <c r="AJ157" s="221"/>
      <c r="AK157" s="221"/>
      <c r="AL157" s="221"/>
      <c r="AM157" s="221"/>
      <c r="AN157" s="221"/>
      <c r="AO157" s="221"/>
      <c r="AP157" s="221"/>
    </row>
    <row r="158" spans="1:42" ht="14.25" customHeight="1">
      <c r="A158" s="224"/>
      <c r="B158" s="224"/>
      <c r="C158" s="224"/>
      <c r="D158" s="224"/>
      <c r="E158" s="224"/>
      <c r="F158" s="224"/>
      <c r="G158" s="224"/>
      <c r="H158" s="224"/>
      <c r="I158" s="224"/>
      <c r="J158" s="224"/>
      <c r="K158" s="227"/>
      <c r="L158" s="218"/>
      <c r="M158" s="219"/>
      <c r="N158" s="219"/>
      <c r="O158" s="219"/>
      <c r="P158" s="219"/>
      <c r="Q158" s="219"/>
      <c r="R158" s="219"/>
      <c r="S158" s="219"/>
      <c r="T158" s="219"/>
      <c r="U158" s="224"/>
      <c r="V158" s="225"/>
      <c r="W158" s="221"/>
      <c r="X158" s="219"/>
      <c r="Y158" s="219"/>
      <c r="Z158" s="219"/>
      <c r="AA158" s="219"/>
      <c r="AB158" s="219"/>
      <c r="AC158" s="219"/>
      <c r="AD158" s="219"/>
      <c r="AE158" s="219"/>
      <c r="AF158" s="221"/>
      <c r="AG158" s="221"/>
      <c r="AH158" s="221"/>
      <c r="AI158" s="221"/>
      <c r="AJ158" s="221"/>
      <c r="AK158" s="221"/>
      <c r="AL158" s="221"/>
      <c r="AM158" s="221"/>
      <c r="AN158" s="221"/>
      <c r="AO158" s="221"/>
      <c r="AP158" s="221"/>
    </row>
    <row r="159" spans="1:42" ht="14.25" customHeight="1">
      <c r="A159" s="224"/>
      <c r="B159" s="224"/>
      <c r="C159" s="224"/>
      <c r="D159" s="224"/>
      <c r="E159" s="224"/>
      <c r="F159" s="224"/>
      <c r="G159" s="224"/>
      <c r="H159" s="224"/>
      <c r="I159" s="224"/>
      <c r="J159" s="224"/>
      <c r="K159" s="227"/>
      <c r="L159" s="218"/>
      <c r="M159" s="219"/>
      <c r="N159" s="219"/>
      <c r="O159" s="219"/>
      <c r="P159" s="219"/>
      <c r="Q159" s="219"/>
      <c r="R159" s="219"/>
      <c r="S159" s="219"/>
      <c r="T159" s="219"/>
      <c r="U159" s="224"/>
      <c r="V159" s="225"/>
      <c r="W159" s="221"/>
      <c r="X159" s="219"/>
      <c r="Y159" s="219"/>
      <c r="Z159" s="219"/>
      <c r="AA159" s="219"/>
      <c r="AB159" s="219"/>
      <c r="AC159" s="219"/>
      <c r="AD159" s="219"/>
      <c r="AE159" s="219"/>
      <c r="AF159" s="221"/>
      <c r="AG159" s="221"/>
      <c r="AH159" s="221"/>
      <c r="AI159" s="221"/>
      <c r="AJ159" s="221"/>
      <c r="AK159" s="221"/>
      <c r="AL159" s="221"/>
      <c r="AM159" s="221"/>
      <c r="AN159" s="221"/>
      <c r="AO159" s="221"/>
      <c r="AP159" s="221"/>
    </row>
    <row r="160" spans="1:42" ht="14.25" customHeight="1">
      <c r="A160" s="224"/>
      <c r="B160" s="224"/>
      <c r="C160" s="224"/>
      <c r="D160" s="224"/>
      <c r="E160" s="224"/>
      <c r="F160" s="224"/>
      <c r="G160" s="224"/>
      <c r="H160" s="224"/>
      <c r="I160" s="224"/>
      <c r="J160" s="224"/>
      <c r="K160" s="227"/>
      <c r="L160" s="218"/>
      <c r="M160" s="219"/>
      <c r="N160" s="219"/>
      <c r="O160" s="219"/>
      <c r="P160" s="219"/>
      <c r="Q160" s="219"/>
      <c r="R160" s="219"/>
      <c r="S160" s="219"/>
      <c r="T160" s="219"/>
      <c r="U160" s="224"/>
      <c r="V160" s="225"/>
      <c r="W160" s="221"/>
      <c r="X160" s="219"/>
      <c r="Y160" s="219"/>
      <c r="Z160" s="219"/>
      <c r="AA160" s="219"/>
      <c r="AB160" s="219"/>
      <c r="AC160" s="219"/>
      <c r="AD160" s="219"/>
      <c r="AE160" s="219"/>
      <c r="AF160" s="221"/>
      <c r="AG160" s="221"/>
      <c r="AH160" s="221"/>
      <c r="AI160" s="221"/>
      <c r="AJ160" s="221"/>
      <c r="AK160" s="221"/>
      <c r="AL160" s="221"/>
      <c r="AM160" s="221"/>
      <c r="AN160" s="221"/>
      <c r="AO160" s="221"/>
      <c r="AP160" s="221"/>
    </row>
    <row r="161" spans="1:42" ht="14.25" customHeight="1">
      <c r="A161" s="224"/>
      <c r="B161" s="224"/>
      <c r="C161" s="224"/>
      <c r="D161" s="224"/>
      <c r="E161" s="224"/>
      <c r="F161" s="224"/>
      <c r="G161" s="224"/>
      <c r="H161" s="224"/>
      <c r="I161" s="224"/>
      <c r="J161" s="224"/>
      <c r="K161" s="227"/>
      <c r="L161" s="218"/>
      <c r="M161" s="219"/>
      <c r="N161" s="219"/>
      <c r="O161" s="219"/>
      <c r="P161" s="219"/>
      <c r="Q161" s="219"/>
      <c r="R161" s="219"/>
      <c r="S161" s="219"/>
      <c r="T161" s="219"/>
      <c r="U161" s="224"/>
      <c r="V161" s="225"/>
      <c r="W161" s="221"/>
      <c r="X161" s="219"/>
      <c r="Y161" s="219"/>
      <c r="Z161" s="219"/>
      <c r="AA161" s="219"/>
      <c r="AB161" s="219"/>
      <c r="AC161" s="219"/>
      <c r="AD161" s="219"/>
      <c r="AE161" s="219"/>
      <c r="AF161" s="221"/>
      <c r="AG161" s="221"/>
      <c r="AH161" s="221"/>
      <c r="AI161" s="221"/>
      <c r="AJ161" s="221"/>
      <c r="AK161" s="221"/>
      <c r="AL161" s="221"/>
      <c r="AM161" s="221"/>
      <c r="AN161" s="221"/>
      <c r="AO161" s="221"/>
      <c r="AP161" s="221"/>
    </row>
    <row r="162" spans="1:42" ht="14.25" customHeight="1">
      <c r="A162" s="224"/>
      <c r="B162" s="224"/>
      <c r="C162" s="224"/>
      <c r="D162" s="224"/>
      <c r="E162" s="224"/>
      <c r="F162" s="224"/>
      <c r="G162" s="224"/>
      <c r="H162" s="224"/>
      <c r="I162" s="224"/>
      <c r="J162" s="224"/>
      <c r="K162" s="227"/>
      <c r="L162" s="218"/>
      <c r="M162" s="219"/>
      <c r="N162" s="219"/>
      <c r="O162" s="219"/>
      <c r="P162" s="219"/>
      <c r="Q162" s="219"/>
      <c r="R162" s="219"/>
      <c r="S162" s="219"/>
      <c r="T162" s="219"/>
      <c r="U162" s="224"/>
      <c r="V162" s="225"/>
      <c r="W162" s="221"/>
      <c r="X162" s="219"/>
      <c r="Y162" s="219"/>
      <c r="Z162" s="219"/>
      <c r="AA162" s="219"/>
      <c r="AB162" s="219"/>
      <c r="AC162" s="219"/>
      <c r="AD162" s="219"/>
      <c r="AE162" s="219"/>
      <c r="AF162" s="221"/>
      <c r="AG162" s="221"/>
      <c r="AH162" s="221"/>
      <c r="AI162" s="221"/>
      <c r="AJ162" s="221"/>
      <c r="AK162" s="221"/>
      <c r="AL162" s="221"/>
      <c r="AM162" s="221"/>
      <c r="AN162" s="221"/>
      <c r="AO162" s="221"/>
      <c r="AP162" s="221"/>
    </row>
    <row r="163" spans="1:42" ht="14.25" customHeight="1">
      <c r="A163" s="224"/>
      <c r="B163" s="224"/>
      <c r="C163" s="224"/>
      <c r="D163" s="224"/>
      <c r="E163" s="224"/>
      <c r="F163" s="224"/>
      <c r="G163" s="224"/>
      <c r="H163" s="224"/>
      <c r="I163" s="224"/>
      <c r="J163" s="224"/>
      <c r="K163" s="227"/>
      <c r="L163" s="218"/>
      <c r="M163" s="219"/>
      <c r="N163" s="219"/>
      <c r="O163" s="219"/>
      <c r="P163" s="219"/>
      <c r="Q163" s="219"/>
      <c r="R163" s="219"/>
      <c r="S163" s="219"/>
      <c r="T163" s="219"/>
      <c r="U163" s="224"/>
      <c r="V163" s="225"/>
      <c r="W163" s="221"/>
      <c r="X163" s="219"/>
      <c r="Y163" s="219"/>
      <c r="Z163" s="219"/>
      <c r="AA163" s="219"/>
      <c r="AB163" s="219"/>
      <c r="AC163" s="219"/>
      <c r="AD163" s="219"/>
      <c r="AE163" s="219"/>
      <c r="AF163" s="221"/>
      <c r="AG163" s="221"/>
      <c r="AH163" s="221"/>
      <c r="AI163" s="221"/>
      <c r="AJ163" s="221"/>
      <c r="AK163" s="221"/>
      <c r="AL163" s="221"/>
      <c r="AM163" s="221"/>
      <c r="AN163" s="221"/>
      <c r="AO163" s="221"/>
      <c r="AP163" s="221"/>
    </row>
    <row r="164" spans="1:42" ht="14.25" customHeight="1">
      <c r="A164" s="224"/>
      <c r="B164" s="224"/>
      <c r="C164" s="224"/>
      <c r="D164" s="224"/>
      <c r="E164" s="224"/>
      <c r="F164" s="224"/>
      <c r="G164" s="224"/>
      <c r="H164" s="224"/>
      <c r="I164" s="224"/>
      <c r="J164" s="224"/>
      <c r="K164" s="227"/>
      <c r="L164" s="218"/>
      <c r="M164" s="219"/>
      <c r="N164" s="219"/>
      <c r="O164" s="219"/>
      <c r="P164" s="219"/>
      <c r="Q164" s="219"/>
      <c r="R164" s="219"/>
      <c r="S164" s="219"/>
      <c r="T164" s="219"/>
      <c r="U164" s="224"/>
      <c r="V164" s="225"/>
      <c r="W164" s="221"/>
      <c r="X164" s="219"/>
      <c r="Y164" s="219"/>
      <c r="Z164" s="219"/>
      <c r="AA164" s="219"/>
      <c r="AB164" s="219"/>
      <c r="AC164" s="219"/>
      <c r="AD164" s="219"/>
      <c r="AE164" s="219"/>
      <c r="AF164" s="221"/>
      <c r="AG164" s="221"/>
      <c r="AH164" s="221"/>
      <c r="AI164" s="221"/>
      <c r="AJ164" s="221"/>
      <c r="AK164" s="221"/>
      <c r="AL164" s="221"/>
      <c r="AM164" s="221"/>
      <c r="AN164" s="221"/>
      <c r="AO164" s="221"/>
      <c r="AP164" s="221"/>
    </row>
    <row r="165" spans="1:42" ht="14.25" customHeight="1">
      <c r="A165" s="224"/>
      <c r="B165" s="224"/>
      <c r="C165" s="224"/>
      <c r="D165" s="224"/>
      <c r="E165" s="224"/>
      <c r="F165" s="224"/>
      <c r="G165" s="224"/>
      <c r="H165" s="224"/>
      <c r="I165" s="224"/>
      <c r="J165" s="224"/>
      <c r="K165" s="227"/>
      <c r="L165" s="218"/>
      <c r="M165" s="219"/>
      <c r="N165" s="219"/>
      <c r="O165" s="219"/>
      <c r="P165" s="219"/>
      <c r="Q165" s="219"/>
      <c r="R165" s="219"/>
      <c r="S165" s="219"/>
      <c r="T165" s="219"/>
      <c r="U165" s="224"/>
      <c r="V165" s="225"/>
      <c r="W165" s="221"/>
      <c r="X165" s="219"/>
      <c r="Y165" s="219"/>
      <c r="Z165" s="219"/>
      <c r="AA165" s="219"/>
      <c r="AB165" s="219"/>
      <c r="AC165" s="219"/>
      <c r="AD165" s="219"/>
      <c r="AE165" s="219"/>
      <c r="AF165" s="221"/>
      <c r="AG165" s="221"/>
      <c r="AH165" s="221"/>
      <c r="AI165" s="221"/>
      <c r="AJ165" s="221"/>
      <c r="AK165" s="221"/>
      <c r="AL165" s="221"/>
      <c r="AM165" s="221"/>
      <c r="AN165" s="221"/>
      <c r="AO165" s="221"/>
      <c r="AP165" s="221"/>
    </row>
    <row r="166" spans="1:42" ht="14.25" customHeight="1">
      <c r="A166" s="224"/>
      <c r="B166" s="224"/>
      <c r="C166" s="224"/>
      <c r="D166" s="224"/>
      <c r="E166" s="224"/>
      <c r="F166" s="224"/>
      <c r="G166" s="224"/>
      <c r="H166" s="224"/>
      <c r="I166" s="224"/>
      <c r="J166" s="224"/>
      <c r="K166" s="227"/>
      <c r="L166" s="218"/>
      <c r="M166" s="219"/>
      <c r="N166" s="219"/>
      <c r="O166" s="219"/>
      <c r="P166" s="219"/>
      <c r="Q166" s="219"/>
      <c r="R166" s="219"/>
      <c r="S166" s="219"/>
      <c r="T166" s="219"/>
      <c r="U166" s="224"/>
      <c r="V166" s="225"/>
      <c r="W166" s="221"/>
      <c r="X166" s="219"/>
      <c r="Y166" s="219"/>
      <c r="Z166" s="219"/>
      <c r="AA166" s="219"/>
      <c r="AB166" s="219"/>
      <c r="AC166" s="219"/>
      <c r="AD166" s="219"/>
      <c r="AE166" s="219"/>
      <c r="AF166" s="221"/>
      <c r="AG166" s="221"/>
      <c r="AH166" s="221"/>
      <c r="AI166" s="221"/>
      <c r="AJ166" s="221"/>
      <c r="AK166" s="221"/>
      <c r="AL166" s="221"/>
      <c r="AM166" s="221"/>
      <c r="AN166" s="221"/>
      <c r="AO166" s="221"/>
      <c r="AP166" s="221"/>
    </row>
    <row r="167" spans="1:42" ht="14.25" customHeight="1">
      <c r="A167" s="224"/>
      <c r="B167" s="224"/>
      <c r="C167" s="224"/>
      <c r="D167" s="224"/>
      <c r="E167" s="224"/>
      <c r="F167" s="224"/>
      <c r="G167" s="224"/>
      <c r="H167" s="224"/>
      <c r="I167" s="224"/>
      <c r="J167" s="224"/>
      <c r="K167" s="227"/>
      <c r="L167" s="218"/>
      <c r="M167" s="219"/>
      <c r="N167" s="219"/>
      <c r="O167" s="219"/>
      <c r="P167" s="219"/>
      <c r="Q167" s="219"/>
      <c r="R167" s="219"/>
      <c r="S167" s="219"/>
      <c r="T167" s="219"/>
      <c r="U167" s="224"/>
      <c r="V167" s="225"/>
      <c r="W167" s="221"/>
      <c r="X167" s="219"/>
      <c r="Y167" s="219"/>
      <c r="Z167" s="219"/>
      <c r="AA167" s="219"/>
      <c r="AB167" s="219"/>
      <c r="AC167" s="219"/>
      <c r="AD167" s="219"/>
      <c r="AE167" s="219"/>
      <c r="AF167" s="221"/>
      <c r="AG167" s="221"/>
      <c r="AH167" s="221"/>
      <c r="AI167" s="221"/>
      <c r="AJ167" s="221"/>
      <c r="AK167" s="221"/>
      <c r="AL167" s="221"/>
      <c r="AM167" s="221"/>
      <c r="AN167" s="221"/>
      <c r="AO167" s="221"/>
      <c r="AP167" s="221"/>
    </row>
    <row r="168" spans="1:42" ht="14.25" customHeight="1">
      <c r="A168" s="224"/>
      <c r="B168" s="224"/>
      <c r="C168" s="224"/>
      <c r="D168" s="224"/>
      <c r="E168" s="224"/>
      <c r="F168" s="224"/>
      <c r="G168" s="224"/>
      <c r="H168" s="224"/>
      <c r="I168" s="224"/>
      <c r="J168" s="224"/>
      <c r="K168" s="227"/>
      <c r="L168" s="218"/>
      <c r="M168" s="219"/>
      <c r="N168" s="219"/>
      <c r="O168" s="219"/>
      <c r="P168" s="219"/>
      <c r="Q168" s="219"/>
      <c r="R168" s="219"/>
      <c r="S168" s="219"/>
      <c r="T168" s="219"/>
      <c r="U168" s="224"/>
      <c r="V168" s="225"/>
      <c r="W168" s="221"/>
      <c r="X168" s="219"/>
      <c r="Y168" s="219"/>
      <c r="Z168" s="219"/>
      <c r="AA168" s="219"/>
      <c r="AB168" s="219"/>
      <c r="AC168" s="219"/>
      <c r="AD168" s="219"/>
      <c r="AE168" s="219"/>
      <c r="AF168" s="221"/>
      <c r="AG168" s="221"/>
      <c r="AH168" s="221"/>
      <c r="AI168" s="221"/>
      <c r="AJ168" s="221"/>
      <c r="AK168" s="221"/>
      <c r="AL168" s="221"/>
      <c r="AM168" s="221"/>
      <c r="AN168" s="221"/>
      <c r="AO168" s="221"/>
      <c r="AP168" s="221"/>
    </row>
    <row r="169" spans="1:42" ht="14.25" customHeight="1">
      <c r="A169" s="224"/>
      <c r="B169" s="224"/>
      <c r="C169" s="224"/>
      <c r="D169" s="224"/>
      <c r="E169" s="224"/>
      <c r="F169" s="224"/>
      <c r="G169" s="224"/>
      <c r="H169" s="224"/>
      <c r="I169" s="224"/>
      <c r="J169" s="224"/>
      <c r="K169" s="227"/>
      <c r="L169" s="218"/>
      <c r="M169" s="219"/>
      <c r="N169" s="219"/>
      <c r="O169" s="219"/>
      <c r="P169" s="219"/>
      <c r="Q169" s="219"/>
      <c r="R169" s="219"/>
      <c r="S169" s="219"/>
      <c r="T169" s="219"/>
      <c r="U169" s="224"/>
      <c r="V169" s="225"/>
      <c r="W169" s="221"/>
      <c r="X169" s="219"/>
      <c r="Y169" s="219"/>
      <c r="Z169" s="219"/>
      <c r="AA169" s="219"/>
      <c r="AB169" s="219"/>
      <c r="AC169" s="219"/>
      <c r="AD169" s="219"/>
      <c r="AE169" s="219"/>
      <c r="AF169" s="221"/>
      <c r="AG169" s="221"/>
      <c r="AH169" s="221"/>
      <c r="AI169" s="221"/>
      <c r="AJ169" s="221"/>
      <c r="AK169" s="221"/>
      <c r="AL169" s="221"/>
      <c r="AM169" s="221"/>
      <c r="AN169" s="221"/>
      <c r="AO169" s="221"/>
      <c r="AP169" s="221"/>
    </row>
    <row r="170" spans="1:42" ht="14.25" customHeight="1">
      <c r="A170" s="224"/>
      <c r="B170" s="224"/>
      <c r="C170" s="224"/>
      <c r="D170" s="224"/>
      <c r="E170" s="224"/>
      <c r="F170" s="224"/>
      <c r="G170" s="224"/>
      <c r="H170" s="224"/>
      <c r="I170" s="224"/>
      <c r="J170" s="224"/>
      <c r="K170" s="227"/>
      <c r="L170" s="218"/>
      <c r="M170" s="219"/>
      <c r="N170" s="219"/>
      <c r="O170" s="219"/>
      <c r="P170" s="219"/>
      <c r="Q170" s="219"/>
      <c r="R170" s="219"/>
      <c r="S170" s="219"/>
      <c r="T170" s="219"/>
      <c r="U170" s="224"/>
      <c r="V170" s="225"/>
      <c r="W170" s="221"/>
      <c r="X170" s="219"/>
      <c r="Y170" s="219"/>
      <c r="Z170" s="219"/>
      <c r="AA170" s="219"/>
      <c r="AB170" s="219"/>
      <c r="AC170" s="219"/>
      <c r="AD170" s="219"/>
      <c r="AE170" s="219"/>
      <c r="AF170" s="221"/>
      <c r="AG170" s="221"/>
      <c r="AH170" s="221"/>
      <c r="AI170" s="221"/>
      <c r="AJ170" s="221"/>
      <c r="AK170" s="221"/>
      <c r="AL170" s="221"/>
      <c r="AM170" s="221"/>
      <c r="AN170" s="221"/>
      <c r="AO170" s="221"/>
      <c r="AP170" s="221"/>
    </row>
    <row r="171" spans="1:42" ht="14.25" customHeight="1">
      <c r="A171" s="224"/>
      <c r="B171" s="224"/>
      <c r="C171" s="224"/>
      <c r="D171" s="224"/>
      <c r="E171" s="224"/>
      <c r="F171" s="224"/>
      <c r="G171" s="224"/>
      <c r="H171" s="224"/>
      <c r="I171" s="224"/>
      <c r="J171" s="224"/>
      <c r="K171" s="227"/>
      <c r="L171" s="218"/>
      <c r="M171" s="219"/>
      <c r="N171" s="219"/>
      <c r="O171" s="219"/>
      <c r="P171" s="219"/>
      <c r="Q171" s="219"/>
      <c r="R171" s="219"/>
      <c r="S171" s="219"/>
      <c r="T171" s="219"/>
      <c r="U171" s="224"/>
      <c r="V171" s="225"/>
      <c r="W171" s="221"/>
      <c r="X171" s="219"/>
      <c r="Y171" s="219"/>
      <c r="Z171" s="219"/>
      <c r="AA171" s="219"/>
      <c r="AB171" s="219"/>
      <c r="AC171" s="219"/>
      <c r="AD171" s="219"/>
      <c r="AE171" s="219"/>
      <c r="AF171" s="221"/>
      <c r="AG171" s="221"/>
      <c r="AH171" s="221"/>
      <c r="AI171" s="221"/>
      <c r="AJ171" s="221"/>
      <c r="AK171" s="221"/>
      <c r="AL171" s="221"/>
      <c r="AM171" s="221"/>
      <c r="AN171" s="221"/>
      <c r="AO171" s="221"/>
      <c r="AP171" s="221"/>
    </row>
    <row r="172" spans="1:42" ht="14.25" customHeight="1">
      <c r="A172" s="224"/>
      <c r="B172" s="224"/>
      <c r="C172" s="224"/>
      <c r="D172" s="224"/>
      <c r="E172" s="224"/>
      <c r="F172" s="224"/>
      <c r="G172" s="224"/>
      <c r="H172" s="224"/>
      <c r="I172" s="224"/>
      <c r="J172" s="224"/>
      <c r="K172" s="227"/>
      <c r="L172" s="218"/>
      <c r="M172" s="219"/>
      <c r="N172" s="219"/>
      <c r="O172" s="219"/>
      <c r="P172" s="219"/>
      <c r="Q172" s="219"/>
      <c r="R172" s="219"/>
      <c r="S172" s="219"/>
      <c r="T172" s="219"/>
      <c r="U172" s="224"/>
      <c r="V172" s="225"/>
      <c r="W172" s="221"/>
      <c r="X172" s="219"/>
      <c r="Y172" s="219"/>
      <c r="Z172" s="219"/>
      <c r="AA172" s="219"/>
      <c r="AB172" s="219"/>
      <c r="AC172" s="219"/>
      <c r="AD172" s="219"/>
      <c r="AE172" s="219"/>
      <c r="AF172" s="221"/>
      <c r="AG172" s="221"/>
      <c r="AH172" s="221"/>
      <c r="AI172" s="221"/>
      <c r="AJ172" s="221"/>
      <c r="AK172" s="221"/>
      <c r="AL172" s="221"/>
      <c r="AM172" s="221"/>
      <c r="AN172" s="221"/>
      <c r="AO172" s="221"/>
      <c r="AP172" s="221"/>
    </row>
    <row r="173" spans="1:42" ht="14.25" customHeight="1">
      <c r="A173" s="224"/>
      <c r="B173" s="224"/>
      <c r="C173" s="224"/>
      <c r="D173" s="224"/>
      <c r="E173" s="224"/>
      <c r="F173" s="224"/>
      <c r="G173" s="224"/>
      <c r="H173" s="224"/>
      <c r="I173" s="224"/>
      <c r="J173" s="224"/>
      <c r="K173" s="227"/>
      <c r="L173" s="218"/>
      <c r="M173" s="219"/>
      <c r="N173" s="219"/>
      <c r="O173" s="219"/>
      <c r="P173" s="219"/>
      <c r="Q173" s="219"/>
      <c r="R173" s="219"/>
      <c r="S173" s="219"/>
      <c r="T173" s="219"/>
      <c r="U173" s="224"/>
      <c r="V173" s="225"/>
      <c r="W173" s="221"/>
      <c r="X173" s="219"/>
      <c r="Y173" s="219"/>
      <c r="Z173" s="219"/>
      <c r="AA173" s="219"/>
      <c r="AB173" s="219"/>
      <c r="AC173" s="219"/>
      <c r="AD173" s="219"/>
      <c r="AE173" s="219"/>
      <c r="AF173" s="221"/>
      <c r="AG173" s="221"/>
      <c r="AH173" s="221"/>
      <c r="AI173" s="221"/>
      <c r="AJ173" s="221"/>
      <c r="AK173" s="221"/>
      <c r="AL173" s="221"/>
      <c r="AM173" s="221"/>
      <c r="AN173" s="221"/>
      <c r="AO173" s="221"/>
      <c r="AP173" s="221"/>
    </row>
    <row r="174" spans="1:42" ht="14.25" customHeight="1">
      <c r="A174" s="224"/>
      <c r="B174" s="224"/>
      <c r="C174" s="224"/>
      <c r="D174" s="224"/>
      <c r="E174" s="224"/>
      <c r="F174" s="224"/>
      <c r="G174" s="224"/>
      <c r="H174" s="224"/>
      <c r="I174" s="224"/>
      <c r="J174" s="224"/>
      <c r="K174" s="227"/>
      <c r="L174" s="218"/>
      <c r="M174" s="219"/>
      <c r="N174" s="219"/>
      <c r="O174" s="219"/>
      <c r="P174" s="219"/>
      <c r="Q174" s="219"/>
      <c r="R174" s="219"/>
      <c r="S174" s="219"/>
      <c r="T174" s="219"/>
      <c r="U174" s="224"/>
      <c r="V174" s="225"/>
      <c r="W174" s="221"/>
      <c r="X174" s="219"/>
      <c r="Y174" s="219"/>
      <c r="Z174" s="219"/>
      <c r="AA174" s="219"/>
      <c r="AB174" s="219"/>
      <c r="AC174" s="219"/>
      <c r="AD174" s="219"/>
      <c r="AE174" s="219"/>
      <c r="AF174" s="221"/>
      <c r="AG174" s="221"/>
      <c r="AH174" s="221"/>
      <c r="AI174" s="221"/>
      <c r="AJ174" s="221"/>
      <c r="AK174" s="221"/>
      <c r="AL174" s="221"/>
      <c r="AM174" s="221"/>
      <c r="AN174" s="221"/>
      <c r="AO174" s="221"/>
      <c r="AP174" s="221"/>
    </row>
    <row r="175" spans="1:42" ht="14.25" customHeight="1">
      <c r="A175" s="224"/>
      <c r="B175" s="224"/>
      <c r="C175" s="224"/>
      <c r="D175" s="224"/>
      <c r="E175" s="224"/>
      <c r="F175" s="224"/>
      <c r="G175" s="224"/>
      <c r="H175" s="224"/>
      <c r="I175" s="224"/>
      <c r="J175" s="224"/>
      <c r="K175" s="227"/>
      <c r="L175" s="218"/>
      <c r="M175" s="219"/>
      <c r="N175" s="219"/>
      <c r="O175" s="219"/>
      <c r="P175" s="219"/>
      <c r="Q175" s="219"/>
      <c r="R175" s="219"/>
      <c r="S175" s="219"/>
      <c r="T175" s="219"/>
      <c r="U175" s="224"/>
      <c r="V175" s="225"/>
      <c r="W175" s="221"/>
      <c r="X175" s="219"/>
      <c r="Y175" s="219"/>
      <c r="Z175" s="219"/>
      <c r="AA175" s="219"/>
      <c r="AB175" s="219"/>
      <c r="AC175" s="219"/>
      <c r="AD175" s="219"/>
      <c r="AE175" s="219"/>
      <c r="AF175" s="221"/>
      <c r="AG175" s="221"/>
      <c r="AH175" s="221"/>
      <c r="AI175" s="221"/>
      <c r="AJ175" s="221"/>
      <c r="AK175" s="221"/>
      <c r="AL175" s="221"/>
      <c r="AM175" s="221"/>
      <c r="AN175" s="221"/>
      <c r="AO175" s="221"/>
      <c r="AP175" s="221"/>
    </row>
    <row r="176" spans="1:42" ht="14.25" customHeight="1">
      <c r="A176" s="224"/>
      <c r="B176" s="224"/>
      <c r="C176" s="224"/>
      <c r="D176" s="224"/>
      <c r="E176" s="224"/>
      <c r="F176" s="224"/>
      <c r="G176" s="224"/>
      <c r="H176" s="224"/>
      <c r="I176" s="224"/>
      <c r="J176" s="224"/>
      <c r="K176" s="227"/>
      <c r="L176" s="218"/>
      <c r="M176" s="219"/>
      <c r="N176" s="219"/>
      <c r="O176" s="219"/>
      <c r="P176" s="219"/>
      <c r="Q176" s="219"/>
      <c r="R176" s="219"/>
      <c r="S176" s="219"/>
      <c r="T176" s="219"/>
      <c r="U176" s="224"/>
      <c r="V176" s="225"/>
      <c r="W176" s="221"/>
      <c r="X176" s="219"/>
      <c r="Y176" s="219"/>
      <c r="Z176" s="219"/>
      <c r="AA176" s="219"/>
      <c r="AB176" s="219"/>
      <c r="AC176" s="219"/>
      <c r="AD176" s="219"/>
      <c r="AE176" s="219"/>
      <c r="AF176" s="221"/>
      <c r="AG176" s="221"/>
      <c r="AH176" s="221"/>
      <c r="AI176" s="221"/>
      <c r="AJ176" s="221"/>
      <c r="AK176" s="221"/>
      <c r="AL176" s="221"/>
      <c r="AM176" s="221"/>
      <c r="AN176" s="221"/>
      <c r="AO176" s="221"/>
      <c r="AP176" s="221"/>
    </row>
    <row r="177" spans="1:42" ht="14.25" customHeight="1">
      <c r="A177" s="224"/>
      <c r="B177" s="224"/>
      <c r="C177" s="224"/>
      <c r="D177" s="224"/>
      <c r="E177" s="224"/>
      <c r="F177" s="224"/>
      <c r="G177" s="224"/>
      <c r="H177" s="224"/>
      <c r="I177" s="224"/>
      <c r="J177" s="224"/>
      <c r="K177" s="227"/>
      <c r="L177" s="218"/>
      <c r="M177" s="219"/>
      <c r="N177" s="219"/>
      <c r="O177" s="219"/>
      <c r="P177" s="219"/>
      <c r="Q177" s="219"/>
      <c r="R177" s="219"/>
      <c r="S177" s="219"/>
      <c r="T177" s="219"/>
      <c r="U177" s="224"/>
      <c r="V177" s="225"/>
      <c r="W177" s="221"/>
      <c r="X177" s="219"/>
      <c r="Y177" s="219"/>
      <c r="Z177" s="219"/>
      <c r="AA177" s="219"/>
      <c r="AB177" s="219"/>
      <c r="AC177" s="219"/>
      <c r="AD177" s="219"/>
      <c r="AE177" s="219"/>
      <c r="AF177" s="221"/>
      <c r="AG177" s="221"/>
      <c r="AH177" s="221"/>
      <c r="AI177" s="221"/>
      <c r="AJ177" s="221"/>
      <c r="AK177" s="221"/>
      <c r="AL177" s="221"/>
      <c r="AM177" s="221"/>
      <c r="AN177" s="221"/>
      <c r="AO177" s="221"/>
      <c r="AP177" s="221"/>
    </row>
    <row r="178" spans="1:42" ht="14.25" customHeight="1">
      <c r="A178" s="224"/>
      <c r="B178" s="224"/>
      <c r="C178" s="224"/>
      <c r="D178" s="224"/>
      <c r="E178" s="224"/>
      <c r="F178" s="224"/>
      <c r="G178" s="224"/>
      <c r="H178" s="224"/>
      <c r="I178" s="224"/>
      <c r="J178" s="224"/>
      <c r="K178" s="227"/>
      <c r="L178" s="218"/>
      <c r="M178" s="219"/>
      <c r="N178" s="219"/>
      <c r="O178" s="219"/>
      <c r="P178" s="219"/>
      <c r="Q178" s="219"/>
      <c r="R178" s="219"/>
      <c r="S178" s="219"/>
      <c r="T178" s="219"/>
      <c r="U178" s="224"/>
      <c r="V178" s="225"/>
      <c r="W178" s="221"/>
      <c r="X178" s="219"/>
      <c r="Y178" s="219"/>
      <c r="Z178" s="219"/>
      <c r="AA178" s="219"/>
      <c r="AB178" s="219"/>
      <c r="AC178" s="219"/>
      <c r="AD178" s="219"/>
      <c r="AE178" s="219"/>
      <c r="AF178" s="221"/>
      <c r="AG178" s="221"/>
      <c r="AH178" s="221"/>
      <c r="AI178" s="221"/>
      <c r="AJ178" s="221"/>
      <c r="AK178" s="221"/>
      <c r="AL178" s="221"/>
      <c r="AM178" s="221"/>
      <c r="AN178" s="221"/>
      <c r="AO178" s="221"/>
      <c r="AP178" s="221"/>
    </row>
    <row r="179" spans="1:42" ht="14.25" customHeight="1">
      <c r="A179" s="224"/>
      <c r="B179" s="224"/>
      <c r="C179" s="224"/>
      <c r="D179" s="224"/>
      <c r="E179" s="224"/>
      <c r="F179" s="224"/>
      <c r="G179" s="224"/>
      <c r="H179" s="224"/>
      <c r="I179" s="224"/>
      <c r="J179" s="224"/>
      <c r="K179" s="227"/>
      <c r="L179" s="218"/>
      <c r="M179" s="219"/>
      <c r="N179" s="219"/>
      <c r="O179" s="219"/>
      <c r="P179" s="219"/>
      <c r="Q179" s="219"/>
      <c r="R179" s="219"/>
      <c r="S179" s="219"/>
      <c r="T179" s="219"/>
      <c r="U179" s="224"/>
      <c r="V179" s="225"/>
      <c r="W179" s="221"/>
      <c r="X179" s="219"/>
      <c r="Y179" s="219"/>
      <c r="Z179" s="219"/>
      <c r="AA179" s="219"/>
      <c r="AB179" s="219"/>
      <c r="AC179" s="219"/>
      <c r="AD179" s="219"/>
      <c r="AE179" s="219"/>
      <c r="AF179" s="221"/>
      <c r="AG179" s="221"/>
      <c r="AH179" s="221"/>
      <c r="AI179" s="221"/>
      <c r="AJ179" s="221"/>
      <c r="AK179" s="221"/>
      <c r="AL179" s="221"/>
      <c r="AM179" s="221"/>
      <c r="AN179" s="221"/>
      <c r="AO179" s="221"/>
      <c r="AP179" s="221"/>
    </row>
    <row r="180" spans="1:42" ht="14.25" customHeight="1">
      <c r="A180" s="224"/>
      <c r="B180" s="224"/>
      <c r="C180" s="224"/>
      <c r="D180" s="224"/>
      <c r="E180" s="224"/>
      <c r="F180" s="224"/>
      <c r="G180" s="224"/>
      <c r="H180" s="224"/>
      <c r="I180" s="224"/>
      <c r="J180" s="224"/>
      <c r="K180" s="227"/>
      <c r="L180" s="218"/>
      <c r="M180" s="219"/>
      <c r="N180" s="219"/>
      <c r="O180" s="219"/>
      <c r="P180" s="219"/>
      <c r="Q180" s="219"/>
      <c r="R180" s="219"/>
      <c r="S180" s="219"/>
      <c r="T180" s="219"/>
      <c r="U180" s="224"/>
      <c r="V180" s="225"/>
      <c r="W180" s="221"/>
      <c r="X180" s="219"/>
      <c r="Y180" s="219"/>
      <c r="Z180" s="219"/>
      <c r="AA180" s="219"/>
      <c r="AB180" s="219"/>
      <c r="AC180" s="219"/>
      <c r="AD180" s="219"/>
      <c r="AE180" s="219"/>
      <c r="AF180" s="221"/>
      <c r="AG180" s="221"/>
      <c r="AH180" s="221"/>
      <c r="AI180" s="221"/>
      <c r="AJ180" s="221"/>
      <c r="AK180" s="221"/>
      <c r="AL180" s="221"/>
      <c r="AM180" s="221"/>
      <c r="AN180" s="221"/>
      <c r="AO180" s="221"/>
      <c r="AP180" s="221"/>
    </row>
    <row r="181" spans="1:42" ht="14.25" customHeight="1">
      <c r="A181" s="224"/>
      <c r="B181" s="224"/>
      <c r="C181" s="224"/>
      <c r="D181" s="224"/>
      <c r="E181" s="224"/>
      <c r="F181" s="224"/>
      <c r="G181" s="224"/>
      <c r="H181" s="224"/>
      <c r="I181" s="224"/>
      <c r="J181" s="224"/>
      <c r="K181" s="227"/>
      <c r="L181" s="218"/>
      <c r="M181" s="219"/>
      <c r="N181" s="219"/>
      <c r="O181" s="219"/>
      <c r="P181" s="219"/>
      <c r="Q181" s="219"/>
      <c r="R181" s="219"/>
      <c r="S181" s="219"/>
      <c r="T181" s="219"/>
      <c r="U181" s="224"/>
      <c r="V181" s="225"/>
      <c r="W181" s="221"/>
      <c r="X181" s="219"/>
      <c r="Y181" s="219"/>
      <c r="Z181" s="219"/>
      <c r="AA181" s="219"/>
      <c r="AB181" s="219"/>
      <c r="AC181" s="219"/>
      <c r="AD181" s="219"/>
      <c r="AE181" s="219"/>
      <c r="AF181" s="221"/>
      <c r="AG181" s="221"/>
      <c r="AH181" s="221"/>
      <c r="AI181" s="221"/>
      <c r="AJ181" s="221"/>
      <c r="AK181" s="221"/>
      <c r="AL181" s="221"/>
      <c r="AM181" s="221"/>
      <c r="AN181" s="221"/>
      <c r="AO181" s="221"/>
      <c r="AP181" s="221"/>
    </row>
    <row r="182" spans="1:42" ht="14.25" customHeight="1">
      <c r="A182" s="224"/>
      <c r="B182" s="224"/>
      <c r="C182" s="224"/>
      <c r="D182" s="224"/>
      <c r="E182" s="224"/>
      <c r="F182" s="224"/>
      <c r="G182" s="224"/>
      <c r="H182" s="224"/>
      <c r="I182" s="224"/>
      <c r="J182" s="224"/>
      <c r="K182" s="227"/>
      <c r="L182" s="218"/>
      <c r="M182" s="219"/>
      <c r="N182" s="219"/>
      <c r="O182" s="219"/>
      <c r="P182" s="219"/>
      <c r="Q182" s="219"/>
      <c r="R182" s="219"/>
      <c r="S182" s="219"/>
      <c r="T182" s="219"/>
      <c r="U182" s="224"/>
      <c r="V182" s="225"/>
      <c r="W182" s="221"/>
      <c r="X182" s="219"/>
      <c r="Y182" s="219"/>
      <c r="Z182" s="219"/>
      <c r="AA182" s="219"/>
      <c r="AB182" s="219"/>
      <c r="AC182" s="219"/>
      <c r="AD182" s="219"/>
      <c r="AE182" s="219"/>
      <c r="AF182" s="221"/>
      <c r="AG182" s="221"/>
      <c r="AH182" s="221"/>
      <c r="AI182" s="221"/>
      <c r="AJ182" s="221"/>
      <c r="AK182" s="221"/>
      <c r="AL182" s="221"/>
      <c r="AM182" s="221"/>
      <c r="AN182" s="221"/>
      <c r="AO182" s="221"/>
      <c r="AP182" s="221"/>
    </row>
    <row r="183" spans="1:42" ht="14.25" customHeight="1">
      <c r="A183" s="224"/>
      <c r="B183" s="224"/>
      <c r="C183" s="224"/>
      <c r="D183" s="224"/>
      <c r="E183" s="224"/>
      <c r="F183" s="224"/>
      <c r="G183" s="224"/>
      <c r="H183" s="224"/>
      <c r="I183" s="224"/>
      <c r="J183" s="224"/>
      <c r="K183" s="227"/>
      <c r="L183" s="218"/>
      <c r="M183" s="219"/>
      <c r="N183" s="219"/>
      <c r="O183" s="219"/>
      <c r="P183" s="219"/>
      <c r="Q183" s="219"/>
      <c r="R183" s="219"/>
      <c r="S183" s="219"/>
      <c r="T183" s="219"/>
      <c r="U183" s="224"/>
      <c r="V183" s="225"/>
      <c r="W183" s="221"/>
      <c r="X183" s="219"/>
      <c r="Y183" s="219"/>
      <c r="Z183" s="219"/>
      <c r="AA183" s="219"/>
      <c r="AB183" s="219"/>
      <c r="AC183" s="219"/>
      <c r="AD183" s="219"/>
      <c r="AE183" s="219"/>
      <c r="AF183" s="221"/>
      <c r="AG183" s="221"/>
      <c r="AH183" s="221"/>
      <c r="AI183" s="221"/>
      <c r="AJ183" s="221"/>
      <c r="AK183" s="221"/>
      <c r="AL183" s="221"/>
      <c r="AM183" s="221"/>
      <c r="AN183" s="221"/>
      <c r="AO183" s="221"/>
      <c r="AP183" s="221"/>
    </row>
    <row r="184" spans="1:42" ht="14.25" customHeight="1">
      <c r="A184" s="224"/>
      <c r="B184" s="224"/>
      <c r="C184" s="224"/>
      <c r="D184" s="224"/>
      <c r="E184" s="224"/>
      <c r="F184" s="224"/>
      <c r="G184" s="224"/>
      <c r="H184" s="224"/>
      <c r="I184" s="224"/>
      <c r="J184" s="224"/>
      <c r="K184" s="227"/>
      <c r="L184" s="218"/>
      <c r="M184" s="219"/>
      <c r="N184" s="219"/>
      <c r="O184" s="219"/>
      <c r="P184" s="219"/>
      <c r="Q184" s="219"/>
      <c r="R184" s="219"/>
      <c r="S184" s="219"/>
      <c r="T184" s="219"/>
      <c r="U184" s="224"/>
      <c r="V184" s="225"/>
      <c r="W184" s="221"/>
      <c r="X184" s="219"/>
      <c r="Y184" s="219"/>
      <c r="Z184" s="219"/>
      <c r="AA184" s="219"/>
      <c r="AB184" s="219"/>
      <c r="AC184" s="219"/>
      <c r="AD184" s="219"/>
      <c r="AE184" s="219"/>
      <c r="AF184" s="221"/>
      <c r="AG184" s="221"/>
      <c r="AH184" s="221"/>
      <c r="AI184" s="221"/>
      <c r="AJ184" s="221"/>
      <c r="AK184" s="221"/>
      <c r="AL184" s="221"/>
      <c r="AM184" s="221"/>
      <c r="AN184" s="221"/>
      <c r="AO184" s="221"/>
      <c r="AP184" s="221"/>
    </row>
    <row r="185" spans="1:42" ht="14.25" customHeight="1">
      <c r="A185" s="224"/>
      <c r="B185" s="224"/>
      <c r="C185" s="224"/>
      <c r="D185" s="224"/>
      <c r="E185" s="224"/>
      <c r="F185" s="224"/>
      <c r="G185" s="224"/>
      <c r="H185" s="224"/>
      <c r="I185" s="224"/>
      <c r="J185" s="224"/>
      <c r="K185" s="227"/>
      <c r="L185" s="218"/>
      <c r="M185" s="219"/>
      <c r="N185" s="219"/>
      <c r="O185" s="219"/>
      <c r="P185" s="219"/>
      <c r="Q185" s="219"/>
      <c r="R185" s="219"/>
      <c r="S185" s="219"/>
      <c r="T185" s="219"/>
      <c r="U185" s="224"/>
      <c r="V185" s="225"/>
      <c r="W185" s="221"/>
      <c r="X185" s="219"/>
      <c r="Y185" s="219"/>
      <c r="Z185" s="219"/>
      <c r="AA185" s="219"/>
      <c r="AB185" s="219"/>
      <c r="AC185" s="219"/>
      <c r="AD185" s="219"/>
      <c r="AE185" s="219"/>
      <c r="AF185" s="221"/>
      <c r="AG185" s="221"/>
      <c r="AH185" s="221"/>
      <c r="AI185" s="221"/>
      <c r="AJ185" s="221"/>
      <c r="AK185" s="221"/>
      <c r="AL185" s="221"/>
      <c r="AM185" s="221"/>
      <c r="AN185" s="221"/>
      <c r="AO185" s="221"/>
      <c r="AP185" s="221"/>
    </row>
    <row r="186" spans="1:42" ht="14.25" customHeight="1">
      <c r="A186" s="224"/>
      <c r="B186" s="224"/>
      <c r="C186" s="224"/>
      <c r="D186" s="224"/>
      <c r="E186" s="224"/>
      <c r="F186" s="224"/>
      <c r="G186" s="224"/>
      <c r="H186" s="224"/>
      <c r="I186" s="224"/>
      <c r="J186" s="224"/>
      <c r="K186" s="227"/>
      <c r="L186" s="218"/>
      <c r="M186" s="219"/>
      <c r="N186" s="219"/>
      <c r="O186" s="219"/>
      <c r="P186" s="219"/>
      <c r="Q186" s="219"/>
      <c r="R186" s="219"/>
      <c r="S186" s="219"/>
      <c r="T186" s="219"/>
      <c r="U186" s="224"/>
      <c r="V186" s="225"/>
      <c r="W186" s="221"/>
      <c r="X186" s="219"/>
      <c r="Y186" s="219"/>
      <c r="Z186" s="219"/>
      <c r="AA186" s="219"/>
      <c r="AB186" s="219"/>
      <c r="AC186" s="219"/>
      <c r="AD186" s="219"/>
      <c r="AE186" s="219"/>
      <c r="AF186" s="221"/>
      <c r="AG186" s="221"/>
      <c r="AH186" s="221"/>
      <c r="AI186" s="221"/>
      <c r="AJ186" s="221"/>
      <c r="AK186" s="221"/>
      <c r="AL186" s="221"/>
      <c r="AM186" s="221"/>
      <c r="AN186" s="221"/>
      <c r="AO186" s="221"/>
      <c r="AP186" s="221"/>
    </row>
    <row r="187" spans="1:42" ht="14.25" customHeight="1">
      <c r="A187" s="224"/>
      <c r="B187" s="224"/>
      <c r="C187" s="224"/>
      <c r="D187" s="224"/>
      <c r="E187" s="224"/>
      <c r="F187" s="224"/>
      <c r="G187" s="224"/>
      <c r="H187" s="224"/>
      <c r="I187" s="224"/>
      <c r="J187" s="224"/>
      <c r="K187" s="227"/>
      <c r="L187" s="218"/>
      <c r="M187" s="219"/>
      <c r="N187" s="219"/>
      <c r="O187" s="219"/>
      <c r="P187" s="219"/>
      <c r="Q187" s="219"/>
      <c r="R187" s="219"/>
      <c r="S187" s="219"/>
      <c r="T187" s="219"/>
      <c r="U187" s="224"/>
      <c r="V187" s="225"/>
      <c r="W187" s="221"/>
      <c r="X187" s="219"/>
      <c r="Y187" s="219"/>
      <c r="Z187" s="219"/>
      <c r="AA187" s="219"/>
      <c r="AB187" s="219"/>
      <c r="AC187" s="219"/>
      <c r="AD187" s="219"/>
      <c r="AE187" s="219"/>
      <c r="AF187" s="221"/>
      <c r="AG187" s="221"/>
      <c r="AH187" s="221"/>
      <c r="AI187" s="221"/>
      <c r="AJ187" s="221"/>
      <c r="AK187" s="221"/>
      <c r="AL187" s="221"/>
      <c r="AM187" s="221"/>
      <c r="AN187" s="221"/>
      <c r="AO187" s="221"/>
      <c r="AP187" s="221"/>
    </row>
    <row r="188" spans="1:42" ht="14.25" customHeight="1">
      <c r="A188" s="224"/>
      <c r="B188" s="224"/>
      <c r="C188" s="224"/>
      <c r="D188" s="224"/>
      <c r="E188" s="224"/>
      <c r="F188" s="224"/>
      <c r="G188" s="224"/>
      <c r="H188" s="224"/>
      <c r="I188" s="224"/>
      <c r="J188" s="224"/>
      <c r="K188" s="227"/>
      <c r="L188" s="218"/>
      <c r="M188" s="219"/>
      <c r="N188" s="219"/>
      <c r="O188" s="219"/>
      <c r="P188" s="219"/>
      <c r="Q188" s="219"/>
      <c r="R188" s="219"/>
      <c r="S188" s="219"/>
      <c r="T188" s="219"/>
      <c r="U188" s="224"/>
      <c r="V188" s="225"/>
      <c r="W188" s="221"/>
      <c r="X188" s="219"/>
      <c r="Y188" s="219"/>
      <c r="Z188" s="219"/>
      <c r="AA188" s="219"/>
      <c r="AB188" s="219"/>
      <c r="AC188" s="219"/>
      <c r="AD188" s="219"/>
      <c r="AE188" s="219"/>
      <c r="AF188" s="221"/>
      <c r="AG188" s="221"/>
      <c r="AH188" s="221"/>
      <c r="AI188" s="221"/>
      <c r="AJ188" s="221"/>
      <c r="AK188" s="221"/>
      <c r="AL188" s="221"/>
      <c r="AM188" s="221"/>
      <c r="AN188" s="221"/>
      <c r="AO188" s="221"/>
      <c r="AP188" s="221"/>
    </row>
    <row r="189" spans="1:42" ht="14.25" customHeight="1">
      <c r="A189" s="224"/>
      <c r="B189" s="224"/>
      <c r="C189" s="224"/>
      <c r="D189" s="224"/>
      <c r="E189" s="224"/>
      <c r="F189" s="224"/>
      <c r="G189" s="224"/>
      <c r="H189" s="224"/>
      <c r="I189" s="224"/>
      <c r="J189" s="224"/>
      <c r="K189" s="227"/>
      <c r="L189" s="218"/>
      <c r="M189" s="219"/>
      <c r="N189" s="219"/>
      <c r="O189" s="219"/>
      <c r="P189" s="219"/>
      <c r="Q189" s="219"/>
      <c r="R189" s="219"/>
      <c r="S189" s="219"/>
      <c r="T189" s="219"/>
      <c r="U189" s="224"/>
      <c r="V189" s="225"/>
      <c r="W189" s="221"/>
      <c r="X189" s="219"/>
      <c r="Y189" s="219"/>
      <c r="Z189" s="219"/>
      <c r="AA189" s="219"/>
      <c r="AB189" s="219"/>
      <c r="AC189" s="219"/>
      <c r="AD189" s="219"/>
      <c r="AE189" s="219"/>
      <c r="AF189" s="221"/>
      <c r="AG189" s="221"/>
      <c r="AH189" s="221"/>
      <c r="AI189" s="221"/>
      <c r="AJ189" s="221"/>
      <c r="AK189" s="221"/>
      <c r="AL189" s="221"/>
      <c r="AM189" s="221"/>
      <c r="AN189" s="221"/>
      <c r="AO189" s="221"/>
      <c r="AP189" s="221"/>
    </row>
    <row r="190" spans="1:42" ht="14.25" customHeight="1">
      <c r="A190" s="224"/>
      <c r="B190" s="224"/>
      <c r="C190" s="224"/>
      <c r="D190" s="224"/>
      <c r="E190" s="224"/>
      <c r="F190" s="224"/>
      <c r="G190" s="224"/>
      <c r="H190" s="224"/>
      <c r="I190" s="224"/>
      <c r="J190" s="224"/>
      <c r="K190" s="227"/>
      <c r="L190" s="218"/>
      <c r="M190" s="219"/>
      <c r="N190" s="219"/>
      <c r="O190" s="219"/>
      <c r="P190" s="219"/>
      <c r="Q190" s="219"/>
      <c r="R190" s="219"/>
      <c r="S190" s="219"/>
      <c r="T190" s="219"/>
      <c r="U190" s="224"/>
      <c r="V190" s="225"/>
      <c r="W190" s="221"/>
      <c r="X190" s="219"/>
      <c r="Y190" s="219"/>
      <c r="Z190" s="219"/>
      <c r="AA190" s="219"/>
      <c r="AB190" s="219"/>
      <c r="AC190" s="219"/>
      <c r="AD190" s="219"/>
      <c r="AE190" s="219"/>
      <c r="AF190" s="221"/>
      <c r="AG190" s="221"/>
      <c r="AH190" s="221"/>
      <c r="AI190" s="221"/>
      <c r="AJ190" s="221"/>
      <c r="AK190" s="221"/>
      <c r="AL190" s="221"/>
      <c r="AM190" s="221"/>
      <c r="AN190" s="221"/>
      <c r="AO190" s="221"/>
      <c r="AP190" s="221"/>
    </row>
    <row r="191" spans="1:42" ht="14.25" customHeight="1">
      <c r="A191" s="224"/>
      <c r="B191" s="224"/>
      <c r="C191" s="224"/>
      <c r="D191" s="224"/>
      <c r="E191" s="224"/>
      <c r="F191" s="224"/>
      <c r="G191" s="224"/>
      <c r="H191" s="224"/>
      <c r="I191" s="224"/>
      <c r="J191" s="224"/>
      <c r="K191" s="227"/>
      <c r="L191" s="218"/>
      <c r="M191" s="219"/>
      <c r="N191" s="219"/>
      <c r="O191" s="219"/>
      <c r="P191" s="219"/>
      <c r="Q191" s="219"/>
      <c r="R191" s="219"/>
      <c r="S191" s="219"/>
      <c r="T191" s="219"/>
      <c r="U191" s="224"/>
      <c r="V191" s="225"/>
      <c r="W191" s="221"/>
      <c r="X191" s="219"/>
      <c r="Y191" s="219"/>
      <c r="Z191" s="219"/>
      <c r="AA191" s="219"/>
      <c r="AB191" s="219"/>
      <c r="AC191" s="219"/>
      <c r="AD191" s="219"/>
      <c r="AE191" s="219"/>
      <c r="AF191" s="221"/>
      <c r="AG191" s="221"/>
      <c r="AH191" s="221"/>
      <c r="AI191" s="221"/>
      <c r="AJ191" s="221"/>
      <c r="AK191" s="221"/>
      <c r="AL191" s="221"/>
      <c r="AM191" s="221"/>
      <c r="AN191" s="221"/>
      <c r="AO191" s="221"/>
      <c r="AP191" s="221"/>
    </row>
    <row r="192" spans="1:42" ht="14.25" customHeight="1">
      <c r="A192" s="224"/>
      <c r="B192" s="224"/>
      <c r="C192" s="224"/>
      <c r="D192" s="224"/>
      <c r="E192" s="224"/>
      <c r="F192" s="224"/>
      <c r="G192" s="224"/>
      <c r="H192" s="224"/>
      <c r="I192" s="224"/>
      <c r="J192" s="224"/>
      <c r="K192" s="227"/>
      <c r="L192" s="218"/>
      <c r="M192" s="219"/>
      <c r="N192" s="219"/>
      <c r="O192" s="219"/>
      <c r="P192" s="219"/>
      <c r="Q192" s="219"/>
      <c r="R192" s="219"/>
      <c r="S192" s="219"/>
      <c r="T192" s="219"/>
      <c r="U192" s="224"/>
      <c r="V192" s="225"/>
      <c r="W192" s="221"/>
      <c r="X192" s="219"/>
      <c r="Y192" s="219"/>
      <c r="Z192" s="219"/>
      <c r="AA192" s="219"/>
      <c r="AB192" s="219"/>
      <c r="AC192" s="219"/>
      <c r="AD192" s="219"/>
      <c r="AE192" s="219"/>
      <c r="AF192" s="221"/>
      <c r="AG192" s="221"/>
      <c r="AH192" s="221"/>
      <c r="AI192" s="221"/>
      <c r="AJ192" s="221"/>
      <c r="AK192" s="221"/>
      <c r="AL192" s="221"/>
      <c r="AM192" s="221"/>
      <c r="AN192" s="221"/>
      <c r="AO192" s="221"/>
      <c r="AP192" s="221"/>
    </row>
    <row r="193" spans="1:42" ht="14.25" customHeight="1">
      <c r="A193" s="224"/>
      <c r="B193" s="224"/>
      <c r="C193" s="224"/>
      <c r="D193" s="224"/>
      <c r="E193" s="224"/>
      <c r="F193" s="224"/>
      <c r="G193" s="224"/>
      <c r="H193" s="224"/>
      <c r="I193" s="224"/>
      <c r="J193" s="224"/>
      <c r="K193" s="227"/>
      <c r="L193" s="218"/>
      <c r="M193" s="219"/>
      <c r="N193" s="219"/>
      <c r="O193" s="219"/>
      <c r="P193" s="219"/>
      <c r="Q193" s="219"/>
      <c r="R193" s="219"/>
      <c r="S193" s="219"/>
      <c r="T193" s="219"/>
      <c r="U193" s="224"/>
      <c r="V193" s="225"/>
      <c r="W193" s="221"/>
      <c r="X193" s="219"/>
      <c r="Y193" s="219"/>
      <c r="Z193" s="219"/>
      <c r="AA193" s="219"/>
      <c r="AB193" s="219"/>
      <c r="AC193" s="219"/>
      <c r="AD193" s="219"/>
      <c r="AE193" s="219"/>
      <c r="AF193" s="221"/>
      <c r="AG193" s="221"/>
      <c r="AH193" s="221"/>
      <c r="AI193" s="221"/>
      <c r="AJ193" s="221"/>
      <c r="AK193" s="221"/>
      <c r="AL193" s="221"/>
      <c r="AM193" s="221"/>
      <c r="AN193" s="221"/>
      <c r="AO193" s="221"/>
      <c r="AP193" s="221"/>
    </row>
    <row r="194" spans="1:42" ht="14.25" customHeight="1">
      <c r="A194" s="224"/>
      <c r="B194" s="224"/>
      <c r="C194" s="224"/>
      <c r="D194" s="224"/>
      <c r="E194" s="224"/>
      <c r="F194" s="224"/>
      <c r="G194" s="224"/>
      <c r="H194" s="224"/>
      <c r="I194" s="224"/>
      <c r="J194" s="224"/>
      <c r="K194" s="227"/>
      <c r="L194" s="218"/>
      <c r="M194" s="219"/>
      <c r="N194" s="219"/>
      <c r="O194" s="219"/>
      <c r="P194" s="219"/>
      <c r="Q194" s="219"/>
      <c r="R194" s="219"/>
      <c r="S194" s="219"/>
      <c r="T194" s="219"/>
      <c r="U194" s="224"/>
      <c r="V194" s="225"/>
      <c r="W194" s="221"/>
      <c r="X194" s="219"/>
      <c r="Y194" s="219"/>
      <c r="Z194" s="219"/>
      <c r="AA194" s="219"/>
      <c r="AB194" s="219"/>
      <c r="AC194" s="219"/>
      <c r="AD194" s="219"/>
      <c r="AE194" s="219"/>
      <c r="AF194" s="221"/>
      <c r="AG194" s="221"/>
      <c r="AH194" s="221"/>
      <c r="AI194" s="221"/>
      <c r="AJ194" s="221"/>
      <c r="AK194" s="221"/>
      <c r="AL194" s="221"/>
      <c r="AM194" s="221"/>
      <c r="AN194" s="221"/>
      <c r="AO194" s="221"/>
      <c r="AP194" s="221"/>
    </row>
    <row r="195" spans="1:42" ht="14.25" customHeight="1">
      <c r="A195" s="224"/>
      <c r="B195" s="224"/>
      <c r="C195" s="224"/>
      <c r="D195" s="224"/>
      <c r="E195" s="224"/>
      <c r="F195" s="224"/>
      <c r="G195" s="224"/>
      <c r="H195" s="224"/>
      <c r="I195" s="224"/>
      <c r="J195" s="224"/>
      <c r="K195" s="227"/>
      <c r="L195" s="218"/>
      <c r="M195" s="219"/>
      <c r="N195" s="219"/>
      <c r="O195" s="219"/>
      <c r="P195" s="219"/>
      <c r="Q195" s="219"/>
      <c r="R195" s="219"/>
      <c r="S195" s="219"/>
      <c r="T195" s="219"/>
      <c r="U195" s="224"/>
      <c r="V195" s="225"/>
      <c r="W195" s="221"/>
      <c r="X195" s="219"/>
      <c r="Y195" s="219"/>
      <c r="Z195" s="219"/>
      <c r="AA195" s="219"/>
      <c r="AB195" s="219"/>
      <c r="AC195" s="219"/>
      <c r="AD195" s="219"/>
      <c r="AE195" s="219"/>
      <c r="AF195" s="221"/>
      <c r="AG195" s="221"/>
      <c r="AH195" s="221"/>
      <c r="AI195" s="221"/>
      <c r="AJ195" s="221"/>
      <c r="AK195" s="221"/>
      <c r="AL195" s="221"/>
      <c r="AM195" s="221"/>
      <c r="AN195" s="221"/>
      <c r="AO195" s="221"/>
      <c r="AP195" s="221"/>
    </row>
    <row r="196" spans="1:42" ht="14.25" customHeight="1">
      <c r="A196" s="224"/>
      <c r="B196" s="224"/>
      <c r="C196" s="224"/>
      <c r="D196" s="224"/>
      <c r="E196" s="224"/>
      <c r="F196" s="224"/>
      <c r="G196" s="224"/>
      <c r="H196" s="224"/>
      <c r="I196" s="224"/>
      <c r="J196" s="224"/>
      <c r="K196" s="227"/>
      <c r="L196" s="218"/>
      <c r="M196" s="219"/>
      <c r="N196" s="219"/>
      <c r="O196" s="219"/>
      <c r="P196" s="219"/>
      <c r="Q196" s="219"/>
      <c r="R196" s="219"/>
      <c r="S196" s="219"/>
      <c r="T196" s="219"/>
      <c r="U196" s="224"/>
      <c r="V196" s="225"/>
      <c r="W196" s="221"/>
      <c r="X196" s="219"/>
      <c r="Y196" s="219"/>
      <c r="Z196" s="219"/>
      <c r="AA196" s="219"/>
      <c r="AB196" s="219"/>
      <c r="AC196" s="219"/>
      <c r="AD196" s="219"/>
      <c r="AE196" s="219"/>
      <c r="AF196" s="221"/>
      <c r="AG196" s="221"/>
      <c r="AH196" s="221"/>
      <c r="AI196" s="221"/>
      <c r="AJ196" s="221"/>
      <c r="AK196" s="221"/>
      <c r="AL196" s="221"/>
      <c r="AM196" s="221"/>
      <c r="AN196" s="221"/>
      <c r="AO196" s="221"/>
      <c r="AP196" s="221"/>
    </row>
    <row r="197" spans="1:42" ht="14.25" customHeight="1">
      <c r="A197" s="224"/>
      <c r="B197" s="224"/>
      <c r="C197" s="224"/>
      <c r="D197" s="224"/>
      <c r="E197" s="224"/>
      <c r="F197" s="224"/>
      <c r="G197" s="224"/>
      <c r="H197" s="224"/>
      <c r="I197" s="224"/>
      <c r="J197" s="224"/>
      <c r="K197" s="227"/>
      <c r="L197" s="218"/>
      <c r="M197" s="219"/>
      <c r="N197" s="219"/>
      <c r="O197" s="219"/>
      <c r="P197" s="219"/>
      <c r="Q197" s="219"/>
      <c r="R197" s="219"/>
      <c r="S197" s="219"/>
      <c r="T197" s="219"/>
      <c r="U197" s="224"/>
      <c r="V197" s="225"/>
      <c r="W197" s="221"/>
      <c r="X197" s="219"/>
      <c r="Y197" s="219"/>
      <c r="Z197" s="219"/>
      <c r="AA197" s="219"/>
      <c r="AB197" s="219"/>
      <c r="AC197" s="219"/>
      <c r="AD197" s="219"/>
      <c r="AE197" s="219"/>
      <c r="AF197" s="221"/>
      <c r="AG197" s="221"/>
      <c r="AH197" s="221"/>
      <c r="AI197" s="221"/>
      <c r="AJ197" s="221"/>
      <c r="AK197" s="221"/>
      <c r="AL197" s="221"/>
      <c r="AM197" s="221"/>
      <c r="AN197" s="221"/>
      <c r="AO197" s="221"/>
      <c r="AP197" s="221"/>
    </row>
    <row r="198" spans="1:42" ht="14.25" customHeight="1">
      <c r="A198" s="224"/>
      <c r="B198" s="224"/>
      <c r="C198" s="224"/>
      <c r="D198" s="224"/>
      <c r="E198" s="224"/>
      <c r="F198" s="224"/>
      <c r="G198" s="224"/>
      <c r="H198" s="224"/>
      <c r="I198" s="224"/>
      <c r="J198" s="224"/>
      <c r="K198" s="227"/>
      <c r="L198" s="218"/>
      <c r="M198" s="219"/>
      <c r="N198" s="219"/>
      <c r="O198" s="219"/>
      <c r="P198" s="219"/>
      <c r="Q198" s="219"/>
      <c r="R198" s="219"/>
      <c r="S198" s="219"/>
      <c r="T198" s="219"/>
      <c r="U198" s="224"/>
      <c r="V198" s="225"/>
      <c r="W198" s="221"/>
      <c r="X198" s="219"/>
      <c r="Y198" s="219"/>
      <c r="Z198" s="219"/>
      <c r="AA198" s="219"/>
      <c r="AB198" s="219"/>
      <c r="AC198" s="219"/>
      <c r="AD198" s="219"/>
      <c r="AE198" s="219"/>
      <c r="AF198" s="221"/>
      <c r="AG198" s="221"/>
      <c r="AH198" s="221"/>
      <c r="AI198" s="221"/>
      <c r="AJ198" s="221"/>
      <c r="AK198" s="221"/>
      <c r="AL198" s="221"/>
      <c r="AM198" s="221"/>
      <c r="AN198" s="221"/>
      <c r="AO198" s="221"/>
      <c r="AP198" s="221"/>
    </row>
    <row r="199" spans="1:42" ht="14.25" customHeight="1">
      <c r="A199" s="224"/>
      <c r="B199" s="224"/>
      <c r="C199" s="224"/>
      <c r="D199" s="224"/>
      <c r="E199" s="224"/>
      <c r="F199" s="224"/>
      <c r="G199" s="224"/>
      <c r="H199" s="224"/>
      <c r="I199" s="224"/>
      <c r="J199" s="224"/>
      <c r="K199" s="227"/>
      <c r="L199" s="218"/>
      <c r="M199" s="219"/>
      <c r="N199" s="219"/>
      <c r="O199" s="219"/>
      <c r="P199" s="219"/>
      <c r="Q199" s="219"/>
      <c r="R199" s="219"/>
      <c r="S199" s="219"/>
      <c r="T199" s="219"/>
      <c r="U199" s="224"/>
      <c r="V199" s="225"/>
      <c r="W199" s="221"/>
      <c r="X199" s="219"/>
      <c r="Y199" s="219"/>
      <c r="Z199" s="219"/>
      <c r="AA199" s="219"/>
      <c r="AB199" s="219"/>
      <c r="AC199" s="219"/>
      <c r="AD199" s="219"/>
      <c r="AE199" s="219"/>
      <c r="AF199" s="221"/>
      <c r="AG199" s="221"/>
      <c r="AH199" s="221"/>
      <c r="AI199" s="221"/>
      <c r="AJ199" s="221"/>
      <c r="AK199" s="221"/>
      <c r="AL199" s="221"/>
      <c r="AM199" s="221"/>
      <c r="AN199" s="221"/>
      <c r="AO199" s="221"/>
      <c r="AP199" s="221"/>
    </row>
    <row r="200" spans="1:42" ht="14.25" customHeight="1">
      <c r="A200" s="224"/>
      <c r="B200" s="224"/>
      <c r="C200" s="224"/>
      <c r="D200" s="224"/>
      <c r="E200" s="224"/>
      <c r="F200" s="224"/>
      <c r="G200" s="224"/>
      <c r="H200" s="224"/>
      <c r="I200" s="224"/>
      <c r="J200" s="224"/>
      <c r="K200" s="227"/>
      <c r="L200" s="218"/>
      <c r="M200" s="219"/>
      <c r="N200" s="219"/>
      <c r="O200" s="219"/>
      <c r="P200" s="219"/>
      <c r="Q200" s="219"/>
      <c r="R200" s="219"/>
      <c r="S200" s="219"/>
      <c r="T200" s="219"/>
      <c r="U200" s="224"/>
      <c r="V200" s="225"/>
      <c r="W200" s="221"/>
      <c r="X200" s="219"/>
      <c r="Y200" s="219"/>
      <c r="Z200" s="219"/>
      <c r="AA200" s="219"/>
      <c r="AB200" s="219"/>
      <c r="AC200" s="219"/>
      <c r="AD200" s="219"/>
      <c r="AE200" s="219"/>
      <c r="AF200" s="221"/>
      <c r="AG200" s="221"/>
      <c r="AH200" s="221"/>
      <c r="AI200" s="221"/>
      <c r="AJ200" s="221"/>
      <c r="AK200" s="221"/>
      <c r="AL200" s="221"/>
      <c r="AM200" s="221"/>
      <c r="AN200" s="221"/>
      <c r="AO200" s="221"/>
      <c r="AP200" s="221"/>
    </row>
    <row r="201" spans="1:42" ht="14.25" customHeight="1">
      <c r="A201" s="224"/>
      <c r="B201" s="224"/>
      <c r="C201" s="224"/>
      <c r="D201" s="224"/>
      <c r="E201" s="224"/>
      <c r="F201" s="224"/>
      <c r="G201" s="224"/>
      <c r="H201" s="224"/>
      <c r="I201" s="224"/>
      <c r="J201" s="224"/>
      <c r="K201" s="227"/>
      <c r="L201" s="218"/>
      <c r="M201" s="219"/>
      <c r="N201" s="219"/>
      <c r="O201" s="219"/>
      <c r="P201" s="219"/>
      <c r="Q201" s="219"/>
      <c r="R201" s="219"/>
      <c r="S201" s="219"/>
      <c r="T201" s="219"/>
      <c r="U201" s="224"/>
      <c r="V201" s="225"/>
      <c r="W201" s="221"/>
      <c r="X201" s="219"/>
      <c r="Y201" s="219"/>
      <c r="Z201" s="219"/>
      <c r="AA201" s="219"/>
      <c r="AB201" s="219"/>
      <c r="AC201" s="219"/>
      <c r="AD201" s="219"/>
      <c r="AE201" s="219"/>
      <c r="AF201" s="221"/>
      <c r="AG201" s="221"/>
      <c r="AH201" s="221"/>
      <c r="AI201" s="221"/>
      <c r="AJ201" s="221"/>
      <c r="AK201" s="221"/>
      <c r="AL201" s="221"/>
      <c r="AM201" s="221"/>
      <c r="AN201" s="221"/>
      <c r="AO201" s="221"/>
      <c r="AP201" s="221"/>
    </row>
    <row r="202" spans="1:42" ht="14.25" customHeight="1">
      <c r="A202" s="224"/>
      <c r="B202" s="224"/>
      <c r="C202" s="224"/>
      <c r="D202" s="224"/>
      <c r="E202" s="224"/>
      <c r="F202" s="224"/>
      <c r="G202" s="224"/>
      <c r="H202" s="224"/>
      <c r="I202" s="224"/>
      <c r="J202" s="224"/>
      <c r="K202" s="227"/>
      <c r="L202" s="218"/>
      <c r="M202" s="219"/>
      <c r="N202" s="219"/>
      <c r="O202" s="219"/>
      <c r="P202" s="219"/>
      <c r="Q202" s="219"/>
      <c r="R202" s="219"/>
      <c r="S202" s="219"/>
      <c r="T202" s="219"/>
      <c r="U202" s="224"/>
      <c r="V202" s="225"/>
      <c r="W202" s="221"/>
      <c r="X202" s="219"/>
      <c r="Y202" s="219"/>
      <c r="Z202" s="219"/>
      <c r="AA202" s="219"/>
      <c r="AB202" s="219"/>
      <c r="AC202" s="219"/>
      <c r="AD202" s="219"/>
      <c r="AE202" s="219"/>
      <c r="AF202" s="221"/>
      <c r="AG202" s="221"/>
      <c r="AH202" s="221"/>
      <c r="AI202" s="221"/>
      <c r="AJ202" s="221"/>
      <c r="AK202" s="221"/>
      <c r="AL202" s="221"/>
      <c r="AM202" s="221"/>
      <c r="AN202" s="221"/>
      <c r="AO202" s="221"/>
      <c r="AP202" s="221"/>
    </row>
    <row r="203" spans="1:42" ht="14.25" customHeight="1">
      <c r="A203" s="224"/>
      <c r="B203" s="224"/>
      <c r="C203" s="224"/>
      <c r="D203" s="224"/>
      <c r="E203" s="224"/>
      <c r="F203" s="224"/>
      <c r="G203" s="224"/>
      <c r="H203" s="224"/>
      <c r="I203" s="224"/>
      <c r="J203" s="224"/>
      <c r="K203" s="227"/>
      <c r="L203" s="218"/>
      <c r="M203" s="219"/>
      <c r="N203" s="219"/>
      <c r="O203" s="219"/>
      <c r="P203" s="219"/>
      <c r="Q203" s="219"/>
      <c r="R203" s="219"/>
      <c r="S203" s="219"/>
      <c r="T203" s="219"/>
      <c r="U203" s="224"/>
      <c r="V203" s="225"/>
      <c r="W203" s="221"/>
      <c r="X203" s="219"/>
      <c r="Y203" s="219"/>
      <c r="Z203" s="219"/>
      <c r="AA203" s="219"/>
      <c r="AB203" s="219"/>
      <c r="AC203" s="219"/>
      <c r="AD203" s="219"/>
      <c r="AE203" s="219"/>
      <c r="AF203" s="221"/>
      <c r="AG203" s="221"/>
      <c r="AH203" s="221"/>
      <c r="AI203" s="221"/>
      <c r="AJ203" s="221"/>
      <c r="AK203" s="221"/>
      <c r="AL203" s="221"/>
      <c r="AM203" s="221"/>
      <c r="AN203" s="221"/>
      <c r="AO203" s="221"/>
      <c r="AP203" s="221"/>
    </row>
    <row r="204" spans="1:42" ht="14.25" customHeight="1">
      <c r="A204" s="224"/>
      <c r="B204" s="224"/>
      <c r="C204" s="224"/>
      <c r="D204" s="224"/>
      <c r="E204" s="224"/>
      <c r="F204" s="224"/>
      <c r="G204" s="224"/>
      <c r="H204" s="224"/>
      <c r="I204" s="224"/>
      <c r="J204" s="224"/>
      <c r="K204" s="227"/>
      <c r="L204" s="218"/>
      <c r="M204" s="219"/>
      <c r="N204" s="219"/>
      <c r="O204" s="219"/>
      <c r="P204" s="219"/>
      <c r="Q204" s="219"/>
      <c r="R204" s="219"/>
      <c r="S204" s="219"/>
      <c r="T204" s="219"/>
      <c r="U204" s="224"/>
      <c r="V204" s="225"/>
      <c r="W204" s="221"/>
      <c r="X204" s="219"/>
      <c r="Y204" s="219"/>
      <c r="Z204" s="219"/>
      <c r="AA204" s="219"/>
      <c r="AB204" s="219"/>
      <c r="AC204" s="219"/>
      <c r="AD204" s="219"/>
      <c r="AE204" s="219"/>
      <c r="AF204" s="221"/>
      <c r="AG204" s="221"/>
      <c r="AH204" s="221"/>
      <c r="AI204" s="221"/>
      <c r="AJ204" s="221"/>
      <c r="AK204" s="221"/>
      <c r="AL204" s="221"/>
      <c r="AM204" s="221"/>
      <c r="AN204" s="221"/>
      <c r="AO204" s="221"/>
      <c r="AP204" s="221"/>
    </row>
    <row r="205" spans="1:42" ht="14.25" customHeight="1">
      <c r="A205" s="224"/>
      <c r="B205" s="224"/>
      <c r="C205" s="224"/>
      <c r="D205" s="224"/>
      <c r="E205" s="224"/>
      <c r="F205" s="224"/>
      <c r="G205" s="224"/>
      <c r="H205" s="224"/>
      <c r="I205" s="224"/>
      <c r="J205" s="224"/>
      <c r="K205" s="227"/>
      <c r="L205" s="218"/>
      <c r="M205" s="219"/>
      <c r="N205" s="219"/>
      <c r="O205" s="219"/>
      <c r="P205" s="219"/>
      <c r="Q205" s="219"/>
      <c r="R205" s="219"/>
      <c r="S205" s="219"/>
      <c r="T205" s="219"/>
      <c r="U205" s="224"/>
      <c r="V205" s="225"/>
      <c r="W205" s="221"/>
      <c r="X205" s="219"/>
      <c r="Y205" s="219"/>
      <c r="Z205" s="219"/>
      <c r="AA205" s="219"/>
      <c r="AB205" s="219"/>
      <c r="AC205" s="219"/>
      <c r="AD205" s="219"/>
      <c r="AE205" s="219"/>
      <c r="AF205" s="221"/>
      <c r="AG205" s="221"/>
      <c r="AH205" s="221"/>
      <c r="AI205" s="221"/>
      <c r="AJ205" s="221"/>
      <c r="AK205" s="221"/>
      <c r="AL205" s="221"/>
      <c r="AM205" s="221"/>
      <c r="AN205" s="221"/>
      <c r="AO205" s="221"/>
      <c r="AP205" s="221"/>
    </row>
    <row r="206" spans="1:42" ht="14.25" customHeight="1">
      <c r="A206" s="224"/>
      <c r="B206" s="224"/>
      <c r="C206" s="224"/>
      <c r="D206" s="224"/>
      <c r="E206" s="224"/>
      <c r="F206" s="224"/>
      <c r="G206" s="224"/>
      <c r="H206" s="224"/>
      <c r="I206" s="224"/>
      <c r="J206" s="224"/>
      <c r="K206" s="227"/>
      <c r="L206" s="218"/>
      <c r="M206" s="219"/>
      <c r="N206" s="219"/>
      <c r="O206" s="219"/>
      <c r="P206" s="219"/>
      <c r="Q206" s="219"/>
      <c r="R206" s="219"/>
      <c r="S206" s="219"/>
      <c r="T206" s="219"/>
      <c r="U206" s="224"/>
      <c r="V206" s="225"/>
      <c r="W206" s="221"/>
      <c r="X206" s="219"/>
      <c r="Y206" s="219"/>
      <c r="Z206" s="219"/>
      <c r="AA206" s="219"/>
      <c r="AB206" s="219"/>
      <c r="AC206" s="219"/>
      <c r="AD206" s="219"/>
      <c r="AE206" s="219"/>
      <c r="AF206" s="221"/>
      <c r="AG206" s="221"/>
      <c r="AH206" s="221"/>
      <c r="AI206" s="221"/>
      <c r="AJ206" s="221"/>
      <c r="AK206" s="221"/>
      <c r="AL206" s="221"/>
      <c r="AM206" s="221"/>
      <c r="AN206" s="221"/>
      <c r="AO206" s="221"/>
      <c r="AP206" s="221"/>
    </row>
    <row r="207" spans="1:42" ht="14.25" customHeight="1">
      <c r="A207" s="224"/>
      <c r="B207" s="224"/>
      <c r="C207" s="224"/>
      <c r="D207" s="224"/>
      <c r="E207" s="224"/>
      <c r="F207" s="224"/>
      <c r="G207" s="224"/>
      <c r="H207" s="224"/>
      <c r="I207" s="224"/>
      <c r="J207" s="224"/>
      <c r="K207" s="227"/>
      <c r="L207" s="218"/>
      <c r="M207" s="219"/>
      <c r="N207" s="219"/>
      <c r="O207" s="219"/>
      <c r="P207" s="219"/>
      <c r="Q207" s="219"/>
      <c r="R207" s="219"/>
      <c r="S207" s="219"/>
      <c r="T207" s="219"/>
      <c r="U207" s="224"/>
      <c r="V207" s="225"/>
      <c r="W207" s="221"/>
      <c r="X207" s="219"/>
      <c r="Y207" s="219"/>
      <c r="Z207" s="219"/>
      <c r="AA207" s="219"/>
      <c r="AB207" s="219"/>
      <c r="AC207" s="219"/>
      <c r="AD207" s="219"/>
      <c r="AE207" s="219"/>
      <c r="AF207" s="221"/>
      <c r="AG207" s="221"/>
      <c r="AH207" s="221"/>
      <c r="AI207" s="221"/>
      <c r="AJ207" s="221"/>
      <c r="AK207" s="221"/>
      <c r="AL207" s="221"/>
      <c r="AM207" s="221"/>
      <c r="AN207" s="221"/>
      <c r="AO207" s="221"/>
      <c r="AP207" s="221"/>
    </row>
    <row r="208" spans="1:42" ht="14.25" customHeight="1">
      <c r="A208" s="224"/>
      <c r="B208" s="224"/>
      <c r="C208" s="224"/>
      <c r="D208" s="224"/>
      <c r="E208" s="224"/>
      <c r="F208" s="224"/>
      <c r="G208" s="224"/>
      <c r="H208" s="224"/>
      <c r="I208" s="224"/>
      <c r="J208" s="224"/>
      <c r="K208" s="227"/>
      <c r="L208" s="218"/>
      <c r="M208" s="219"/>
      <c r="N208" s="219"/>
      <c r="O208" s="219"/>
      <c r="P208" s="219"/>
      <c r="Q208" s="219"/>
      <c r="R208" s="219"/>
      <c r="S208" s="219"/>
      <c r="T208" s="219"/>
      <c r="U208" s="224"/>
      <c r="V208" s="225"/>
      <c r="W208" s="221"/>
      <c r="X208" s="219"/>
      <c r="Y208" s="219"/>
      <c r="Z208" s="219"/>
      <c r="AA208" s="219"/>
      <c r="AB208" s="219"/>
      <c r="AC208" s="219"/>
      <c r="AD208" s="219"/>
      <c r="AE208" s="219"/>
      <c r="AF208" s="221"/>
      <c r="AG208" s="221"/>
      <c r="AH208" s="221"/>
      <c r="AI208" s="221"/>
      <c r="AJ208" s="221"/>
      <c r="AK208" s="221"/>
      <c r="AL208" s="221"/>
      <c r="AM208" s="221"/>
      <c r="AN208" s="221"/>
      <c r="AO208" s="221"/>
      <c r="AP208" s="221"/>
    </row>
    <row r="209" spans="1:42" ht="14.25" customHeight="1">
      <c r="A209" s="224"/>
      <c r="B209" s="224"/>
      <c r="C209" s="224"/>
      <c r="D209" s="224"/>
      <c r="E209" s="224"/>
      <c r="F209" s="224"/>
      <c r="G209" s="224"/>
      <c r="H209" s="224"/>
      <c r="I209" s="224"/>
      <c r="J209" s="224"/>
      <c r="K209" s="227"/>
      <c r="L209" s="218"/>
      <c r="M209" s="219"/>
      <c r="N209" s="219"/>
      <c r="O209" s="219"/>
      <c r="P209" s="219"/>
      <c r="Q209" s="219"/>
      <c r="R209" s="219"/>
      <c r="S209" s="219"/>
      <c r="T209" s="219"/>
      <c r="U209" s="224"/>
      <c r="V209" s="225"/>
      <c r="W209" s="221"/>
      <c r="X209" s="219"/>
      <c r="Y209" s="219"/>
      <c r="Z209" s="219"/>
      <c r="AA209" s="219"/>
      <c r="AB209" s="219"/>
      <c r="AC209" s="219"/>
      <c r="AD209" s="219"/>
      <c r="AE209" s="219"/>
      <c r="AF209" s="221"/>
      <c r="AG209" s="221"/>
      <c r="AH209" s="221"/>
      <c r="AI209" s="221"/>
      <c r="AJ209" s="221"/>
      <c r="AK209" s="221"/>
      <c r="AL209" s="221"/>
      <c r="AM209" s="221"/>
      <c r="AN209" s="221"/>
      <c r="AO209" s="221"/>
      <c r="AP209" s="221"/>
    </row>
    <row r="210" spans="1:42" ht="14.25" customHeight="1">
      <c r="A210" s="224"/>
      <c r="B210" s="224"/>
      <c r="C210" s="224"/>
      <c r="D210" s="224"/>
      <c r="E210" s="224"/>
      <c r="F210" s="224"/>
      <c r="G210" s="224"/>
      <c r="H210" s="224"/>
      <c r="I210" s="224"/>
      <c r="J210" s="224"/>
      <c r="K210" s="227"/>
      <c r="L210" s="218"/>
      <c r="M210" s="219"/>
      <c r="N210" s="219"/>
      <c r="O210" s="219"/>
      <c r="P210" s="219"/>
      <c r="Q210" s="219"/>
      <c r="R210" s="219"/>
      <c r="S210" s="219"/>
      <c r="T210" s="219"/>
      <c r="U210" s="224"/>
      <c r="V210" s="225"/>
      <c r="W210" s="221"/>
      <c r="X210" s="219"/>
      <c r="Y210" s="219"/>
      <c r="Z210" s="219"/>
      <c r="AA210" s="219"/>
      <c r="AB210" s="219"/>
      <c r="AC210" s="219"/>
      <c r="AD210" s="219"/>
      <c r="AE210" s="219"/>
      <c r="AF210" s="221"/>
      <c r="AG210" s="221"/>
      <c r="AH210" s="221"/>
      <c r="AI210" s="221"/>
      <c r="AJ210" s="221"/>
      <c r="AK210" s="221"/>
      <c r="AL210" s="221"/>
      <c r="AM210" s="221"/>
      <c r="AN210" s="221"/>
      <c r="AO210" s="221"/>
      <c r="AP210" s="221"/>
    </row>
    <row r="211" spans="1:42" ht="14.25" customHeight="1">
      <c r="A211" s="224"/>
      <c r="B211" s="224"/>
      <c r="C211" s="224"/>
      <c r="D211" s="224"/>
      <c r="E211" s="224"/>
      <c r="F211" s="224"/>
      <c r="G211" s="224"/>
      <c r="H211" s="224"/>
      <c r="I211" s="224"/>
      <c r="J211" s="224"/>
      <c r="K211" s="227"/>
      <c r="L211" s="218"/>
      <c r="M211" s="219"/>
      <c r="N211" s="219"/>
      <c r="O211" s="219"/>
      <c r="P211" s="219"/>
      <c r="Q211" s="219"/>
      <c r="R211" s="219"/>
      <c r="S211" s="219"/>
      <c r="T211" s="219"/>
      <c r="U211" s="224"/>
      <c r="V211" s="225"/>
      <c r="W211" s="221"/>
      <c r="X211" s="219"/>
      <c r="Y211" s="219"/>
      <c r="Z211" s="219"/>
      <c r="AA211" s="219"/>
      <c r="AB211" s="219"/>
      <c r="AC211" s="219"/>
      <c r="AD211" s="219"/>
      <c r="AE211" s="219"/>
      <c r="AF211" s="221"/>
      <c r="AG211" s="221"/>
      <c r="AH211" s="221"/>
      <c r="AI211" s="221"/>
      <c r="AJ211" s="221"/>
      <c r="AK211" s="221"/>
      <c r="AL211" s="221"/>
      <c r="AM211" s="221"/>
      <c r="AN211" s="221"/>
      <c r="AO211" s="221"/>
      <c r="AP211" s="221"/>
    </row>
    <row r="212" spans="1:42" ht="14.25" customHeight="1">
      <c r="A212" s="224"/>
      <c r="B212" s="224"/>
      <c r="C212" s="224"/>
      <c r="D212" s="224"/>
      <c r="E212" s="224"/>
      <c r="F212" s="224"/>
      <c r="G212" s="224"/>
      <c r="H212" s="224"/>
      <c r="I212" s="224"/>
      <c r="J212" s="224"/>
      <c r="K212" s="227"/>
      <c r="L212" s="218"/>
      <c r="M212" s="219"/>
      <c r="N212" s="219"/>
      <c r="O212" s="219"/>
      <c r="P212" s="219"/>
      <c r="Q212" s="219"/>
      <c r="R212" s="219"/>
      <c r="S212" s="219"/>
      <c r="T212" s="219"/>
      <c r="U212" s="224"/>
      <c r="V212" s="225"/>
      <c r="W212" s="221"/>
      <c r="X212" s="219"/>
      <c r="Y212" s="219"/>
      <c r="Z212" s="219"/>
      <c r="AA212" s="219"/>
      <c r="AB212" s="219"/>
      <c r="AC212" s="219"/>
      <c r="AD212" s="219"/>
      <c r="AE212" s="219"/>
      <c r="AF212" s="221"/>
      <c r="AG212" s="221"/>
      <c r="AH212" s="221"/>
      <c r="AI212" s="221"/>
      <c r="AJ212" s="221"/>
      <c r="AK212" s="221"/>
      <c r="AL212" s="221"/>
      <c r="AM212" s="221"/>
      <c r="AN212" s="221"/>
      <c r="AO212" s="221"/>
      <c r="AP212" s="221"/>
    </row>
    <row r="213" spans="1:42" ht="14.25" customHeight="1">
      <c r="A213" s="224"/>
      <c r="B213" s="224"/>
      <c r="C213" s="224"/>
      <c r="D213" s="224"/>
      <c r="E213" s="224"/>
      <c r="F213" s="224"/>
      <c r="G213" s="224"/>
      <c r="H213" s="224"/>
      <c r="I213" s="224"/>
      <c r="J213" s="224"/>
      <c r="K213" s="227"/>
      <c r="L213" s="218"/>
      <c r="M213" s="219"/>
      <c r="N213" s="219"/>
      <c r="O213" s="219"/>
      <c r="P213" s="219"/>
      <c r="Q213" s="219"/>
      <c r="R213" s="219"/>
      <c r="S213" s="219"/>
      <c r="T213" s="219"/>
      <c r="U213" s="224"/>
      <c r="V213" s="225"/>
      <c r="W213" s="221"/>
      <c r="X213" s="219"/>
      <c r="Y213" s="219"/>
      <c r="Z213" s="219"/>
      <c r="AA213" s="219"/>
      <c r="AB213" s="219"/>
      <c r="AC213" s="219"/>
      <c r="AD213" s="219"/>
      <c r="AE213" s="219"/>
      <c r="AF213" s="221"/>
      <c r="AG213" s="221"/>
      <c r="AH213" s="221"/>
      <c r="AI213" s="221"/>
      <c r="AJ213" s="221"/>
      <c r="AK213" s="221"/>
      <c r="AL213" s="221"/>
      <c r="AM213" s="221"/>
      <c r="AN213" s="221"/>
      <c r="AO213" s="221"/>
      <c r="AP213" s="221"/>
    </row>
    <row r="214" spans="1:42" ht="14.25" customHeight="1">
      <c r="A214" s="224"/>
      <c r="B214" s="224"/>
      <c r="C214" s="224"/>
      <c r="D214" s="224"/>
      <c r="E214" s="224"/>
      <c r="F214" s="224"/>
      <c r="G214" s="224"/>
      <c r="H214" s="224"/>
      <c r="I214" s="224"/>
      <c r="J214" s="224"/>
      <c r="K214" s="227"/>
      <c r="L214" s="218"/>
      <c r="M214" s="219"/>
      <c r="N214" s="219"/>
      <c r="O214" s="219"/>
      <c r="P214" s="219"/>
      <c r="Q214" s="219"/>
      <c r="R214" s="219"/>
      <c r="S214" s="219"/>
      <c r="T214" s="219"/>
      <c r="U214" s="224"/>
      <c r="V214" s="225"/>
      <c r="W214" s="221"/>
      <c r="X214" s="219"/>
      <c r="Y214" s="219"/>
      <c r="Z214" s="219"/>
      <c r="AA214" s="219"/>
      <c r="AB214" s="219"/>
      <c r="AC214" s="219"/>
      <c r="AD214" s="219"/>
      <c r="AE214" s="219"/>
      <c r="AF214" s="221"/>
      <c r="AG214" s="221"/>
      <c r="AH214" s="221"/>
      <c r="AI214" s="221"/>
      <c r="AJ214" s="221"/>
      <c r="AK214" s="221"/>
      <c r="AL214" s="221"/>
      <c r="AM214" s="221"/>
      <c r="AN214" s="221"/>
      <c r="AO214" s="221"/>
      <c r="AP214" s="221"/>
    </row>
    <row r="215" spans="1:42" ht="14.25" customHeight="1">
      <c r="A215" s="224"/>
      <c r="B215" s="224"/>
      <c r="C215" s="224"/>
      <c r="D215" s="224"/>
      <c r="E215" s="224"/>
      <c r="F215" s="224"/>
      <c r="G215" s="224"/>
      <c r="H215" s="224"/>
      <c r="I215" s="224"/>
      <c r="J215" s="224"/>
      <c r="K215" s="227"/>
      <c r="L215" s="218"/>
      <c r="M215" s="219"/>
      <c r="N215" s="219"/>
      <c r="O215" s="219"/>
      <c r="P215" s="219"/>
      <c r="Q215" s="219"/>
      <c r="R215" s="219"/>
      <c r="S215" s="219"/>
      <c r="T215" s="219"/>
      <c r="U215" s="224"/>
      <c r="V215" s="225"/>
      <c r="W215" s="221"/>
      <c r="X215" s="219"/>
      <c r="Y215" s="219"/>
      <c r="Z215" s="219"/>
      <c r="AA215" s="219"/>
      <c r="AB215" s="219"/>
      <c r="AC215" s="219"/>
      <c r="AD215" s="219"/>
      <c r="AE215" s="219"/>
      <c r="AF215" s="221"/>
      <c r="AG215" s="221"/>
      <c r="AH215" s="221"/>
      <c r="AI215" s="221"/>
      <c r="AJ215" s="221"/>
      <c r="AK215" s="221"/>
      <c r="AL215" s="221"/>
      <c r="AM215" s="221"/>
      <c r="AN215" s="221"/>
      <c r="AO215" s="221"/>
      <c r="AP215" s="221"/>
    </row>
    <row r="216" spans="1:42" ht="14.25" customHeight="1">
      <c r="A216" s="224"/>
      <c r="B216" s="224"/>
      <c r="C216" s="224"/>
      <c r="D216" s="224"/>
      <c r="E216" s="224"/>
      <c r="F216" s="224"/>
      <c r="G216" s="224"/>
      <c r="H216" s="224"/>
      <c r="I216" s="224"/>
      <c r="J216" s="224"/>
      <c r="K216" s="227"/>
      <c r="L216" s="218"/>
      <c r="M216" s="219"/>
      <c r="N216" s="219"/>
      <c r="O216" s="219"/>
      <c r="P216" s="219"/>
      <c r="Q216" s="219"/>
      <c r="R216" s="219"/>
      <c r="S216" s="219"/>
      <c r="T216" s="219"/>
      <c r="U216" s="224"/>
      <c r="V216" s="225"/>
      <c r="W216" s="221"/>
      <c r="X216" s="219"/>
      <c r="Y216" s="219"/>
      <c r="Z216" s="219"/>
      <c r="AA216" s="219"/>
      <c r="AB216" s="219"/>
      <c r="AC216" s="219"/>
      <c r="AD216" s="219"/>
      <c r="AE216" s="219"/>
      <c r="AF216" s="221"/>
      <c r="AG216" s="221"/>
      <c r="AH216" s="221"/>
      <c r="AI216" s="221"/>
      <c r="AJ216" s="221"/>
      <c r="AK216" s="221"/>
      <c r="AL216" s="221"/>
      <c r="AM216" s="221"/>
      <c r="AN216" s="221"/>
      <c r="AO216" s="221"/>
      <c r="AP216" s="221"/>
    </row>
    <row r="217" spans="1:42" ht="14.25" customHeight="1">
      <c r="A217" s="224"/>
      <c r="B217" s="224"/>
      <c r="C217" s="224"/>
      <c r="D217" s="224"/>
      <c r="E217" s="224"/>
      <c r="F217" s="224"/>
      <c r="G217" s="224"/>
      <c r="H217" s="224"/>
      <c r="I217" s="224"/>
      <c r="J217" s="224"/>
      <c r="K217" s="227"/>
      <c r="L217" s="218"/>
      <c r="M217" s="219"/>
      <c r="N217" s="219"/>
      <c r="O217" s="219"/>
      <c r="P217" s="219"/>
      <c r="Q217" s="219"/>
      <c r="R217" s="219"/>
      <c r="S217" s="219"/>
      <c r="T217" s="219"/>
      <c r="U217" s="224"/>
      <c r="V217" s="225"/>
      <c r="W217" s="221"/>
      <c r="X217" s="219"/>
      <c r="Y217" s="219"/>
      <c r="Z217" s="219"/>
      <c r="AA217" s="219"/>
      <c r="AB217" s="219"/>
      <c r="AC217" s="219"/>
      <c r="AD217" s="219"/>
      <c r="AE217" s="219"/>
      <c r="AF217" s="221"/>
      <c r="AG217" s="221"/>
      <c r="AH217" s="221"/>
      <c r="AI217" s="221"/>
      <c r="AJ217" s="221"/>
      <c r="AK217" s="221"/>
      <c r="AL217" s="221"/>
      <c r="AM217" s="221"/>
      <c r="AN217" s="221"/>
      <c r="AO217" s="221"/>
      <c r="AP217" s="221"/>
    </row>
    <row r="218" spans="1:42" ht="14.25" customHeight="1">
      <c r="A218" s="224"/>
      <c r="B218" s="224"/>
      <c r="C218" s="224"/>
      <c r="D218" s="224"/>
      <c r="E218" s="224"/>
      <c r="F218" s="224"/>
      <c r="G218" s="224"/>
      <c r="H218" s="224"/>
      <c r="I218" s="224"/>
      <c r="J218" s="224"/>
      <c r="K218" s="227"/>
      <c r="L218" s="218"/>
      <c r="M218" s="219"/>
      <c r="N218" s="219"/>
      <c r="O218" s="219"/>
      <c r="P218" s="219"/>
      <c r="Q218" s="219"/>
      <c r="R218" s="219"/>
      <c r="S218" s="219"/>
      <c r="T218" s="219"/>
      <c r="U218" s="224"/>
      <c r="V218" s="225"/>
      <c r="W218" s="221"/>
      <c r="X218" s="219"/>
      <c r="Y218" s="219"/>
      <c r="Z218" s="219"/>
      <c r="AA218" s="219"/>
      <c r="AB218" s="219"/>
      <c r="AC218" s="219"/>
      <c r="AD218" s="219"/>
      <c r="AE218" s="219"/>
      <c r="AF218" s="221"/>
      <c r="AG218" s="221"/>
      <c r="AH218" s="221"/>
      <c r="AI218" s="221"/>
      <c r="AJ218" s="221"/>
      <c r="AK218" s="221"/>
      <c r="AL218" s="221"/>
      <c r="AM218" s="221"/>
      <c r="AN218" s="221"/>
      <c r="AO218" s="221"/>
      <c r="AP218" s="221"/>
    </row>
    <row r="219" spans="1:42" ht="14.25" customHeight="1">
      <c r="A219" s="224"/>
      <c r="B219" s="224"/>
      <c r="C219" s="224"/>
      <c r="D219" s="224"/>
      <c r="E219" s="224"/>
      <c r="F219" s="224"/>
      <c r="G219" s="224"/>
      <c r="H219" s="224"/>
      <c r="I219" s="224"/>
      <c r="J219" s="224"/>
      <c r="K219" s="227"/>
      <c r="L219" s="218"/>
      <c r="M219" s="219"/>
      <c r="N219" s="219"/>
      <c r="O219" s="219"/>
      <c r="P219" s="219"/>
      <c r="Q219" s="219"/>
      <c r="R219" s="219"/>
      <c r="S219" s="219"/>
      <c r="T219" s="219"/>
      <c r="U219" s="224"/>
      <c r="V219" s="225"/>
      <c r="W219" s="221"/>
      <c r="X219" s="219"/>
      <c r="Y219" s="219"/>
      <c r="Z219" s="219"/>
      <c r="AA219" s="219"/>
      <c r="AB219" s="219"/>
      <c r="AC219" s="219"/>
      <c r="AD219" s="219"/>
      <c r="AE219" s="219"/>
      <c r="AF219" s="221"/>
      <c r="AG219" s="221"/>
      <c r="AH219" s="221"/>
      <c r="AI219" s="221"/>
      <c r="AJ219" s="221"/>
      <c r="AK219" s="221"/>
      <c r="AL219" s="221"/>
      <c r="AM219" s="221"/>
      <c r="AN219" s="221"/>
      <c r="AO219" s="221"/>
      <c r="AP219" s="221"/>
    </row>
    <row r="220" spans="1:42" ht="14.25" customHeight="1">
      <c r="A220" s="224"/>
      <c r="B220" s="224"/>
      <c r="C220" s="224"/>
      <c r="D220" s="224"/>
      <c r="E220" s="224"/>
      <c r="F220" s="224"/>
      <c r="G220" s="224"/>
      <c r="H220" s="224"/>
      <c r="I220" s="224"/>
      <c r="J220" s="224"/>
      <c r="K220" s="227"/>
      <c r="L220" s="218"/>
      <c r="M220" s="219"/>
      <c r="N220" s="219"/>
      <c r="O220" s="219"/>
      <c r="P220" s="219"/>
      <c r="Q220" s="219"/>
      <c r="R220" s="219"/>
      <c r="S220" s="219"/>
      <c r="T220" s="219"/>
      <c r="U220" s="224"/>
      <c r="V220" s="225"/>
      <c r="W220" s="221"/>
      <c r="X220" s="219"/>
      <c r="Y220" s="219"/>
      <c r="Z220" s="219"/>
      <c r="AA220" s="219"/>
      <c r="AB220" s="219"/>
      <c r="AC220" s="219"/>
      <c r="AD220" s="219"/>
      <c r="AE220" s="219"/>
      <c r="AF220" s="221"/>
      <c r="AG220" s="221"/>
      <c r="AH220" s="221"/>
      <c r="AI220" s="221"/>
      <c r="AJ220" s="221"/>
      <c r="AK220" s="221"/>
      <c r="AL220" s="221"/>
      <c r="AM220" s="221"/>
      <c r="AN220" s="221"/>
      <c r="AO220" s="221"/>
      <c r="AP220" s="221"/>
    </row>
    <row r="221" spans="1:42" ht="14.25" customHeight="1">
      <c r="A221" s="224"/>
      <c r="B221" s="224"/>
      <c r="C221" s="224"/>
      <c r="D221" s="224"/>
      <c r="E221" s="224"/>
      <c r="F221" s="224"/>
      <c r="G221" s="224"/>
      <c r="H221" s="224"/>
      <c r="I221" s="224"/>
      <c r="J221" s="224"/>
      <c r="K221" s="227"/>
      <c r="L221" s="218"/>
      <c r="M221" s="219"/>
      <c r="N221" s="219"/>
      <c r="O221" s="219"/>
      <c r="P221" s="219"/>
      <c r="Q221" s="219"/>
      <c r="R221" s="219"/>
      <c r="S221" s="219"/>
      <c r="T221" s="219"/>
      <c r="U221" s="224"/>
      <c r="V221" s="225"/>
      <c r="W221" s="221"/>
      <c r="X221" s="219"/>
      <c r="Y221" s="219"/>
      <c r="Z221" s="219"/>
      <c r="AA221" s="219"/>
      <c r="AB221" s="219"/>
      <c r="AC221" s="219"/>
      <c r="AD221" s="219"/>
      <c r="AE221" s="219"/>
      <c r="AF221" s="221"/>
      <c r="AG221" s="221"/>
      <c r="AH221" s="221"/>
      <c r="AI221" s="221"/>
      <c r="AJ221" s="221"/>
      <c r="AK221" s="221"/>
      <c r="AL221" s="221"/>
      <c r="AM221" s="221"/>
      <c r="AN221" s="221"/>
      <c r="AO221" s="221"/>
      <c r="AP221" s="221"/>
    </row>
    <row r="222" spans="1:42" ht="14.25" customHeight="1">
      <c r="A222" s="224"/>
      <c r="B222" s="224"/>
      <c r="C222" s="224"/>
      <c r="D222" s="224"/>
      <c r="E222" s="224"/>
      <c r="F222" s="224"/>
      <c r="G222" s="224"/>
      <c r="H222" s="224"/>
      <c r="I222" s="224"/>
      <c r="J222" s="224"/>
      <c r="K222" s="227"/>
      <c r="L222" s="218"/>
      <c r="M222" s="219"/>
      <c r="N222" s="219"/>
      <c r="O222" s="219"/>
      <c r="P222" s="219"/>
      <c r="Q222" s="219"/>
      <c r="R222" s="219"/>
      <c r="S222" s="219"/>
      <c r="T222" s="219"/>
      <c r="U222" s="224"/>
      <c r="V222" s="225"/>
      <c r="W222" s="221"/>
      <c r="X222" s="219"/>
      <c r="Y222" s="219"/>
      <c r="Z222" s="219"/>
      <c r="AA222" s="219"/>
      <c r="AB222" s="219"/>
      <c r="AC222" s="219"/>
      <c r="AD222" s="219"/>
      <c r="AE222" s="219"/>
      <c r="AF222" s="221"/>
      <c r="AG222" s="221"/>
      <c r="AH222" s="221"/>
      <c r="AI222" s="221"/>
      <c r="AJ222" s="221"/>
      <c r="AK222" s="221"/>
      <c r="AL222" s="221"/>
      <c r="AM222" s="221"/>
      <c r="AN222" s="221"/>
      <c r="AO222" s="221"/>
      <c r="AP222" s="221"/>
    </row>
    <row r="223" spans="1:42" ht="14.25" customHeight="1">
      <c r="A223" s="224"/>
      <c r="B223" s="224"/>
      <c r="C223" s="224"/>
      <c r="D223" s="224"/>
      <c r="E223" s="224"/>
      <c r="F223" s="224"/>
      <c r="G223" s="224"/>
      <c r="H223" s="224"/>
      <c r="I223" s="224"/>
      <c r="J223" s="224"/>
      <c r="K223" s="227"/>
      <c r="L223" s="218"/>
      <c r="M223" s="219"/>
      <c r="N223" s="219"/>
      <c r="O223" s="219"/>
      <c r="P223" s="219"/>
      <c r="Q223" s="219"/>
      <c r="R223" s="219"/>
      <c r="S223" s="219"/>
      <c r="T223" s="219"/>
      <c r="U223" s="224"/>
      <c r="V223" s="225"/>
      <c r="W223" s="221"/>
      <c r="X223" s="219"/>
      <c r="Y223" s="219"/>
      <c r="Z223" s="219"/>
      <c r="AA223" s="219"/>
      <c r="AB223" s="219"/>
      <c r="AC223" s="219"/>
      <c r="AD223" s="219"/>
      <c r="AE223" s="219"/>
      <c r="AF223" s="221"/>
      <c r="AG223" s="221"/>
      <c r="AH223" s="221"/>
      <c r="AI223" s="221"/>
      <c r="AJ223" s="221"/>
      <c r="AK223" s="221"/>
      <c r="AL223" s="221"/>
      <c r="AM223" s="221"/>
      <c r="AN223" s="221"/>
      <c r="AO223" s="221"/>
      <c r="AP223" s="221"/>
    </row>
    <row r="224" spans="1:42" ht="14.25" customHeight="1">
      <c r="A224" s="224"/>
      <c r="B224" s="224"/>
      <c r="C224" s="224"/>
      <c r="D224" s="224"/>
      <c r="E224" s="224"/>
      <c r="F224" s="224"/>
      <c r="G224" s="224"/>
      <c r="H224" s="224"/>
      <c r="I224" s="224"/>
      <c r="J224" s="224"/>
      <c r="K224" s="227"/>
      <c r="L224" s="218"/>
      <c r="M224" s="219"/>
      <c r="N224" s="219"/>
      <c r="O224" s="219"/>
      <c r="P224" s="219"/>
      <c r="Q224" s="219"/>
      <c r="R224" s="219"/>
      <c r="S224" s="219"/>
      <c r="T224" s="219"/>
      <c r="U224" s="224"/>
      <c r="V224" s="225"/>
      <c r="W224" s="221"/>
      <c r="X224" s="219"/>
      <c r="Y224" s="219"/>
      <c r="Z224" s="219"/>
      <c r="AA224" s="219"/>
      <c r="AB224" s="219"/>
      <c r="AC224" s="219"/>
      <c r="AD224" s="219"/>
      <c r="AE224" s="219"/>
      <c r="AF224" s="221"/>
      <c r="AG224" s="221"/>
      <c r="AH224" s="221"/>
      <c r="AI224" s="221"/>
      <c r="AJ224" s="221"/>
      <c r="AK224" s="221"/>
      <c r="AL224" s="221"/>
      <c r="AM224" s="221"/>
      <c r="AN224" s="221"/>
      <c r="AO224" s="221"/>
      <c r="AP224" s="221"/>
    </row>
    <row r="225" spans="1:42" ht="14.25" customHeight="1">
      <c r="A225" s="224"/>
      <c r="B225" s="224"/>
      <c r="C225" s="224"/>
      <c r="D225" s="224"/>
      <c r="E225" s="224"/>
      <c r="F225" s="224"/>
      <c r="G225" s="224"/>
      <c r="H225" s="224"/>
      <c r="I225" s="224"/>
      <c r="J225" s="224"/>
      <c r="K225" s="227"/>
      <c r="L225" s="218"/>
      <c r="M225" s="219"/>
      <c r="N225" s="219"/>
      <c r="O225" s="219"/>
      <c r="P225" s="219"/>
      <c r="Q225" s="219"/>
      <c r="R225" s="219"/>
      <c r="S225" s="219"/>
      <c r="T225" s="219"/>
      <c r="U225" s="224"/>
      <c r="V225" s="225"/>
      <c r="W225" s="221"/>
      <c r="X225" s="219"/>
      <c r="Y225" s="219"/>
      <c r="Z225" s="219"/>
      <c r="AA225" s="219"/>
      <c r="AB225" s="219"/>
      <c r="AC225" s="219"/>
      <c r="AD225" s="219"/>
      <c r="AE225" s="219"/>
      <c r="AF225" s="221"/>
      <c r="AG225" s="221"/>
      <c r="AH225" s="221"/>
      <c r="AI225" s="221"/>
      <c r="AJ225" s="221"/>
      <c r="AK225" s="221"/>
      <c r="AL225" s="221"/>
      <c r="AM225" s="221"/>
      <c r="AN225" s="221"/>
      <c r="AO225" s="221"/>
      <c r="AP225" s="221"/>
    </row>
    <row r="226" spans="1:42" ht="14.25" customHeight="1">
      <c r="A226" s="224"/>
      <c r="B226" s="224"/>
      <c r="C226" s="224"/>
      <c r="D226" s="224"/>
      <c r="E226" s="224"/>
      <c r="F226" s="224"/>
      <c r="G226" s="224"/>
      <c r="H226" s="224"/>
      <c r="I226" s="224"/>
      <c r="J226" s="224"/>
      <c r="K226" s="227"/>
      <c r="L226" s="218"/>
      <c r="M226" s="219"/>
      <c r="N226" s="219"/>
      <c r="O226" s="219"/>
      <c r="P226" s="219"/>
      <c r="Q226" s="219"/>
      <c r="R226" s="219"/>
      <c r="S226" s="219"/>
      <c r="T226" s="219"/>
      <c r="U226" s="224"/>
      <c r="V226" s="225"/>
      <c r="W226" s="221"/>
      <c r="X226" s="219"/>
      <c r="Y226" s="219"/>
      <c r="Z226" s="219"/>
      <c r="AA226" s="219"/>
      <c r="AB226" s="219"/>
      <c r="AC226" s="219"/>
      <c r="AD226" s="219"/>
      <c r="AE226" s="219"/>
      <c r="AF226" s="221"/>
      <c r="AG226" s="221"/>
      <c r="AH226" s="221"/>
      <c r="AI226" s="221"/>
      <c r="AJ226" s="221"/>
      <c r="AK226" s="221"/>
      <c r="AL226" s="221"/>
      <c r="AM226" s="221"/>
      <c r="AN226" s="221"/>
      <c r="AO226" s="221"/>
      <c r="AP226" s="221"/>
    </row>
    <row r="227" spans="1:42" ht="14.25" customHeight="1">
      <c r="A227" s="224"/>
      <c r="B227" s="224"/>
      <c r="C227" s="224"/>
      <c r="D227" s="224"/>
      <c r="E227" s="224"/>
      <c r="F227" s="224"/>
      <c r="G227" s="224"/>
      <c r="H227" s="224"/>
      <c r="I227" s="224"/>
      <c r="J227" s="224"/>
      <c r="K227" s="227"/>
      <c r="L227" s="218"/>
      <c r="M227" s="219"/>
      <c r="N227" s="219"/>
      <c r="O227" s="219"/>
      <c r="P227" s="219"/>
      <c r="Q227" s="219"/>
      <c r="R227" s="219"/>
      <c r="S227" s="219"/>
      <c r="T227" s="219"/>
      <c r="U227" s="224"/>
      <c r="V227" s="225"/>
      <c r="W227" s="221"/>
      <c r="X227" s="219"/>
      <c r="Y227" s="219"/>
      <c r="Z227" s="219"/>
      <c r="AA227" s="219"/>
      <c r="AB227" s="219"/>
      <c r="AC227" s="219"/>
      <c r="AD227" s="219"/>
      <c r="AE227" s="219"/>
      <c r="AF227" s="221"/>
      <c r="AG227" s="221"/>
      <c r="AH227" s="221"/>
      <c r="AI227" s="221"/>
      <c r="AJ227" s="221"/>
      <c r="AK227" s="221"/>
      <c r="AL227" s="221"/>
      <c r="AM227" s="221"/>
      <c r="AN227" s="221"/>
      <c r="AO227" s="221"/>
      <c r="AP227" s="221"/>
    </row>
    <row r="228" spans="1:42" ht="14.25" customHeight="1">
      <c r="A228" s="224"/>
      <c r="B228" s="224"/>
      <c r="C228" s="224"/>
      <c r="D228" s="224"/>
      <c r="E228" s="224"/>
      <c r="F228" s="224"/>
      <c r="G228" s="224"/>
      <c r="H228" s="224"/>
      <c r="I228" s="224"/>
      <c r="J228" s="224"/>
      <c r="K228" s="227"/>
      <c r="L228" s="218"/>
      <c r="M228" s="219"/>
      <c r="N228" s="219"/>
      <c r="O228" s="219"/>
      <c r="P228" s="219"/>
      <c r="Q228" s="219"/>
      <c r="R228" s="219"/>
      <c r="S228" s="219"/>
      <c r="T228" s="219"/>
      <c r="U228" s="224"/>
      <c r="V228" s="225"/>
      <c r="W228" s="221"/>
      <c r="X228" s="219"/>
      <c r="Y228" s="219"/>
      <c r="Z228" s="219"/>
      <c r="AA228" s="219"/>
      <c r="AB228" s="219"/>
      <c r="AC228" s="219"/>
      <c r="AD228" s="219"/>
      <c r="AE228" s="219"/>
      <c r="AF228" s="221"/>
      <c r="AG228" s="221"/>
      <c r="AH228" s="221"/>
      <c r="AI228" s="221"/>
      <c r="AJ228" s="221"/>
      <c r="AK228" s="221"/>
      <c r="AL228" s="221"/>
      <c r="AM228" s="221"/>
      <c r="AN228" s="221"/>
      <c r="AO228" s="221"/>
      <c r="AP228" s="221"/>
    </row>
    <row r="229" spans="1:42" ht="14.25" customHeight="1">
      <c r="A229" s="224"/>
      <c r="B229" s="224"/>
      <c r="C229" s="224"/>
      <c r="D229" s="224"/>
      <c r="E229" s="224"/>
      <c r="F229" s="224"/>
      <c r="G229" s="224"/>
      <c r="H229" s="224"/>
      <c r="I229" s="224"/>
      <c r="J229" s="224"/>
      <c r="K229" s="227"/>
      <c r="L229" s="218"/>
      <c r="M229" s="219"/>
      <c r="N229" s="219"/>
      <c r="O229" s="219"/>
      <c r="P229" s="219"/>
      <c r="Q229" s="219"/>
      <c r="R229" s="219"/>
      <c r="S229" s="219"/>
      <c r="T229" s="219"/>
      <c r="U229" s="224"/>
      <c r="V229" s="225"/>
      <c r="W229" s="221"/>
      <c r="X229" s="219"/>
      <c r="Y229" s="219"/>
      <c r="Z229" s="219"/>
      <c r="AA229" s="219"/>
      <c r="AB229" s="219"/>
      <c r="AC229" s="219"/>
      <c r="AD229" s="219"/>
      <c r="AE229" s="219"/>
      <c r="AF229" s="221"/>
      <c r="AG229" s="221"/>
      <c r="AH229" s="221"/>
      <c r="AI229" s="221"/>
      <c r="AJ229" s="221"/>
      <c r="AK229" s="221"/>
      <c r="AL229" s="221"/>
      <c r="AM229" s="221"/>
      <c r="AN229" s="221"/>
      <c r="AO229" s="221"/>
      <c r="AP229" s="221"/>
    </row>
    <row r="230" spans="1:42" ht="14.25" customHeight="1">
      <c r="A230" s="224"/>
      <c r="B230" s="224"/>
      <c r="C230" s="224"/>
      <c r="D230" s="224"/>
      <c r="E230" s="224"/>
      <c r="F230" s="224"/>
      <c r="G230" s="224"/>
      <c r="H230" s="224"/>
      <c r="I230" s="224"/>
      <c r="J230" s="224"/>
      <c r="K230" s="227"/>
      <c r="L230" s="218"/>
      <c r="M230" s="219"/>
      <c r="N230" s="219"/>
      <c r="O230" s="219"/>
      <c r="P230" s="219"/>
      <c r="Q230" s="219"/>
      <c r="R230" s="219"/>
      <c r="S230" s="219"/>
      <c r="T230" s="219"/>
      <c r="U230" s="224"/>
      <c r="V230" s="225"/>
      <c r="W230" s="221"/>
      <c r="X230" s="219"/>
      <c r="Y230" s="219"/>
      <c r="Z230" s="219"/>
      <c r="AA230" s="219"/>
      <c r="AB230" s="219"/>
      <c r="AC230" s="219"/>
      <c r="AD230" s="219"/>
      <c r="AE230" s="219"/>
      <c r="AF230" s="221"/>
      <c r="AG230" s="221"/>
      <c r="AH230" s="221"/>
      <c r="AI230" s="221"/>
      <c r="AJ230" s="221"/>
      <c r="AK230" s="221"/>
      <c r="AL230" s="221"/>
      <c r="AM230" s="221"/>
      <c r="AN230" s="221"/>
      <c r="AO230" s="221"/>
      <c r="AP230" s="221"/>
    </row>
    <row r="231" spans="1:42" ht="14.25" customHeight="1">
      <c r="A231" s="224"/>
      <c r="B231" s="224"/>
      <c r="C231" s="224"/>
      <c r="D231" s="224"/>
      <c r="E231" s="224"/>
      <c r="F231" s="224"/>
      <c r="G231" s="224"/>
      <c r="H231" s="224"/>
      <c r="I231" s="224"/>
      <c r="J231" s="224"/>
      <c r="K231" s="227"/>
      <c r="L231" s="218"/>
      <c r="M231" s="219"/>
      <c r="N231" s="219"/>
      <c r="O231" s="219"/>
      <c r="P231" s="219"/>
      <c r="Q231" s="219"/>
      <c r="R231" s="219"/>
      <c r="S231" s="219"/>
      <c r="T231" s="219"/>
      <c r="U231" s="224"/>
      <c r="V231" s="225"/>
      <c r="W231" s="221"/>
      <c r="X231" s="219"/>
      <c r="Y231" s="219"/>
      <c r="Z231" s="219"/>
      <c r="AA231" s="219"/>
      <c r="AB231" s="219"/>
      <c r="AC231" s="219"/>
      <c r="AD231" s="219"/>
      <c r="AE231" s="219"/>
      <c r="AF231" s="221"/>
      <c r="AG231" s="221"/>
      <c r="AH231" s="221"/>
      <c r="AI231" s="221"/>
      <c r="AJ231" s="221"/>
      <c r="AK231" s="221"/>
      <c r="AL231" s="221"/>
      <c r="AM231" s="221"/>
      <c r="AN231" s="221"/>
      <c r="AO231" s="221"/>
      <c r="AP231" s="221"/>
    </row>
    <row r="232" spans="1:42" ht="14.25" customHeight="1">
      <c r="A232" s="224"/>
      <c r="B232" s="224"/>
      <c r="C232" s="224"/>
      <c r="D232" s="224"/>
      <c r="E232" s="224"/>
      <c r="F232" s="224"/>
      <c r="G232" s="224"/>
      <c r="H232" s="224"/>
      <c r="I232" s="224"/>
      <c r="J232" s="224"/>
      <c r="K232" s="227"/>
      <c r="L232" s="218"/>
      <c r="M232" s="219"/>
      <c r="N232" s="219"/>
      <c r="O232" s="219"/>
      <c r="P232" s="219"/>
      <c r="Q232" s="219"/>
      <c r="R232" s="219"/>
      <c r="S232" s="219"/>
      <c r="T232" s="219"/>
      <c r="U232" s="224"/>
      <c r="V232" s="225"/>
      <c r="W232" s="221"/>
      <c r="X232" s="219"/>
      <c r="Y232" s="219"/>
      <c r="Z232" s="219"/>
      <c r="AA232" s="219"/>
      <c r="AB232" s="219"/>
      <c r="AC232" s="219"/>
      <c r="AD232" s="219"/>
      <c r="AE232" s="219"/>
      <c r="AF232" s="221"/>
      <c r="AG232" s="221"/>
      <c r="AH232" s="221"/>
      <c r="AI232" s="221"/>
      <c r="AJ232" s="221"/>
      <c r="AK232" s="221"/>
      <c r="AL232" s="221"/>
      <c r="AM232" s="221"/>
      <c r="AN232" s="221"/>
      <c r="AO232" s="221"/>
      <c r="AP232" s="221"/>
    </row>
    <row r="233" spans="1:42" ht="14.25" customHeight="1">
      <c r="A233" s="224"/>
      <c r="B233" s="224"/>
      <c r="C233" s="224"/>
      <c r="D233" s="224"/>
      <c r="E233" s="224"/>
      <c r="F233" s="224"/>
      <c r="G233" s="224"/>
      <c r="H233" s="224"/>
      <c r="I233" s="224"/>
      <c r="J233" s="224"/>
      <c r="K233" s="227"/>
      <c r="L233" s="218"/>
      <c r="M233" s="219"/>
      <c r="N233" s="219"/>
      <c r="O233" s="219"/>
      <c r="P233" s="219"/>
      <c r="Q233" s="219"/>
      <c r="R233" s="219"/>
      <c r="S233" s="219"/>
      <c r="T233" s="219"/>
      <c r="U233" s="224"/>
      <c r="V233" s="225"/>
      <c r="W233" s="221"/>
      <c r="X233" s="219"/>
      <c r="Y233" s="219"/>
      <c r="Z233" s="219"/>
      <c r="AA233" s="219"/>
      <c r="AB233" s="219"/>
      <c r="AC233" s="219"/>
      <c r="AD233" s="219"/>
      <c r="AE233" s="219"/>
      <c r="AF233" s="221"/>
      <c r="AG233" s="221"/>
      <c r="AH233" s="221"/>
      <c r="AI233" s="221"/>
      <c r="AJ233" s="221"/>
      <c r="AK233" s="221"/>
      <c r="AL233" s="221"/>
      <c r="AM233" s="221"/>
      <c r="AN233" s="221"/>
      <c r="AO233" s="221"/>
      <c r="AP233" s="221"/>
    </row>
    <row r="234" spans="1:42" ht="14.25" customHeight="1">
      <c r="A234" s="224"/>
      <c r="B234" s="224"/>
      <c r="C234" s="224"/>
      <c r="D234" s="224"/>
      <c r="E234" s="224"/>
      <c r="F234" s="224"/>
      <c r="G234" s="224"/>
      <c r="H234" s="224"/>
      <c r="I234" s="224"/>
      <c r="J234" s="224"/>
      <c r="K234" s="227"/>
      <c r="L234" s="218"/>
      <c r="M234" s="219"/>
      <c r="N234" s="219"/>
      <c r="O234" s="219"/>
      <c r="P234" s="219"/>
      <c r="Q234" s="219"/>
      <c r="R234" s="219"/>
      <c r="S234" s="219"/>
      <c r="T234" s="219"/>
      <c r="U234" s="224"/>
      <c r="V234" s="225"/>
      <c r="W234" s="221"/>
      <c r="X234" s="219"/>
      <c r="Y234" s="219"/>
      <c r="Z234" s="219"/>
      <c r="AA234" s="219"/>
      <c r="AB234" s="219"/>
      <c r="AC234" s="219"/>
      <c r="AD234" s="219"/>
      <c r="AE234" s="219"/>
      <c r="AF234" s="221"/>
      <c r="AG234" s="221"/>
      <c r="AH234" s="221"/>
      <c r="AI234" s="221"/>
      <c r="AJ234" s="221"/>
      <c r="AK234" s="221"/>
      <c r="AL234" s="221"/>
      <c r="AM234" s="221"/>
      <c r="AN234" s="221"/>
      <c r="AO234" s="221"/>
      <c r="AP234" s="221"/>
    </row>
    <row r="235" spans="1:42" ht="14.25" customHeight="1">
      <c r="A235" s="224"/>
      <c r="B235" s="224"/>
      <c r="C235" s="224"/>
      <c r="D235" s="224"/>
      <c r="E235" s="224"/>
      <c r="F235" s="224"/>
      <c r="G235" s="224"/>
      <c r="H235" s="224"/>
      <c r="I235" s="224"/>
      <c r="J235" s="224"/>
      <c r="K235" s="227"/>
      <c r="L235" s="218"/>
      <c r="M235" s="219"/>
      <c r="N235" s="219"/>
      <c r="O235" s="219"/>
      <c r="P235" s="219"/>
      <c r="Q235" s="219"/>
      <c r="R235" s="219"/>
      <c r="S235" s="219"/>
      <c r="T235" s="219"/>
      <c r="U235" s="224"/>
      <c r="V235" s="225"/>
      <c r="W235" s="221"/>
      <c r="X235" s="219"/>
      <c r="Y235" s="219"/>
      <c r="Z235" s="219"/>
      <c r="AA235" s="219"/>
      <c r="AB235" s="219"/>
      <c r="AC235" s="219"/>
      <c r="AD235" s="219"/>
      <c r="AE235" s="219"/>
      <c r="AF235" s="221"/>
      <c r="AG235" s="221"/>
      <c r="AH235" s="221"/>
      <c r="AI235" s="221"/>
      <c r="AJ235" s="221"/>
      <c r="AK235" s="221"/>
      <c r="AL235" s="221"/>
      <c r="AM235" s="221"/>
      <c r="AN235" s="221"/>
      <c r="AO235" s="221"/>
      <c r="AP235" s="221"/>
    </row>
    <row r="236" spans="1:42" ht="14.25" customHeight="1">
      <c r="A236" s="224"/>
      <c r="B236" s="224"/>
      <c r="C236" s="224"/>
      <c r="D236" s="224"/>
      <c r="E236" s="224"/>
      <c r="F236" s="224"/>
      <c r="G236" s="224"/>
      <c r="H236" s="224"/>
      <c r="I236" s="224"/>
      <c r="J236" s="224"/>
      <c r="K236" s="227"/>
      <c r="L236" s="218"/>
      <c r="M236" s="219"/>
      <c r="N236" s="219"/>
      <c r="O236" s="219"/>
      <c r="P236" s="219"/>
      <c r="Q236" s="219"/>
      <c r="R236" s="219"/>
      <c r="S236" s="219"/>
      <c r="T236" s="219"/>
      <c r="U236" s="224"/>
      <c r="V236" s="225"/>
      <c r="W236" s="221"/>
      <c r="X236" s="219"/>
      <c r="Y236" s="219"/>
      <c r="Z236" s="219"/>
      <c r="AA236" s="219"/>
      <c r="AB236" s="219"/>
      <c r="AC236" s="219"/>
      <c r="AD236" s="219"/>
      <c r="AE236" s="219"/>
      <c r="AF236" s="221"/>
      <c r="AG236" s="221"/>
      <c r="AH236" s="221"/>
      <c r="AI236" s="221"/>
      <c r="AJ236" s="221"/>
      <c r="AK236" s="221"/>
      <c r="AL236" s="221"/>
      <c r="AM236" s="221"/>
      <c r="AN236" s="221"/>
      <c r="AO236" s="221"/>
      <c r="AP236" s="221"/>
    </row>
    <row r="237" spans="1:42" ht="14.25" customHeight="1">
      <c r="A237" s="224"/>
      <c r="B237" s="224"/>
      <c r="C237" s="224"/>
      <c r="D237" s="224"/>
      <c r="E237" s="224"/>
      <c r="F237" s="224"/>
      <c r="G237" s="224"/>
      <c r="H237" s="224"/>
      <c r="I237" s="224"/>
      <c r="J237" s="224"/>
      <c r="K237" s="227"/>
      <c r="L237" s="218"/>
      <c r="M237" s="219"/>
      <c r="N237" s="219"/>
      <c r="O237" s="219"/>
      <c r="P237" s="219"/>
      <c r="Q237" s="219"/>
      <c r="R237" s="219"/>
      <c r="S237" s="219"/>
      <c r="T237" s="219"/>
      <c r="U237" s="224"/>
      <c r="V237" s="225"/>
      <c r="W237" s="221"/>
      <c r="X237" s="219"/>
      <c r="Y237" s="219"/>
      <c r="Z237" s="219"/>
      <c r="AA237" s="219"/>
      <c r="AB237" s="219"/>
      <c r="AC237" s="219"/>
      <c r="AD237" s="219"/>
      <c r="AE237" s="219"/>
      <c r="AF237" s="221"/>
      <c r="AG237" s="221"/>
      <c r="AH237" s="221"/>
      <c r="AI237" s="221"/>
      <c r="AJ237" s="221"/>
      <c r="AK237" s="221"/>
      <c r="AL237" s="221"/>
      <c r="AM237" s="221"/>
      <c r="AN237" s="221"/>
      <c r="AO237" s="221"/>
      <c r="AP237" s="221"/>
    </row>
    <row r="238" spans="1:42" ht="14.25" customHeight="1">
      <c r="A238" s="224"/>
      <c r="B238" s="224"/>
      <c r="C238" s="224"/>
      <c r="D238" s="224"/>
      <c r="E238" s="224"/>
      <c r="F238" s="224"/>
      <c r="G238" s="224"/>
      <c r="H238" s="224"/>
      <c r="I238" s="224"/>
      <c r="J238" s="224"/>
      <c r="K238" s="227"/>
      <c r="L238" s="218"/>
      <c r="M238" s="219"/>
      <c r="N238" s="219"/>
      <c r="O238" s="219"/>
      <c r="P238" s="219"/>
      <c r="Q238" s="219"/>
      <c r="R238" s="219"/>
      <c r="S238" s="219"/>
      <c r="T238" s="219"/>
      <c r="U238" s="224"/>
      <c r="V238" s="225"/>
      <c r="W238" s="221"/>
      <c r="X238" s="219"/>
      <c r="Y238" s="219"/>
      <c r="Z238" s="219"/>
      <c r="AA238" s="219"/>
      <c r="AB238" s="219"/>
      <c r="AC238" s="219"/>
      <c r="AD238" s="219"/>
      <c r="AE238" s="219"/>
      <c r="AF238" s="221"/>
      <c r="AG238" s="221"/>
      <c r="AH238" s="221"/>
      <c r="AI238" s="221"/>
      <c r="AJ238" s="221"/>
      <c r="AK238" s="221"/>
      <c r="AL238" s="221"/>
      <c r="AM238" s="221"/>
      <c r="AN238" s="221"/>
      <c r="AO238" s="221"/>
      <c r="AP238" s="221"/>
    </row>
    <row r="239" spans="1:42" ht="14.25" customHeight="1">
      <c r="A239" s="224"/>
      <c r="B239" s="224"/>
      <c r="C239" s="224"/>
      <c r="D239" s="224"/>
      <c r="E239" s="224"/>
      <c r="F239" s="224"/>
      <c r="G239" s="224"/>
      <c r="H239" s="224"/>
      <c r="I239" s="224"/>
      <c r="J239" s="224"/>
      <c r="K239" s="227"/>
      <c r="L239" s="218"/>
      <c r="M239" s="219"/>
      <c r="N239" s="219"/>
      <c r="O239" s="219"/>
      <c r="P239" s="219"/>
      <c r="Q239" s="219"/>
      <c r="R239" s="219"/>
      <c r="S239" s="219"/>
      <c r="T239" s="219"/>
      <c r="U239" s="224"/>
      <c r="V239" s="225"/>
      <c r="W239" s="221"/>
      <c r="X239" s="219"/>
      <c r="Y239" s="219"/>
      <c r="Z239" s="219"/>
      <c r="AA239" s="219"/>
      <c r="AB239" s="219"/>
      <c r="AC239" s="219"/>
      <c r="AD239" s="219"/>
      <c r="AE239" s="219"/>
      <c r="AF239" s="221"/>
      <c r="AG239" s="221"/>
      <c r="AH239" s="221"/>
      <c r="AI239" s="221"/>
      <c r="AJ239" s="221"/>
      <c r="AK239" s="221"/>
      <c r="AL239" s="221"/>
      <c r="AM239" s="221"/>
      <c r="AN239" s="221"/>
      <c r="AO239" s="221"/>
      <c r="AP239" s="221"/>
    </row>
    <row r="240" spans="1:42" ht="14.25" customHeight="1">
      <c r="A240" s="224"/>
      <c r="B240" s="224"/>
      <c r="C240" s="224"/>
      <c r="D240" s="224"/>
      <c r="E240" s="224"/>
      <c r="F240" s="224"/>
      <c r="G240" s="224"/>
      <c r="H240" s="224"/>
      <c r="I240" s="224"/>
      <c r="J240" s="224"/>
      <c r="K240" s="227"/>
      <c r="L240" s="218"/>
      <c r="M240" s="219"/>
      <c r="N240" s="219"/>
      <c r="O240" s="219"/>
      <c r="P240" s="219"/>
      <c r="Q240" s="219"/>
      <c r="R240" s="219"/>
      <c r="S240" s="219"/>
      <c r="T240" s="219"/>
      <c r="U240" s="224"/>
      <c r="V240" s="225"/>
      <c r="W240" s="221"/>
      <c r="X240" s="219"/>
      <c r="Y240" s="219"/>
      <c r="Z240" s="219"/>
      <c r="AA240" s="219"/>
      <c r="AB240" s="219"/>
      <c r="AC240" s="219"/>
      <c r="AD240" s="219"/>
      <c r="AE240" s="219"/>
      <c r="AF240" s="221"/>
      <c r="AG240" s="221"/>
      <c r="AH240" s="221"/>
      <c r="AI240" s="221"/>
      <c r="AJ240" s="221"/>
      <c r="AK240" s="221"/>
      <c r="AL240" s="221"/>
      <c r="AM240" s="221"/>
      <c r="AN240" s="221"/>
      <c r="AO240" s="221"/>
      <c r="AP240" s="221"/>
    </row>
    <row r="241" spans="1:42" ht="14.25" customHeight="1">
      <c r="A241" s="224"/>
      <c r="B241" s="224"/>
      <c r="C241" s="224"/>
      <c r="D241" s="224"/>
      <c r="E241" s="224"/>
      <c r="F241" s="224"/>
      <c r="G241" s="224"/>
      <c r="H241" s="224"/>
      <c r="I241" s="224"/>
      <c r="J241" s="224"/>
      <c r="K241" s="227"/>
      <c r="L241" s="218"/>
      <c r="M241" s="219"/>
      <c r="N241" s="219"/>
      <c r="O241" s="219"/>
      <c r="P241" s="219"/>
      <c r="Q241" s="219"/>
      <c r="R241" s="219"/>
      <c r="S241" s="219"/>
      <c r="T241" s="219"/>
      <c r="U241" s="224"/>
      <c r="V241" s="225"/>
      <c r="W241" s="221"/>
      <c r="X241" s="219"/>
      <c r="Y241" s="219"/>
      <c r="Z241" s="219"/>
      <c r="AA241" s="219"/>
      <c r="AB241" s="219"/>
      <c r="AC241" s="219"/>
      <c r="AD241" s="219"/>
      <c r="AE241" s="219"/>
      <c r="AF241" s="221"/>
      <c r="AG241" s="221"/>
      <c r="AH241" s="221"/>
      <c r="AI241" s="221"/>
      <c r="AJ241" s="221"/>
      <c r="AK241" s="221"/>
      <c r="AL241" s="221"/>
      <c r="AM241" s="221"/>
      <c r="AN241" s="221"/>
      <c r="AO241" s="221"/>
      <c r="AP241" s="221"/>
    </row>
    <row r="242" spans="1:42" ht="14.25" customHeight="1">
      <c r="A242" s="224"/>
      <c r="B242" s="224"/>
      <c r="C242" s="224"/>
      <c r="D242" s="224"/>
      <c r="E242" s="224"/>
      <c r="F242" s="224"/>
      <c r="G242" s="224"/>
      <c r="H242" s="224"/>
      <c r="I242" s="224"/>
      <c r="J242" s="224"/>
      <c r="K242" s="227"/>
      <c r="L242" s="218"/>
      <c r="M242" s="219"/>
      <c r="N242" s="219"/>
      <c r="O242" s="219"/>
      <c r="P242" s="219"/>
      <c r="Q242" s="219"/>
      <c r="R242" s="219"/>
      <c r="S242" s="219"/>
      <c r="T242" s="219"/>
      <c r="U242" s="224"/>
      <c r="V242" s="225"/>
      <c r="W242" s="221"/>
      <c r="X242" s="219"/>
      <c r="Y242" s="219"/>
      <c r="Z242" s="219"/>
      <c r="AA242" s="219"/>
      <c r="AB242" s="219"/>
      <c r="AC242" s="219"/>
      <c r="AD242" s="219"/>
      <c r="AE242" s="219"/>
      <c r="AF242" s="221"/>
      <c r="AG242" s="221"/>
      <c r="AH242" s="221"/>
      <c r="AI242" s="221"/>
      <c r="AJ242" s="221"/>
      <c r="AK242" s="221"/>
      <c r="AL242" s="221"/>
      <c r="AM242" s="221"/>
      <c r="AN242" s="221"/>
      <c r="AO242" s="221"/>
      <c r="AP242" s="221"/>
    </row>
    <row r="243" spans="1:42" ht="14.25" customHeight="1">
      <c r="A243" s="224"/>
      <c r="B243" s="224"/>
      <c r="C243" s="224"/>
      <c r="D243" s="224"/>
      <c r="E243" s="224"/>
      <c r="F243" s="224"/>
      <c r="G243" s="224"/>
      <c r="H243" s="224"/>
      <c r="I243" s="224"/>
      <c r="J243" s="224"/>
      <c r="K243" s="227"/>
      <c r="L243" s="218"/>
      <c r="M243" s="219"/>
      <c r="N243" s="219"/>
      <c r="O243" s="219"/>
      <c r="P243" s="219"/>
      <c r="Q243" s="219"/>
      <c r="R243" s="219"/>
      <c r="S243" s="219"/>
      <c r="T243" s="219"/>
      <c r="U243" s="224"/>
      <c r="V243" s="225"/>
      <c r="W243" s="221"/>
      <c r="X243" s="219"/>
      <c r="Y243" s="219"/>
      <c r="Z243" s="219"/>
      <c r="AA243" s="219"/>
      <c r="AB243" s="219"/>
      <c r="AC243" s="219"/>
      <c r="AD243" s="219"/>
      <c r="AE243" s="219"/>
      <c r="AF243" s="221"/>
      <c r="AG243" s="221"/>
      <c r="AH243" s="221"/>
      <c r="AI243" s="221"/>
      <c r="AJ243" s="221"/>
      <c r="AK243" s="221"/>
      <c r="AL243" s="221"/>
      <c r="AM243" s="221"/>
      <c r="AN243" s="221"/>
      <c r="AO243" s="221"/>
      <c r="AP243" s="221"/>
    </row>
    <row r="244" spans="1:42" ht="14.25" customHeight="1">
      <c r="A244" s="224"/>
      <c r="B244" s="224"/>
      <c r="C244" s="224"/>
      <c r="D244" s="224"/>
      <c r="E244" s="224"/>
      <c r="F244" s="224"/>
      <c r="G244" s="224"/>
      <c r="H244" s="224"/>
      <c r="I244" s="224"/>
      <c r="J244" s="224"/>
      <c r="K244" s="227"/>
      <c r="L244" s="218"/>
      <c r="M244" s="219"/>
      <c r="N244" s="219"/>
      <c r="O244" s="219"/>
      <c r="P244" s="219"/>
      <c r="Q244" s="219"/>
      <c r="R244" s="219"/>
      <c r="S244" s="219"/>
      <c r="T244" s="219"/>
      <c r="U244" s="224"/>
      <c r="V244" s="225"/>
      <c r="W244" s="221"/>
      <c r="X244" s="219"/>
      <c r="Y244" s="219"/>
      <c r="Z244" s="219"/>
      <c r="AA244" s="219"/>
      <c r="AB244" s="219"/>
      <c r="AC244" s="219"/>
      <c r="AD244" s="219"/>
      <c r="AE244" s="219"/>
      <c r="AF244" s="221"/>
      <c r="AG244" s="221"/>
      <c r="AH244" s="221"/>
      <c r="AI244" s="221"/>
      <c r="AJ244" s="221"/>
      <c r="AK244" s="221"/>
      <c r="AL244" s="221"/>
      <c r="AM244" s="221"/>
      <c r="AN244" s="221"/>
      <c r="AO244" s="221"/>
      <c r="AP244" s="221"/>
    </row>
    <row r="245" spans="1:42" ht="14.25" customHeight="1">
      <c r="A245" s="224"/>
      <c r="B245" s="224"/>
      <c r="C245" s="224"/>
      <c r="D245" s="224"/>
      <c r="E245" s="224"/>
      <c r="F245" s="224"/>
      <c r="G245" s="224"/>
      <c r="H245" s="224"/>
      <c r="I245" s="224"/>
      <c r="J245" s="224"/>
      <c r="K245" s="227"/>
      <c r="L245" s="218"/>
      <c r="M245" s="219"/>
      <c r="N245" s="219"/>
      <c r="O245" s="219"/>
      <c r="P245" s="219"/>
      <c r="Q245" s="219"/>
      <c r="R245" s="219"/>
      <c r="S245" s="219"/>
      <c r="T245" s="219"/>
      <c r="U245" s="224"/>
      <c r="V245" s="225"/>
      <c r="W245" s="221"/>
      <c r="X245" s="219"/>
      <c r="Y245" s="219"/>
      <c r="Z245" s="219"/>
      <c r="AA245" s="219"/>
      <c r="AB245" s="219"/>
      <c r="AC245" s="219"/>
      <c r="AD245" s="219"/>
      <c r="AE245" s="219"/>
      <c r="AF245" s="221"/>
      <c r="AG245" s="221"/>
      <c r="AH245" s="221"/>
      <c r="AI245" s="221"/>
      <c r="AJ245" s="221"/>
      <c r="AK245" s="221"/>
      <c r="AL245" s="221"/>
      <c r="AM245" s="221"/>
      <c r="AN245" s="221"/>
      <c r="AO245" s="221"/>
      <c r="AP245" s="221"/>
    </row>
    <row r="246" spans="1:42" ht="14.25" customHeight="1">
      <c r="A246" s="224"/>
      <c r="B246" s="224"/>
      <c r="C246" s="224"/>
      <c r="D246" s="224"/>
      <c r="E246" s="224"/>
      <c r="F246" s="224"/>
      <c r="G246" s="224"/>
      <c r="H246" s="224"/>
      <c r="I246" s="224"/>
      <c r="J246" s="224"/>
      <c r="K246" s="227"/>
      <c r="L246" s="218"/>
      <c r="M246" s="219"/>
      <c r="N246" s="219"/>
      <c r="O246" s="219"/>
      <c r="P246" s="219"/>
      <c r="Q246" s="219"/>
      <c r="R246" s="219"/>
      <c r="S246" s="219"/>
      <c r="T246" s="219"/>
      <c r="U246" s="224"/>
      <c r="V246" s="225"/>
      <c r="W246" s="221"/>
      <c r="X246" s="219"/>
      <c r="Y246" s="219"/>
      <c r="Z246" s="219"/>
      <c r="AA246" s="219"/>
      <c r="AB246" s="219"/>
      <c r="AC246" s="219"/>
      <c r="AD246" s="219"/>
      <c r="AE246" s="219"/>
      <c r="AF246" s="221"/>
      <c r="AG246" s="221"/>
      <c r="AH246" s="221"/>
      <c r="AI246" s="221"/>
      <c r="AJ246" s="221"/>
      <c r="AK246" s="221"/>
      <c r="AL246" s="221"/>
      <c r="AM246" s="221"/>
      <c r="AN246" s="221"/>
      <c r="AO246" s="221"/>
      <c r="AP246" s="221"/>
    </row>
    <row r="247" spans="1:42" ht="14.25" customHeight="1">
      <c r="A247" s="224"/>
      <c r="B247" s="224"/>
      <c r="C247" s="224"/>
      <c r="D247" s="224"/>
      <c r="E247" s="224"/>
      <c r="F247" s="224"/>
      <c r="G247" s="224"/>
      <c r="H247" s="224"/>
      <c r="I247" s="224"/>
      <c r="J247" s="224"/>
      <c r="K247" s="227"/>
      <c r="L247" s="218"/>
      <c r="M247" s="219"/>
      <c r="N247" s="219"/>
      <c r="O247" s="219"/>
      <c r="P247" s="219"/>
      <c r="Q247" s="219"/>
      <c r="R247" s="219"/>
      <c r="S247" s="219"/>
      <c r="T247" s="219"/>
      <c r="U247" s="224"/>
      <c r="V247" s="225"/>
      <c r="W247" s="221"/>
      <c r="X247" s="219"/>
      <c r="Y247" s="219"/>
      <c r="Z247" s="219"/>
      <c r="AA247" s="219"/>
      <c r="AB247" s="219"/>
      <c r="AC247" s="219"/>
      <c r="AD247" s="219"/>
      <c r="AE247" s="219"/>
      <c r="AF247" s="221"/>
      <c r="AG247" s="221"/>
      <c r="AH247" s="221"/>
      <c r="AI247" s="221"/>
      <c r="AJ247" s="221"/>
      <c r="AK247" s="221"/>
      <c r="AL247" s="221"/>
      <c r="AM247" s="221"/>
      <c r="AN247" s="221"/>
      <c r="AO247" s="221"/>
      <c r="AP247" s="221"/>
    </row>
    <row r="248" spans="1:42" ht="14.25" customHeight="1">
      <c r="A248" s="224"/>
      <c r="B248" s="224"/>
      <c r="C248" s="224"/>
      <c r="D248" s="224"/>
      <c r="E248" s="224"/>
      <c r="F248" s="224"/>
      <c r="G248" s="224"/>
      <c r="H248" s="224"/>
      <c r="I248" s="224"/>
      <c r="J248" s="224"/>
      <c r="K248" s="227"/>
      <c r="L248" s="218"/>
      <c r="M248" s="219"/>
      <c r="N248" s="219"/>
      <c r="O248" s="219"/>
      <c r="P248" s="219"/>
      <c r="Q248" s="219"/>
      <c r="R248" s="219"/>
      <c r="S248" s="219"/>
      <c r="T248" s="219"/>
      <c r="U248" s="224"/>
      <c r="V248" s="225"/>
      <c r="W248" s="221"/>
      <c r="X248" s="219"/>
      <c r="Y248" s="219"/>
      <c r="Z248" s="219"/>
      <c r="AA248" s="219"/>
      <c r="AB248" s="219"/>
      <c r="AC248" s="219"/>
      <c r="AD248" s="219"/>
      <c r="AE248" s="219"/>
      <c r="AF248" s="221"/>
      <c r="AG248" s="221"/>
      <c r="AH248" s="221"/>
      <c r="AI248" s="221"/>
      <c r="AJ248" s="221"/>
      <c r="AK248" s="221"/>
      <c r="AL248" s="221"/>
      <c r="AM248" s="221"/>
      <c r="AN248" s="221"/>
      <c r="AO248" s="221"/>
      <c r="AP248" s="221"/>
    </row>
    <row r="249" spans="1:42" ht="14.25" customHeight="1">
      <c r="A249" s="224"/>
      <c r="B249" s="224"/>
      <c r="C249" s="224"/>
      <c r="D249" s="224"/>
      <c r="E249" s="224"/>
      <c r="F249" s="224"/>
      <c r="G249" s="224"/>
      <c r="H249" s="224"/>
      <c r="I249" s="224"/>
      <c r="J249" s="224"/>
      <c r="K249" s="227"/>
      <c r="L249" s="218"/>
      <c r="M249" s="219"/>
      <c r="N249" s="219"/>
      <c r="O249" s="219"/>
      <c r="P249" s="219"/>
      <c r="Q249" s="219"/>
      <c r="R249" s="219"/>
      <c r="S249" s="219"/>
      <c r="T249" s="219"/>
      <c r="U249" s="224"/>
      <c r="V249" s="225"/>
      <c r="W249" s="221"/>
      <c r="X249" s="219"/>
      <c r="Y249" s="219"/>
      <c r="Z249" s="219"/>
      <c r="AA249" s="219"/>
      <c r="AB249" s="219"/>
      <c r="AC249" s="219"/>
      <c r="AD249" s="219"/>
      <c r="AE249" s="219"/>
      <c r="AF249" s="221"/>
      <c r="AG249" s="221"/>
      <c r="AH249" s="221"/>
      <c r="AI249" s="221"/>
      <c r="AJ249" s="221"/>
      <c r="AK249" s="221"/>
      <c r="AL249" s="221"/>
      <c r="AM249" s="221"/>
      <c r="AN249" s="221"/>
      <c r="AO249" s="221"/>
      <c r="AP249" s="221"/>
    </row>
    <row r="250" spans="1:42" ht="14.25" customHeight="1">
      <c r="A250" s="224"/>
      <c r="B250" s="224"/>
      <c r="C250" s="224"/>
      <c r="D250" s="224"/>
      <c r="E250" s="224"/>
      <c r="F250" s="224"/>
      <c r="G250" s="224"/>
      <c r="H250" s="224"/>
      <c r="I250" s="224"/>
      <c r="J250" s="224"/>
      <c r="K250" s="227"/>
      <c r="L250" s="218"/>
      <c r="M250" s="219"/>
      <c r="N250" s="219"/>
      <c r="O250" s="219"/>
      <c r="P250" s="219"/>
      <c r="Q250" s="219"/>
      <c r="R250" s="219"/>
      <c r="S250" s="219"/>
      <c r="T250" s="219"/>
      <c r="U250" s="224"/>
      <c r="V250" s="225"/>
      <c r="W250" s="221"/>
      <c r="X250" s="219"/>
      <c r="Y250" s="219"/>
      <c r="Z250" s="219"/>
      <c r="AA250" s="219"/>
      <c r="AB250" s="219"/>
      <c r="AC250" s="219"/>
      <c r="AD250" s="219"/>
      <c r="AE250" s="219"/>
      <c r="AF250" s="221"/>
      <c r="AG250" s="221"/>
      <c r="AH250" s="221"/>
      <c r="AI250" s="221"/>
      <c r="AJ250" s="221"/>
      <c r="AK250" s="221"/>
      <c r="AL250" s="221"/>
      <c r="AM250" s="221"/>
      <c r="AN250" s="221"/>
      <c r="AO250" s="221"/>
      <c r="AP250" s="221"/>
    </row>
    <row r="251" spans="1:42" ht="14.25" customHeight="1">
      <c r="A251" s="224"/>
      <c r="B251" s="224"/>
      <c r="C251" s="224"/>
      <c r="D251" s="224"/>
      <c r="E251" s="224"/>
      <c r="F251" s="224"/>
      <c r="G251" s="224"/>
      <c r="H251" s="224"/>
      <c r="I251" s="224"/>
      <c r="J251" s="224"/>
      <c r="K251" s="227"/>
      <c r="L251" s="218"/>
      <c r="M251" s="219"/>
      <c r="N251" s="219"/>
      <c r="O251" s="219"/>
      <c r="P251" s="219"/>
      <c r="Q251" s="219"/>
      <c r="R251" s="219"/>
      <c r="S251" s="219"/>
      <c r="T251" s="219"/>
      <c r="U251" s="224"/>
      <c r="V251" s="225"/>
      <c r="W251" s="221"/>
      <c r="X251" s="219"/>
      <c r="Y251" s="219"/>
      <c r="Z251" s="219"/>
      <c r="AA251" s="219"/>
      <c r="AB251" s="219"/>
      <c r="AC251" s="219"/>
      <c r="AD251" s="219"/>
      <c r="AE251" s="219"/>
      <c r="AF251" s="221"/>
      <c r="AG251" s="221"/>
      <c r="AH251" s="221"/>
      <c r="AI251" s="221"/>
      <c r="AJ251" s="221"/>
      <c r="AK251" s="221"/>
      <c r="AL251" s="221"/>
      <c r="AM251" s="221"/>
      <c r="AN251" s="221"/>
      <c r="AO251" s="221"/>
      <c r="AP251" s="221"/>
    </row>
    <row r="252" spans="1:42" ht="14.25" customHeight="1">
      <c r="A252" s="224"/>
      <c r="B252" s="224"/>
      <c r="C252" s="224"/>
      <c r="D252" s="224"/>
      <c r="E252" s="224"/>
      <c r="F252" s="224"/>
      <c r="G252" s="224"/>
      <c r="H252" s="224"/>
      <c r="I252" s="224"/>
      <c r="J252" s="224"/>
      <c r="K252" s="227"/>
      <c r="L252" s="218"/>
      <c r="M252" s="219"/>
      <c r="N252" s="219"/>
      <c r="O252" s="219"/>
      <c r="P252" s="219"/>
      <c r="Q252" s="219"/>
      <c r="R252" s="219"/>
      <c r="S252" s="219"/>
      <c r="T252" s="219"/>
      <c r="U252" s="224"/>
      <c r="V252" s="225"/>
      <c r="W252" s="221"/>
      <c r="X252" s="219"/>
      <c r="Y252" s="219"/>
      <c r="Z252" s="219"/>
      <c r="AA252" s="219"/>
      <c r="AB252" s="219"/>
      <c r="AC252" s="219"/>
      <c r="AD252" s="219"/>
      <c r="AE252" s="219"/>
      <c r="AF252" s="221"/>
      <c r="AG252" s="221"/>
      <c r="AH252" s="221"/>
      <c r="AI252" s="221"/>
      <c r="AJ252" s="221"/>
      <c r="AK252" s="221"/>
      <c r="AL252" s="221"/>
      <c r="AM252" s="221"/>
      <c r="AN252" s="221"/>
      <c r="AO252" s="221"/>
      <c r="AP252" s="221"/>
    </row>
    <row r="253" spans="1:42" ht="14.25" customHeight="1">
      <c r="A253" s="224"/>
      <c r="B253" s="224"/>
      <c r="C253" s="224"/>
      <c r="D253" s="224"/>
      <c r="E253" s="224"/>
      <c r="F253" s="224"/>
      <c r="G253" s="224"/>
      <c r="H253" s="224"/>
      <c r="I253" s="224"/>
      <c r="J253" s="224"/>
      <c r="K253" s="227"/>
      <c r="L253" s="218"/>
      <c r="M253" s="219"/>
      <c r="N253" s="219"/>
      <c r="O253" s="219"/>
      <c r="P253" s="219"/>
      <c r="Q253" s="219"/>
      <c r="R253" s="219"/>
      <c r="S253" s="219"/>
      <c r="T253" s="219"/>
      <c r="U253" s="224"/>
      <c r="V253" s="225"/>
      <c r="W253" s="221"/>
      <c r="X253" s="219"/>
      <c r="Y253" s="219"/>
      <c r="Z253" s="219"/>
      <c r="AA253" s="219"/>
      <c r="AB253" s="219"/>
      <c r="AC253" s="219"/>
      <c r="AD253" s="219"/>
      <c r="AE253" s="219"/>
      <c r="AF253" s="221"/>
      <c r="AG253" s="221"/>
      <c r="AH253" s="221"/>
      <c r="AI253" s="221"/>
      <c r="AJ253" s="221"/>
      <c r="AK253" s="221"/>
      <c r="AL253" s="221"/>
      <c r="AM253" s="221"/>
      <c r="AN253" s="221"/>
      <c r="AO253" s="221"/>
      <c r="AP253" s="221"/>
    </row>
    <row r="254" spans="1:42" ht="14.25" customHeight="1">
      <c r="A254" s="224"/>
      <c r="B254" s="224"/>
      <c r="C254" s="224"/>
      <c r="D254" s="224"/>
      <c r="E254" s="224"/>
      <c r="F254" s="224"/>
      <c r="G254" s="224"/>
      <c r="H254" s="224"/>
      <c r="I254" s="224"/>
      <c r="J254" s="224"/>
      <c r="K254" s="227"/>
      <c r="L254" s="218"/>
      <c r="M254" s="219"/>
      <c r="N254" s="219"/>
      <c r="O254" s="219"/>
      <c r="P254" s="219"/>
      <c r="Q254" s="219"/>
      <c r="R254" s="219"/>
      <c r="S254" s="219"/>
      <c r="T254" s="219"/>
      <c r="U254" s="224"/>
      <c r="V254" s="225"/>
      <c r="W254" s="221"/>
      <c r="X254" s="219"/>
      <c r="Y254" s="219"/>
      <c r="Z254" s="219"/>
      <c r="AA254" s="219"/>
      <c r="AB254" s="219"/>
      <c r="AC254" s="219"/>
      <c r="AD254" s="219"/>
      <c r="AE254" s="219"/>
      <c r="AF254" s="221"/>
      <c r="AG254" s="221"/>
      <c r="AH254" s="221"/>
      <c r="AI254" s="221"/>
      <c r="AJ254" s="221"/>
      <c r="AK254" s="221"/>
      <c r="AL254" s="221"/>
      <c r="AM254" s="221"/>
      <c r="AN254" s="221"/>
      <c r="AO254" s="221"/>
      <c r="AP254" s="221"/>
    </row>
    <row r="255" spans="1:42" ht="14.25" customHeight="1">
      <c r="A255" s="224"/>
      <c r="B255" s="224"/>
      <c r="C255" s="224"/>
      <c r="D255" s="224"/>
      <c r="E255" s="224"/>
      <c r="F255" s="224"/>
      <c r="G255" s="224"/>
      <c r="H255" s="224"/>
      <c r="I255" s="224"/>
      <c r="J255" s="224"/>
      <c r="K255" s="227"/>
      <c r="L255" s="218"/>
      <c r="M255" s="219"/>
      <c r="N255" s="219"/>
      <c r="O255" s="219"/>
      <c r="P255" s="219"/>
      <c r="Q255" s="219"/>
      <c r="R255" s="219"/>
      <c r="S255" s="219"/>
      <c r="T255" s="219"/>
      <c r="U255" s="224"/>
      <c r="V255" s="225"/>
      <c r="W255" s="221"/>
      <c r="X255" s="219"/>
      <c r="Y255" s="219"/>
      <c r="Z255" s="219"/>
      <c r="AA255" s="219"/>
      <c r="AB255" s="219"/>
      <c r="AC255" s="219"/>
      <c r="AD255" s="219"/>
      <c r="AE255" s="219"/>
      <c r="AF255" s="221"/>
      <c r="AG255" s="221"/>
      <c r="AH255" s="221"/>
      <c r="AI255" s="221"/>
      <c r="AJ255" s="221"/>
      <c r="AK255" s="221"/>
      <c r="AL255" s="221"/>
      <c r="AM255" s="221"/>
      <c r="AN255" s="221"/>
      <c r="AO255" s="221"/>
      <c r="AP255" s="221"/>
    </row>
    <row r="256" spans="1:42" ht="14.25" customHeight="1">
      <c r="A256" s="224"/>
      <c r="B256" s="224"/>
      <c r="C256" s="224"/>
      <c r="D256" s="224"/>
      <c r="E256" s="224"/>
      <c r="F256" s="224"/>
      <c r="G256" s="224"/>
      <c r="H256" s="224"/>
      <c r="I256" s="224"/>
      <c r="J256" s="224"/>
      <c r="K256" s="227"/>
      <c r="L256" s="218"/>
      <c r="M256" s="219"/>
      <c r="N256" s="219"/>
      <c r="O256" s="219"/>
      <c r="P256" s="219"/>
      <c r="Q256" s="219"/>
      <c r="R256" s="219"/>
      <c r="S256" s="219"/>
      <c r="T256" s="219"/>
      <c r="U256" s="224"/>
      <c r="V256" s="225"/>
      <c r="W256" s="221"/>
      <c r="X256" s="219"/>
      <c r="Y256" s="219"/>
      <c r="Z256" s="219"/>
      <c r="AA256" s="219"/>
      <c r="AB256" s="219"/>
      <c r="AC256" s="219"/>
      <c r="AD256" s="219"/>
      <c r="AE256" s="219"/>
      <c r="AF256" s="221"/>
      <c r="AG256" s="221"/>
      <c r="AH256" s="221"/>
      <c r="AI256" s="221"/>
      <c r="AJ256" s="221"/>
      <c r="AK256" s="221"/>
      <c r="AL256" s="221"/>
      <c r="AM256" s="221"/>
      <c r="AN256" s="221"/>
      <c r="AO256" s="221"/>
      <c r="AP256" s="221"/>
    </row>
    <row r="257" spans="1:42" ht="14.25" customHeight="1">
      <c r="A257" s="224"/>
      <c r="B257" s="224"/>
      <c r="C257" s="224"/>
      <c r="D257" s="224"/>
      <c r="E257" s="224"/>
      <c r="F257" s="224"/>
      <c r="G257" s="224"/>
      <c r="H257" s="224"/>
      <c r="I257" s="224"/>
      <c r="J257" s="224"/>
      <c r="K257" s="227"/>
      <c r="L257" s="218"/>
      <c r="M257" s="219"/>
      <c r="N257" s="219"/>
      <c r="O257" s="219"/>
      <c r="P257" s="219"/>
      <c r="Q257" s="219"/>
      <c r="R257" s="219"/>
      <c r="S257" s="219"/>
      <c r="T257" s="219"/>
      <c r="U257" s="224"/>
      <c r="V257" s="225"/>
      <c r="W257" s="221"/>
      <c r="X257" s="219"/>
      <c r="Y257" s="219"/>
      <c r="Z257" s="219"/>
      <c r="AA257" s="219"/>
      <c r="AB257" s="219"/>
      <c r="AC257" s="219"/>
      <c r="AD257" s="219"/>
      <c r="AE257" s="219"/>
      <c r="AF257" s="221"/>
      <c r="AG257" s="221"/>
      <c r="AH257" s="221"/>
      <c r="AI257" s="221"/>
      <c r="AJ257" s="221"/>
      <c r="AK257" s="221"/>
      <c r="AL257" s="221"/>
      <c r="AM257" s="221"/>
      <c r="AN257" s="221"/>
      <c r="AO257" s="221"/>
      <c r="AP257" s="221"/>
    </row>
    <row r="258" spans="1:42" ht="14.25" customHeight="1">
      <c r="A258" s="224"/>
      <c r="B258" s="224"/>
      <c r="C258" s="224"/>
      <c r="D258" s="224"/>
      <c r="E258" s="224"/>
      <c r="F258" s="224"/>
      <c r="G258" s="224"/>
      <c r="H258" s="224"/>
      <c r="I258" s="224"/>
      <c r="J258" s="224"/>
      <c r="K258" s="227"/>
      <c r="L258" s="218"/>
      <c r="M258" s="219"/>
      <c r="N258" s="219"/>
      <c r="O258" s="219"/>
      <c r="P258" s="219"/>
      <c r="Q258" s="219"/>
      <c r="R258" s="219"/>
      <c r="S258" s="219"/>
      <c r="T258" s="219"/>
      <c r="U258" s="224"/>
      <c r="V258" s="225"/>
      <c r="W258" s="221"/>
      <c r="X258" s="219"/>
      <c r="Y258" s="219"/>
      <c r="Z258" s="219"/>
      <c r="AA258" s="219"/>
      <c r="AB258" s="219"/>
      <c r="AC258" s="219"/>
      <c r="AD258" s="219"/>
      <c r="AE258" s="219"/>
      <c r="AF258" s="221"/>
      <c r="AG258" s="221"/>
      <c r="AH258" s="221"/>
      <c r="AI258" s="221"/>
      <c r="AJ258" s="221"/>
      <c r="AK258" s="221"/>
      <c r="AL258" s="221"/>
      <c r="AM258" s="221"/>
      <c r="AN258" s="221"/>
      <c r="AO258" s="221"/>
      <c r="AP258" s="221"/>
    </row>
    <row r="259" spans="1:42" ht="14.25" customHeight="1">
      <c r="A259" s="224"/>
      <c r="B259" s="224"/>
      <c r="C259" s="224"/>
      <c r="D259" s="224"/>
      <c r="E259" s="224"/>
      <c r="F259" s="224"/>
      <c r="G259" s="224"/>
      <c r="H259" s="224"/>
      <c r="I259" s="224"/>
      <c r="J259" s="224"/>
      <c r="K259" s="227"/>
      <c r="L259" s="218"/>
      <c r="M259" s="219"/>
      <c r="N259" s="219"/>
      <c r="O259" s="219"/>
      <c r="P259" s="219"/>
      <c r="Q259" s="219"/>
      <c r="R259" s="219"/>
      <c r="S259" s="219"/>
      <c r="T259" s="219"/>
      <c r="U259" s="224"/>
      <c r="V259" s="225"/>
      <c r="W259" s="221"/>
      <c r="X259" s="219"/>
      <c r="Y259" s="219"/>
      <c r="Z259" s="219"/>
      <c r="AA259" s="219"/>
      <c r="AB259" s="219"/>
      <c r="AC259" s="219"/>
      <c r="AD259" s="219"/>
      <c r="AE259" s="219"/>
      <c r="AF259" s="221"/>
      <c r="AG259" s="221"/>
      <c r="AH259" s="221"/>
      <c r="AI259" s="221"/>
      <c r="AJ259" s="221"/>
      <c r="AK259" s="221"/>
      <c r="AL259" s="221"/>
      <c r="AM259" s="221"/>
      <c r="AN259" s="221"/>
      <c r="AO259" s="221"/>
      <c r="AP259" s="221"/>
    </row>
    <row r="260" spans="1:42" ht="14.25" customHeight="1">
      <c r="A260" s="224"/>
      <c r="B260" s="224"/>
      <c r="C260" s="224"/>
      <c r="D260" s="224"/>
      <c r="E260" s="224"/>
      <c r="F260" s="224"/>
      <c r="G260" s="224"/>
      <c r="H260" s="224"/>
      <c r="I260" s="224"/>
      <c r="J260" s="224"/>
      <c r="K260" s="227"/>
      <c r="L260" s="218"/>
      <c r="M260" s="219"/>
      <c r="N260" s="219"/>
      <c r="O260" s="219"/>
      <c r="P260" s="219"/>
      <c r="Q260" s="219"/>
      <c r="R260" s="219"/>
      <c r="S260" s="219"/>
      <c r="T260" s="219"/>
      <c r="U260" s="224"/>
      <c r="V260" s="225"/>
      <c r="W260" s="221"/>
      <c r="X260" s="219"/>
      <c r="Y260" s="219"/>
      <c r="Z260" s="219"/>
      <c r="AA260" s="219"/>
      <c r="AB260" s="219"/>
      <c r="AC260" s="219"/>
      <c r="AD260" s="219"/>
      <c r="AE260" s="219"/>
      <c r="AF260" s="221"/>
      <c r="AG260" s="221"/>
      <c r="AH260" s="221"/>
      <c r="AI260" s="221"/>
      <c r="AJ260" s="221"/>
      <c r="AK260" s="221"/>
      <c r="AL260" s="221"/>
      <c r="AM260" s="221"/>
      <c r="AN260" s="221"/>
      <c r="AO260" s="221"/>
      <c r="AP260" s="221"/>
    </row>
    <row r="261" spans="1:42" ht="14.25" customHeight="1">
      <c r="A261" s="224"/>
      <c r="B261" s="224"/>
      <c r="C261" s="224"/>
      <c r="D261" s="224"/>
      <c r="E261" s="224"/>
      <c r="F261" s="224"/>
      <c r="G261" s="224"/>
      <c r="H261" s="224"/>
      <c r="I261" s="224"/>
      <c r="J261" s="224"/>
      <c r="K261" s="227"/>
      <c r="L261" s="218"/>
      <c r="M261" s="219"/>
      <c r="N261" s="219"/>
      <c r="O261" s="219"/>
      <c r="P261" s="219"/>
      <c r="Q261" s="219"/>
      <c r="R261" s="219"/>
      <c r="S261" s="219"/>
      <c r="T261" s="219"/>
      <c r="U261" s="224"/>
      <c r="V261" s="225"/>
      <c r="W261" s="221"/>
      <c r="X261" s="219"/>
      <c r="Y261" s="219"/>
      <c r="Z261" s="219"/>
      <c r="AA261" s="219"/>
      <c r="AB261" s="219"/>
      <c r="AC261" s="219"/>
      <c r="AD261" s="219"/>
      <c r="AE261" s="219"/>
      <c r="AF261" s="221"/>
      <c r="AG261" s="221"/>
      <c r="AH261" s="221"/>
      <c r="AI261" s="221"/>
      <c r="AJ261" s="221"/>
      <c r="AK261" s="221"/>
      <c r="AL261" s="221"/>
      <c r="AM261" s="221"/>
      <c r="AN261" s="221"/>
      <c r="AO261" s="221"/>
      <c r="AP261" s="221"/>
    </row>
    <row r="262" spans="1:42" ht="14.25" customHeight="1">
      <c r="A262" s="224"/>
      <c r="B262" s="224"/>
      <c r="C262" s="224"/>
      <c r="D262" s="224"/>
      <c r="E262" s="224"/>
      <c r="F262" s="224"/>
      <c r="G262" s="224"/>
      <c r="H262" s="224"/>
      <c r="I262" s="224"/>
      <c r="J262" s="224"/>
      <c r="K262" s="227"/>
      <c r="L262" s="218"/>
      <c r="M262" s="219"/>
      <c r="N262" s="219"/>
      <c r="O262" s="219"/>
      <c r="P262" s="219"/>
      <c r="Q262" s="219"/>
      <c r="R262" s="219"/>
      <c r="S262" s="219"/>
      <c r="T262" s="219"/>
      <c r="U262" s="224"/>
      <c r="V262" s="225"/>
      <c r="W262" s="221"/>
      <c r="X262" s="219"/>
      <c r="Y262" s="219"/>
      <c r="Z262" s="219"/>
      <c r="AA262" s="219"/>
      <c r="AB262" s="219"/>
      <c r="AC262" s="219"/>
      <c r="AD262" s="219"/>
      <c r="AE262" s="219"/>
      <c r="AF262" s="221"/>
      <c r="AG262" s="221"/>
      <c r="AH262" s="221"/>
      <c r="AI262" s="221"/>
      <c r="AJ262" s="221"/>
      <c r="AK262" s="221"/>
      <c r="AL262" s="221"/>
      <c r="AM262" s="221"/>
      <c r="AN262" s="221"/>
      <c r="AO262" s="221"/>
      <c r="AP262" s="221"/>
    </row>
    <row r="263" spans="1:42" ht="14.25" customHeight="1">
      <c r="A263" s="224"/>
      <c r="B263" s="224"/>
      <c r="C263" s="224"/>
      <c r="D263" s="224"/>
      <c r="E263" s="224"/>
      <c r="F263" s="224"/>
      <c r="G263" s="224"/>
      <c r="H263" s="224"/>
      <c r="I263" s="224"/>
      <c r="J263" s="224"/>
      <c r="K263" s="227"/>
      <c r="L263" s="218"/>
      <c r="M263" s="219"/>
      <c r="N263" s="219"/>
      <c r="O263" s="219"/>
      <c r="P263" s="219"/>
      <c r="Q263" s="219"/>
      <c r="R263" s="219"/>
      <c r="S263" s="219"/>
      <c r="T263" s="219"/>
      <c r="U263" s="224"/>
      <c r="V263" s="225"/>
      <c r="W263" s="221"/>
      <c r="X263" s="219"/>
      <c r="Y263" s="219"/>
      <c r="Z263" s="219"/>
      <c r="AA263" s="219"/>
      <c r="AB263" s="219"/>
      <c r="AC263" s="219"/>
      <c r="AD263" s="219"/>
      <c r="AE263" s="219"/>
      <c r="AF263" s="221"/>
      <c r="AG263" s="221"/>
      <c r="AH263" s="221"/>
      <c r="AI263" s="221"/>
      <c r="AJ263" s="221"/>
      <c r="AK263" s="221"/>
      <c r="AL263" s="221"/>
      <c r="AM263" s="221"/>
      <c r="AN263" s="221"/>
      <c r="AO263" s="221"/>
      <c r="AP263" s="221"/>
    </row>
    <row r="264" spans="1:42" ht="14.25" customHeight="1">
      <c r="A264" s="224"/>
      <c r="B264" s="224"/>
      <c r="C264" s="224"/>
      <c r="D264" s="224"/>
      <c r="E264" s="224"/>
      <c r="F264" s="224"/>
      <c r="G264" s="224"/>
      <c r="H264" s="224"/>
      <c r="I264" s="224"/>
      <c r="J264" s="224"/>
      <c r="K264" s="227"/>
      <c r="L264" s="218"/>
      <c r="M264" s="219"/>
      <c r="N264" s="219"/>
      <c r="O264" s="219"/>
      <c r="P264" s="219"/>
      <c r="Q264" s="219"/>
      <c r="R264" s="219"/>
      <c r="S264" s="219"/>
      <c r="T264" s="219"/>
      <c r="U264" s="224"/>
      <c r="V264" s="225"/>
      <c r="W264" s="221"/>
      <c r="X264" s="219"/>
      <c r="Y264" s="219"/>
      <c r="Z264" s="219"/>
      <c r="AA264" s="219"/>
      <c r="AB264" s="219"/>
      <c r="AC264" s="219"/>
      <c r="AD264" s="219"/>
      <c r="AE264" s="219"/>
      <c r="AF264" s="221"/>
      <c r="AG264" s="221"/>
      <c r="AH264" s="221"/>
      <c r="AI264" s="221"/>
      <c r="AJ264" s="221"/>
      <c r="AK264" s="221"/>
      <c r="AL264" s="221"/>
      <c r="AM264" s="221"/>
      <c r="AN264" s="221"/>
      <c r="AO264" s="221"/>
      <c r="AP264" s="221"/>
    </row>
    <row r="265" spans="1:42" ht="14.25" customHeight="1">
      <c r="A265" s="224"/>
      <c r="B265" s="224"/>
      <c r="C265" s="224"/>
      <c r="D265" s="224"/>
      <c r="E265" s="224"/>
      <c r="F265" s="224"/>
      <c r="G265" s="224"/>
      <c r="H265" s="224"/>
      <c r="I265" s="224"/>
      <c r="J265" s="224"/>
      <c r="K265" s="227"/>
      <c r="L265" s="218"/>
      <c r="M265" s="219"/>
      <c r="N265" s="219"/>
      <c r="O265" s="219"/>
      <c r="P265" s="219"/>
      <c r="Q265" s="219"/>
      <c r="R265" s="219"/>
      <c r="S265" s="219"/>
      <c r="T265" s="219"/>
      <c r="U265" s="224"/>
      <c r="V265" s="225"/>
      <c r="W265" s="221"/>
      <c r="X265" s="219"/>
      <c r="Y265" s="219"/>
      <c r="Z265" s="219"/>
      <c r="AA265" s="219"/>
      <c r="AB265" s="219"/>
      <c r="AC265" s="219"/>
      <c r="AD265" s="219"/>
      <c r="AE265" s="219"/>
      <c r="AF265" s="221"/>
      <c r="AG265" s="221"/>
      <c r="AH265" s="221"/>
      <c r="AI265" s="221"/>
      <c r="AJ265" s="221"/>
      <c r="AK265" s="221"/>
      <c r="AL265" s="221"/>
      <c r="AM265" s="221"/>
      <c r="AN265" s="221"/>
      <c r="AO265" s="221"/>
      <c r="AP265" s="221"/>
    </row>
    <row r="266" spans="1:42" ht="14.25" customHeight="1">
      <c r="A266" s="224"/>
      <c r="B266" s="224"/>
      <c r="C266" s="224"/>
      <c r="D266" s="224"/>
      <c r="E266" s="224"/>
      <c r="F266" s="224"/>
      <c r="G266" s="224"/>
      <c r="H266" s="224"/>
      <c r="I266" s="224"/>
      <c r="J266" s="224"/>
      <c r="K266" s="227"/>
      <c r="L266" s="218"/>
      <c r="M266" s="219"/>
      <c r="N266" s="219"/>
      <c r="O266" s="219"/>
      <c r="P266" s="219"/>
      <c r="Q266" s="219"/>
      <c r="R266" s="219"/>
      <c r="S266" s="219"/>
      <c r="T266" s="219"/>
      <c r="U266" s="224"/>
      <c r="V266" s="225"/>
      <c r="W266" s="221"/>
      <c r="X266" s="219"/>
      <c r="Y266" s="219"/>
      <c r="Z266" s="219"/>
      <c r="AA266" s="219"/>
      <c r="AB266" s="219"/>
      <c r="AC266" s="219"/>
      <c r="AD266" s="219"/>
      <c r="AE266" s="219"/>
      <c r="AF266" s="221"/>
      <c r="AG266" s="221"/>
      <c r="AH266" s="221"/>
      <c r="AI266" s="221"/>
      <c r="AJ266" s="221"/>
      <c r="AK266" s="221"/>
      <c r="AL266" s="221"/>
      <c r="AM266" s="221"/>
      <c r="AN266" s="221"/>
      <c r="AO266" s="221"/>
      <c r="AP266" s="221"/>
    </row>
    <row r="267" spans="1:42" ht="14.25" customHeight="1">
      <c r="A267" s="224"/>
      <c r="B267" s="224"/>
      <c r="C267" s="224"/>
      <c r="D267" s="224"/>
      <c r="E267" s="224"/>
      <c r="F267" s="224"/>
      <c r="G267" s="224"/>
      <c r="H267" s="224"/>
      <c r="I267" s="224"/>
      <c r="J267" s="224"/>
      <c r="K267" s="227"/>
      <c r="L267" s="218"/>
      <c r="M267" s="219"/>
      <c r="N267" s="219"/>
      <c r="O267" s="219"/>
      <c r="P267" s="219"/>
      <c r="Q267" s="219"/>
      <c r="R267" s="219"/>
      <c r="S267" s="219"/>
      <c r="T267" s="219"/>
      <c r="U267" s="224"/>
      <c r="V267" s="225"/>
      <c r="W267" s="221"/>
      <c r="X267" s="219"/>
      <c r="Y267" s="219"/>
      <c r="Z267" s="219"/>
      <c r="AA267" s="219"/>
      <c r="AB267" s="219"/>
      <c r="AC267" s="219"/>
      <c r="AD267" s="219"/>
      <c r="AE267" s="219"/>
      <c r="AF267" s="221"/>
      <c r="AG267" s="221"/>
      <c r="AH267" s="221"/>
      <c r="AI267" s="221"/>
      <c r="AJ267" s="221"/>
      <c r="AK267" s="221"/>
      <c r="AL267" s="221"/>
      <c r="AM267" s="221"/>
      <c r="AN267" s="221"/>
      <c r="AO267" s="221"/>
      <c r="AP267" s="221"/>
    </row>
    <row r="268" spans="1:42" ht="14.25" customHeight="1">
      <c r="A268" s="224"/>
      <c r="B268" s="224"/>
      <c r="C268" s="224"/>
      <c r="D268" s="224"/>
      <c r="E268" s="224"/>
      <c r="F268" s="224"/>
      <c r="G268" s="224"/>
      <c r="H268" s="224"/>
      <c r="I268" s="224"/>
      <c r="J268" s="224"/>
      <c r="K268" s="227"/>
      <c r="L268" s="218"/>
      <c r="M268" s="219"/>
      <c r="N268" s="219"/>
      <c r="O268" s="219"/>
      <c r="P268" s="219"/>
      <c r="Q268" s="219"/>
      <c r="R268" s="219"/>
      <c r="S268" s="219"/>
      <c r="T268" s="219"/>
      <c r="U268" s="224"/>
      <c r="V268" s="225"/>
      <c r="W268" s="221"/>
      <c r="X268" s="219"/>
      <c r="Y268" s="219"/>
      <c r="Z268" s="219"/>
      <c r="AA268" s="219"/>
      <c r="AB268" s="219"/>
      <c r="AC268" s="219"/>
      <c r="AD268" s="219"/>
      <c r="AE268" s="219"/>
      <c r="AF268" s="221"/>
      <c r="AG268" s="221"/>
      <c r="AH268" s="221"/>
      <c r="AI268" s="221"/>
      <c r="AJ268" s="221"/>
      <c r="AK268" s="221"/>
      <c r="AL268" s="221"/>
      <c r="AM268" s="221"/>
      <c r="AN268" s="221"/>
      <c r="AO268" s="221"/>
      <c r="AP268" s="221"/>
    </row>
    <row r="269" spans="1:42" ht="14.25" customHeight="1">
      <c r="A269" s="224"/>
      <c r="B269" s="224"/>
      <c r="C269" s="224"/>
      <c r="D269" s="224"/>
      <c r="E269" s="224"/>
      <c r="F269" s="224"/>
      <c r="G269" s="224"/>
      <c r="H269" s="224"/>
      <c r="I269" s="224"/>
      <c r="J269" s="224"/>
      <c r="K269" s="227"/>
      <c r="L269" s="218"/>
      <c r="M269" s="219"/>
      <c r="N269" s="219"/>
      <c r="O269" s="219"/>
      <c r="P269" s="219"/>
      <c r="Q269" s="219"/>
      <c r="R269" s="219"/>
      <c r="S269" s="219"/>
      <c r="T269" s="219"/>
      <c r="U269" s="224"/>
      <c r="V269" s="225"/>
      <c r="W269" s="221"/>
      <c r="X269" s="219"/>
      <c r="Y269" s="219"/>
      <c r="Z269" s="219"/>
      <c r="AA269" s="219"/>
      <c r="AB269" s="219"/>
      <c r="AC269" s="219"/>
      <c r="AD269" s="219"/>
      <c r="AE269" s="219"/>
      <c r="AF269" s="221"/>
      <c r="AG269" s="221"/>
      <c r="AH269" s="221"/>
      <c r="AI269" s="221"/>
      <c r="AJ269" s="221"/>
      <c r="AK269" s="221"/>
      <c r="AL269" s="221"/>
      <c r="AM269" s="221"/>
      <c r="AN269" s="221"/>
      <c r="AO269" s="221"/>
      <c r="AP269" s="221"/>
    </row>
    <row r="270" spans="1:42" ht="14.25" customHeight="1">
      <c r="A270" s="224"/>
      <c r="B270" s="224"/>
      <c r="C270" s="224"/>
      <c r="D270" s="224"/>
      <c r="E270" s="224"/>
      <c r="F270" s="224"/>
      <c r="G270" s="224"/>
      <c r="H270" s="224"/>
      <c r="I270" s="224"/>
      <c r="J270" s="224"/>
      <c r="K270" s="227"/>
      <c r="L270" s="218"/>
      <c r="M270" s="219"/>
      <c r="N270" s="219"/>
      <c r="O270" s="219"/>
      <c r="P270" s="219"/>
      <c r="Q270" s="219"/>
      <c r="R270" s="219"/>
      <c r="S270" s="219"/>
      <c r="T270" s="219"/>
      <c r="U270" s="224"/>
      <c r="V270" s="225"/>
      <c r="W270" s="221"/>
      <c r="X270" s="219"/>
      <c r="Y270" s="219"/>
      <c r="Z270" s="219"/>
      <c r="AA270" s="219"/>
      <c r="AB270" s="219"/>
      <c r="AC270" s="219"/>
      <c r="AD270" s="219"/>
      <c r="AE270" s="219"/>
      <c r="AF270" s="221"/>
      <c r="AG270" s="221"/>
      <c r="AH270" s="221"/>
      <c r="AI270" s="221"/>
      <c r="AJ270" s="221"/>
      <c r="AK270" s="221"/>
      <c r="AL270" s="221"/>
      <c r="AM270" s="221"/>
      <c r="AN270" s="221"/>
      <c r="AO270" s="221"/>
      <c r="AP270" s="221"/>
    </row>
    <row r="271" spans="1:42" ht="14.25" customHeight="1">
      <c r="A271" s="224"/>
      <c r="B271" s="224"/>
      <c r="C271" s="224"/>
      <c r="D271" s="224"/>
      <c r="E271" s="224"/>
      <c r="F271" s="224"/>
      <c r="G271" s="224"/>
      <c r="H271" s="224"/>
      <c r="I271" s="224"/>
      <c r="J271" s="224"/>
      <c r="K271" s="227"/>
      <c r="L271" s="218"/>
      <c r="M271" s="219"/>
      <c r="N271" s="219"/>
      <c r="O271" s="219"/>
      <c r="P271" s="219"/>
      <c r="Q271" s="219"/>
      <c r="R271" s="219"/>
      <c r="S271" s="219"/>
      <c r="T271" s="219"/>
      <c r="U271" s="224"/>
      <c r="V271" s="225"/>
      <c r="W271" s="221"/>
      <c r="X271" s="219"/>
      <c r="Y271" s="219"/>
      <c r="Z271" s="219"/>
      <c r="AA271" s="219"/>
      <c r="AB271" s="219"/>
      <c r="AC271" s="219"/>
      <c r="AD271" s="219"/>
      <c r="AE271" s="219"/>
      <c r="AF271" s="221"/>
      <c r="AG271" s="221"/>
      <c r="AH271" s="221"/>
      <c r="AI271" s="221"/>
      <c r="AJ271" s="221"/>
      <c r="AK271" s="221"/>
      <c r="AL271" s="221"/>
      <c r="AM271" s="221"/>
      <c r="AN271" s="221"/>
      <c r="AO271" s="221"/>
      <c r="AP271" s="221"/>
    </row>
    <row r="272" spans="1:42" ht="14.25" customHeight="1">
      <c r="A272" s="224"/>
      <c r="B272" s="224"/>
      <c r="C272" s="224"/>
      <c r="D272" s="224"/>
      <c r="E272" s="224"/>
      <c r="F272" s="224"/>
      <c r="G272" s="224"/>
      <c r="H272" s="224"/>
      <c r="I272" s="224"/>
      <c r="J272" s="224"/>
      <c r="K272" s="227"/>
      <c r="L272" s="218"/>
      <c r="M272" s="219"/>
      <c r="N272" s="219"/>
      <c r="O272" s="219"/>
      <c r="P272" s="219"/>
      <c r="Q272" s="219"/>
      <c r="R272" s="219"/>
      <c r="S272" s="219"/>
      <c r="T272" s="219"/>
      <c r="U272" s="224"/>
      <c r="V272" s="225"/>
      <c r="W272" s="221"/>
      <c r="X272" s="219"/>
      <c r="Y272" s="219"/>
      <c r="Z272" s="219"/>
      <c r="AA272" s="219"/>
      <c r="AB272" s="219"/>
      <c r="AC272" s="219"/>
      <c r="AD272" s="219"/>
      <c r="AE272" s="219"/>
      <c r="AF272" s="221"/>
      <c r="AG272" s="221"/>
      <c r="AH272" s="221"/>
      <c r="AI272" s="221"/>
      <c r="AJ272" s="221"/>
      <c r="AK272" s="221"/>
      <c r="AL272" s="221"/>
      <c r="AM272" s="221"/>
      <c r="AN272" s="221"/>
      <c r="AO272" s="221"/>
      <c r="AP272" s="221"/>
    </row>
    <row r="273" spans="1:42" ht="14.25" customHeight="1">
      <c r="A273" s="224"/>
      <c r="B273" s="224"/>
      <c r="C273" s="224"/>
      <c r="D273" s="224"/>
      <c r="E273" s="224"/>
      <c r="F273" s="224"/>
      <c r="G273" s="224"/>
      <c r="H273" s="224"/>
      <c r="I273" s="224"/>
      <c r="J273" s="224"/>
      <c r="K273" s="227"/>
      <c r="L273" s="218"/>
      <c r="M273" s="219"/>
      <c r="N273" s="219"/>
      <c r="O273" s="219"/>
      <c r="P273" s="219"/>
      <c r="Q273" s="219"/>
      <c r="R273" s="219"/>
      <c r="S273" s="219"/>
      <c r="T273" s="219"/>
      <c r="U273" s="224"/>
      <c r="V273" s="225"/>
      <c r="W273" s="221"/>
      <c r="X273" s="219"/>
      <c r="Y273" s="219"/>
      <c r="Z273" s="219"/>
      <c r="AA273" s="219"/>
      <c r="AB273" s="219"/>
      <c r="AC273" s="219"/>
      <c r="AD273" s="219"/>
      <c r="AE273" s="219"/>
      <c r="AF273" s="221"/>
      <c r="AG273" s="221"/>
      <c r="AH273" s="221"/>
      <c r="AI273" s="221"/>
      <c r="AJ273" s="221"/>
      <c r="AK273" s="221"/>
      <c r="AL273" s="221"/>
      <c r="AM273" s="221"/>
      <c r="AN273" s="221"/>
      <c r="AO273" s="221"/>
      <c r="AP273" s="221"/>
    </row>
    <row r="274" spans="1:42" ht="14.25" customHeight="1">
      <c r="A274" s="224"/>
      <c r="B274" s="224"/>
      <c r="C274" s="224"/>
      <c r="D274" s="224"/>
      <c r="E274" s="224"/>
      <c r="F274" s="224"/>
      <c r="G274" s="224"/>
      <c r="H274" s="224"/>
      <c r="I274" s="224"/>
      <c r="J274" s="224"/>
      <c r="K274" s="227"/>
      <c r="L274" s="218"/>
      <c r="M274" s="219"/>
      <c r="N274" s="219"/>
      <c r="O274" s="219"/>
      <c r="P274" s="219"/>
      <c r="Q274" s="219"/>
      <c r="R274" s="219"/>
      <c r="S274" s="219"/>
      <c r="T274" s="219"/>
      <c r="U274" s="224"/>
      <c r="V274" s="225"/>
      <c r="W274" s="221"/>
      <c r="X274" s="219"/>
      <c r="Y274" s="219"/>
      <c r="Z274" s="219"/>
      <c r="AA274" s="219"/>
      <c r="AB274" s="219"/>
      <c r="AC274" s="219"/>
      <c r="AD274" s="219"/>
      <c r="AE274" s="219"/>
      <c r="AF274" s="221"/>
      <c r="AG274" s="221"/>
      <c r="AH274" s="221"/>
      <c r="AI274" s="221"/>
      <c r="AJ274" s="221"/>
      <c r="AK274" s="221"/>
      <c r="AL274" s="221"/>
      <c r="AM274" s="221"/>
      <c r="AN274" s="221"/>
      <c r="AO274" s="221"/>
      <c r="AP274" s="221"/>
    </row>
    <row r="275" spans="1:42" ht="14.25" customHeight="1">
      <c r="A275" s="224"/>
      <c r="B275" s="224"/>
      <c r="C275" s="224"/>
      <c r="D275" s="224"/>
      <c r="E275" s="224"/>
      <c r="F275" s="224"/>
      <c r="G275" s="224"/>
      <c r="H275" s="224"/>
      <c r="I275" s="224"/>
      <c r="J275" s="224"/>
      <c r="K275" s="227"/>
      <c r="L275" s="218"/>
      <c r="M275" s="219"/>
      <c r="N275" s="219"/>
      <c r="O275" s="219"/>
      <c r="P275" s="219"/>
      <c r="Q275" s="219"/>
      <c r="R275" s="219"/>
      <c r="S275" s="219"/>
      <c r="T275" s="219"/>
      <c r="U275" s="224"/>
      <c r="V275" s="225"/>
      <c r="W275" s="221"/>
      <c r="X275" s="219"/>
      <c r="Y275" s="219"/>
      <c r="Z275" s="219"/>
      <c r="AA275" s="219"/>
      <c r="AB275" s="219"/>
      <c r="AC275" s="219"/>
      <c r="AD275" s="219"/>
      <c r="AE275" s="219"/>
      <c r="AF275" s="221"/>
      <c r="AG275" s="221"/>
      <c r="AH275" s="221"/>
      <c r="AI275" s="221"/>
      <c r="AJ275" s="221"/>
      <c r="AK275" s="221"/>
      <c r="AL275" s="221"/>
      <c r="AM275" s="221"/>
      <c r="AN275" s="221"/>
      <c r="AO275" s="221"/>
      <c r="AP275" s="221"/>
    </row>
    <row r="276" spans="1:42" ht="14.25" customHeight="1">
      <c r="A276" s="224"/>
      <c r="B276" s="224"/>
      <c r="C276" s="224"/>
      <c r="D276" s="224"/>
      <c r="E276" s="224"/>
      <c r="F276" s="224"/>
      <c r="G276" s="224"/>
      <c r="H276" s="224"/>
      <c r="I276" s="224"/>
      <c r="J276" s="224"/>
      <c r="K276" s="227"/>
      <c r="L276" s="218"/>
      <c r="M276" s="219"/>
      <c r="N276" s="219"/>
      <c r="O276" s="219"/>
      <c r="P276" s="219"/>
      <c r="Q276" s="219"/>
      <c r="R276" s="219"/>
      <c r="S276" s="219"/>
      <c r="T276" s="219"/>
      <c r="U276" s="224"/>
      <c r="V276" s="225"/>
      <c r="W276" s="221"/>
      <c r="X276" s="219"/>
      <c r="Y276" s="219"/>
      <c r="Z276" s="219"/>
      <c r="AA276" s="219"/>
      <c r="AB276" s="219"/>
      <c r="AC276" s="219"/>
      <c r="AD276" s="219"/>
      <c r="AE276" s="219"/>
      <c r="AF276" s="221"/>
      <c r="AG276" s="221"/>
      <c r="AH276" s="221"/>
      <c r="AI276" s="221"/>
      <c r="AJ276" s="221"/>
      <c r="AK276" s="221"/>
      <c r="AL276" s="221"/>
      <c r="AM276" s="221"/>
      <c r="AN276" s="221"/>
      <c r="AO276" s="221"/>
      <c r="AP276" s="221"/>
    </row>
    <row r="277" spans="1:42" ht="14.25" customHeight="1">
      <c r="A277" s="224"/>
      <c r="B277" s="224"/>
      <c r="C277" s="224"/>
      <c r="D277" s="224"/>
      <c r="E277" s="224"/>
      <c r="F277" s="224"/>
      <c r="G277" s="224"/>
      <c r="H277" s="224"/>
      <c r="I277" s="224"/>
      <c r="J277" s="224"/>
      <c r="K277" s="227"/>
      <c r="L277" s="218"/>
      <c r="M277" s="219"/>
      <c r="N277" s="219"/>
      <c r="O277" s="219"/>
      <c r="P277" s="219"/>
      <c r="Q277" s="219"/>
      <c r="R277" s="219"/>
      <c r="S277" s="219"/>
      <c r="T277" s="219"/>
      <c r="U277" s="224"/>
      <c r="V277" s="225"/>
      <c r="W277" s="221"/>
      <c r="X277" s="219"/>
      <c r="Y277" s="219"/>
      <c r="Z277" s="219"/>
      <c r="AA277" s="219"/>
      <c r="AB277" s="219"/>
      <c r="AC277" s="219"/>
      <c r="AD277" s="219"/>
      <c r="AE277" s="219"/>
      <c r="AF277" s="221"/>
      <c r="AG277" s="221"/>
      <c r="AH277" s="221"/>
      <c r="AI277" s="221"/>
      <c r="AJ277" s="221"/>
      <c r="AK277" s="221"/>
      <c r="AL277" s="221"/>
      <c r="AM277" s="221"/>
      <c r="AN277" s="221"/>
      <c r="AO277" s="221"/>
      <c r="AP277" s="221"/>
    </row>
    <row r="278" spans="1:42" ht="14.25" customHeight="1">
      <c r="A278" s="224"/>
      <c r="B278" s="224"/>
      <c r="C278" s="224"/>
      <c r="D278" s="224"/>
      <c r="E278" s="224"/>
      <c r="F278" s="224"/>
      <c r="G278" s="224"/>
      <c r="H278" s="224"/>
      <c r="I278" s="224"/>
      <c r="J278" s="224"/>
      <c r="K278" s="227"/>
      <c r="L278" s="218"/>
      <c r="M278" s="219"/>
      <c r="N278" s="219"/>
      <c r="O278" s="219"/>
      <c r="P278" s="219"/>
      <c r="Q278" s="219"/>
      <c r="R278" s="219"/>
      <c r="S278" s="219"/>
      <c r="T278" s="219"/>
      <c r="U278" s="224"/>
      <c r="V278" s="225"/>
      <c r="W278" s="221"/>
      <c r="X278" s="219"/>
      <c r="Y278" s="219"/>
      <c r="Z278" s="219"/>
      <c r="AA278" s="219"/>
      <c r="AB278" s="219"/>
      <c r="AC278" s="219"/>
      <c r="AD278" s="219"/>
      <c r="AE278" s="219"/>
      <c r="AF278" s="221"/>
      <c r="AG278" s="221"/>
      <c r="AH278" s="221"/>
      <c r="AI278" s="221"/>
      <c r="AJ278" s="221"/>
      <c r="AK278" s="221"/>
      <c r="AL278" s="221"/>
      <c r="AM278" s="221"/>
      <c r="AN278" s="221"/>
      <c r="AO278" s="221"/>
      <c r="AP278" s="221"/>
    </row>
    <row r="279" spans="1:42" ht="14.25" customHeight="1">
      <c r="A279" s="224"/>
      <c r="B279" s="224"/>
      <c r="C279" s="224"/>
      <c r="D279" s="224"/>
      <c r="E279" s="224"/>
      <c r="F279" s="224"/>
      <c r="G279" s="224"/>
      <c r="H279" s="224"/>
      <c r="I279" s="224"/>
      <c r="J279" s="224"/>
      <c r="K279" s="227"/>
      <c r="L279" s="218"/>
      <c r="M279" s="219"/>
      <c r="N279" s="219"/>
      <c r="O279" s="219"/>
      <c r="P279" s="219"/>
      <c r="Q279" s="219"/>
      <c r="R279" s="219"/>
      <c r="S279" s="219"/>
      <c r="T279" s="219"/>
      <c r="U279" s="224"/>
      <c r="V279" s="225"/>
      <c r="W279" s="221"/>
      <c r="X279" s="219"/>
      <c r="Y279" s="219"/>
      <c r="Z279" s="219"/>
      <c r="AA279" s="219"/>
      <c r="AB279" s="219"/>
      <c r="AC279" s="219"/>
      <c r="AD279" s="219"/>
      <c r="AE279" s="219"/>
      <c r="AF279" s="221"/>
      <c r="AG279" s="221"/>
      <c r="AH279" s="221"/>
      <c r="AI279" s="221"/>
      <c r="AJ279" s="221"/>
      <c r="AK279" s="221"/>
      <c r="AL279" s="221"/>
      <c r="AM279" s="221"/>
      <c r="AN279" s="221"/>
      <c r="AO279" s="221"/>
      <c r="AP279" s="221"/>
    </row>
    <row r="280" spans="1:42" ht="14.25" customHeight="1">
      <c r="A280" s="224"/>
      <c r="B280" s="224"/>
      <c r="C280" s="224"/>
      <c r="D280" s="224"/>
      <c r="E280" s="224"/>
      <c r="F280" s="224"/>
      <c r="G280" s="224"/>
      <c r="H280" s="224"/>
      <c r="I280" s="224"/>
      <c r="J280" s="224"/>
      <c r="K280" s="227"/>
      <c r="L280" s="218"/>
      <c r="M280" s="219"/>
      <c r="N280" s="219"/>
      <c r="O280" s="219"/>
      <c r="P280" s="219"/>
      <c r="Q280" s="219"/>
      <c r="R280" s="219"/>
      <c r="S280" s="219"/>
      <c r="T280" s="219"/>
      <c r="U280" s="224"/>
      <c r="V280" s="225"/>
      <c r="W280" s="221"/>
      <c r="X280" s="219"/>
      <c r="Y280" s="219"/>
      <c r="Z280" s="219"/>
      <c r="AA280" s="219"/>
      <c r="AB280" s="219"/>
      <c r="AC280" s="219"/>
      <c r="AD280" s="219"/>
      <c r="AE280" s="219"/>
      <c r="AF280" s="221"/>
      <c r="AG280" s="221"/>
      <c r="AH280" s="221"/>
      <c r="AI280" s="221"/>
      <c r="AJ280" s="221"/>
      <c r="AK280" s="221"/>
      <c r="AL280" s="221"/>
      <c r="AM280" s="221"/>
      <c r="AN280" s="221"/>
      <c r="AO280" s="221"/>
      <c r="AP280" s="221"/>
    </row>
    <row r="281" spans="1:42" ht="14.25" customHeight="1">
      <c r="A281" s="224"/>
      <c r="B281" s="224"/>
      <c r="C281" s="224"/>
      <c r="D281" s="224"/>
      <c r="E281" s="224"/>
      <c r="F281" s="224"/>
      <c r="G281" s="224"/>
      <c r="H281" s="224"/>
      <c r="I281" s="224"/>
      <c r="J281" s="224"/>
      <c r="K281" s="227"/>
      <c r="L281" s="218"/>
      <c r="M281" s="219"/>
      <c r="N281" s="219"/>
      <c r="O281" s="219"/>
      <c r="P281" s="219"/>
      <c r="Q281" s="219"/>
      <c r="R281" s="219"/>
      <c r="S281" s="219"/>
      <c r="T281" s="219"/>
      <c r="U281" s="224"/>
      <c r="V281" s="225"/>
      <c r="W281" s="221"/>
      <c r="X281" s="219"/>
      <c r="Y281" s="219"/>
      <c r="Z281" s="219"/>
      <c r="AA281" s="219"/>
      <c r="AB281" s="219"/>
      <c r="AC281" s="219"/>
      <c r="AD281" s="219"/>
      <c r="AE281" s="219"/>
      <c r="AF281" s="221"/>
      <c r="AG281" s="221"/>
      <c r="AH281" s="221"/>
      <c r="AI281" s="221"/>
      <c r="AJ281" s="221"/>
      <c r="AK281" s="221"/>
      <c r="AL281" s="221"/>
      <c r="AM281" s="221"/>
      <c r="AN281" s="221"/>
      <c r="AO281" s="221"/>
      <c r="AP281" s="221"/>
    </row>
    <row r="282" spans="1:42" ht="14.25" customHeight="1">
      <c r="A282" s="224"/>
      <c r="B282" s="224"/>
      <c r="C282" s="224"/>
      <c r="D282" s="224"/>
      <c r="E282" s="224"/>
      <c r="F282" s="224"/>
      <c r="G282" s="224"/>
      <c r="H282" s="224"/>
      <c r="I282" s="224"/>
      <c r="J282" s="224"/>
      <c r="K282" s="227"/>
      <c r="L282" s="218"/>
      <c r="M282" s="219"/>
      <c r="N282" s="219"/>
      <c r="O282" s="219"/>
      <c r="P282" s="219"/>
      <c r="Q282" s="219"/>
      <c r="R282" s="219"/>
      <c r="S282" s="219"/>
      <c r="T282" s="219"/>
      <c r="U282" s="224"/>
      <c r="V282" s="225"/>
      <c r="W282" s="221"/>
      <c r="X282" s="219"/>
      <c r="Y282" s="219"/>
      <c r="Z282" s="219"/>
      <c r="AA282" s="219"/>
      <c r="AB282" s="219"/>
      <c r="AC282" s="219"/>
      <c r="AD282" s="219"/>
      <c r="AE282" s="219"/>
      <c r="AF282" s="221"/>
      <c r="AG282" s="221"/>
      <c r="AH282" s="221"/>
      <c r="AI282" s="221"/>
      <c r="AJ282" s="221"/>
      <c r="AK282" s="221"/>
      <c r="AL282" s="221"/>
      <c r="AM282" s="221"/>
      <c r="AN282" s="221"/>
      <c r="AO282" s="221"/>
      <c r="AP282" s="221"/>
    </row>
    <row r="283" spans="1:42" ht="14.25" customHeight="1">
      <c r="A283" s="224"/>
      <c r="B283" s="224"/>
      <c r="C283" s="224"/>
      <c r="D283" s="224"/>
      <c r="E283" s="224"/>
      <c r="F283" s="224"/>
      <c r="G283" s="224"/>
      <c r="H283" s="224"/>
      <c r="I283" s="224"/>
      <c r="J283" s="224"/>
      <c r="K283" s="227"/>
      <c r="L283" s="218"/>
      <c r="M283" s="219"/>
      <c r="N283" s="219"/>
      <c r="O283" s="219"/>
      <c r="P283" s="219"/>
      <c r="Q283" s="219"/>
      <c r="R283" s="219"/>
      <c r="S283" s="219"/>
      <c r="T283" s="219"/>
      <c r="U283" s="224"/>
      <c r="V283" s="225"/>
      <c r="W283" s="221"/>
      <c r="X283" s="219"/>
      <c r="Y283" s="219"/>
      <c r="Z283" s="219"/>
      <c r="AA283" s="219"/>
      <c r="AB283" s="219"/>
      <c r="AC283" s="219"/>
      <c r="AD283" s="219"/>
      <c r="AE283" s="219"/>
      <c r="AF283" s="221"/>
      <c r="AG283" s="221"/>
      <c r="AH283" s="221"/>
      <c r="AI283" s="221"/>
      <c r="AJ283" s="221"/>
      <c r="AK283" s="221"/>
      <c r="AL283" s="221"/>
      <c r="AM283" s="221"/>
      <c r="AN283" s="221"/>
      <c r="AO283" s="221"/>
      <c r="AP283" s="221"/>
    </row>
    <row r="284" spans="1:42" ht="14.25" customHeight="1">
      <c r="A284" s="224"/>
      <c r="B284" s="224"/>
      <c r="C284" s="224"/>
      <c r="D284" s="224"/>
      <c r="E284" s="224"/>
      <c r="F284" s="224"/>
      <c r="G284" s="224"/>
      <c r="H284" s="224"/>
      <c r="I284" s="224"/>
      <c r="J284" s="224"/>
      <c r="K284" s="227"/>
      <c r="L284" s="218"/>
      <c r="M284" s="219"/>
      <c r="N284" s="219"/>
      <c r="O284" s="219"/>
      <c r="P284" s="219"/>
      <c r="Q284" s="219"/>
      <c r="R284" s="219"/>
      <c r="S284" s="219"/>
      <c r="T284" s="219"/>
      <c r="U284" s="224"/>
      <c r="V284" s="225"/>
      <c r="W284" s="221"/>
      <c r="X284" s="219"/>
      <c r="Y284" s="219"/>
      <c r="Z284" s="219"/>
      <c r="AA284" s="219"/>
      <c r="AB284" s="219"/>
      <c r="AC284" s="219"/>
      <c r="AD284" s="219"/>
      <c r="AE284" s="219"/>
      <c r="AF284" s="221"/>
      <c r="AG284" s="221"/>
      <c r="AH284" s="221"/>
      <c r="AI284" s="221"/>
      <c r="AJ284" s="221"/>
      <c r="AK284" s="221"/>
      <c r="AL284" s="221"/>
      <c r="AM284" s="221"/>
      <c r="AN284" s="221"/>
      <c r="AO284" s="221"/>
      <c r="AP284" s="221"/>
    </row>
    <row r="285" spans="1:42" ht="14.25" customHeight="1">
      <c r="A285" s="224"/>
      <c r="B285" s="224"/>
      <c r="C285" s="224"/>
      <c r="D285" s="224"/>
      <c r="E285" s="224"/>
      <c r="F285" s="224"/>
      <c r="G285" s="224"/>
      <c r="H285" s="224"/>
      <c r="I285" s="224"/>
      <c r="J285" s="224"/>
      <c r="K285" s="227"/>
      <c r="L285" s="218"/>
      <c r="M285" s="219"/>
      <c r="N285" s="219"/>
      <c r="O285" s="219"/>
      <c r="P285" s="219"/>
      <c r="Q285" s="219"/>
      <c r="R285" s="219"/>
      <c r="S285" s="219"/>
      <c r="T285" s="219"/>
      <c r="U285" s="224"/>
      <c r="V285" s="225"/>
      <c r="W285" s="221"/>
      <c r="X285" s="219"/>
      <c r="Y285" s="219"/>
      <c r="Z285" s="219"/>
      <c r="AA285" s="219"/>
      <c r="AB285" s="219"/>
      <c r="AC285" s="219"/>
      <c r="AD285" s="219"/>
      <c r="AE285" s="219"/>
      <c r="AF285" s="221"/>
      <c r="AG285" s="221"/>
      <c r="AH285" s="221"/>
      <c r="AI285" s="221"/>
      <c r="AJ285" s="221"/>
      <c r="AK285" s="221"/>
      <c r="AL285" s="221"/>
      <c r="AM285" s="221"/>
      <c r="AN285" s="221"/>
      <c r="AO285" s="221"/>
      <c r="AP285" s="221"/>
    </row>
    <row r="286" spans="1:42" ht="14.25" customHeight="1">
      <c r="A286" s="224"/>
      <c r="B286" s="224"/>
      <c r="C286" s="224"/>
      <c r="D286" s="224"/>
      <c r="E286" s="224"/>
      <c r="F286" s="224"/>
      <c r="G286" s="224"/>
      <c r="H286" s="224"/>
      <c r="I286" s="224"/>
      <c r="J286" s="224"/>
      <c r="K286" s="227"/>
      <c r="L286" s="218"/>
      <c r="M286" s="219"/>
      <c r="N286" s="219"/>
      <c r="O286" s="219"/>
      <c r="P286" s="219"/>
      <c r="Q286" s="219"/>
      <c r="R286" s="219"/>
      <c r="S286" s="219"/>
      <c r="T286" s="219"/>
      <c r="U286" s="224"/>
      <c r="V286" s="225"/>
      <c r="W286" s="221"/>
      <c r="X286" s="219"/>
      <c r="Y286" s="219"/>
      <c r="Z286" s="219"/>
      <c r="AA286" s="219"/>
      <c r="AB286" s="219"/>
      <c r="AC286" s="219"/>
      <c r="AD286" s="219"/>
      <c r="AE286" s="219"/>
      <c r="AF286" s="221"/>
      <c r="AG286" s="221"/>
      <c r="AH286" s="221"/>
      <c r="AI286" s="221"/>
      <c r="AJ286" s="221"/>
      <c r="AK286" s="221"/>
      <c r="AL286" s="221"/>
      <c r="AM286" s="221"/>
      <c r="AN286" s="221"/>
      <c r="AO286" s="221"/>
      <c r="AP286" s="221"/>
    </row>
    <row r="287" spans="1:42" ht="14.25" customHeight="1">
      <c r="A287" s="224"/>
      <c r="B287" s="224"/>
      <c r="C287" s="224"/>
      <c r="D287" s="224"/>
      <c r="E287" s="224"/>
      <c r="F287" s="224"/>
      <c r="G287" s="224"/>
      <c r="H287" s="224"/>
      <c r="I287" s="224"/>
      <c r="J287" s="224"/>
      <c r="K287" s="227"/>
      <c r="L287" s="218"/>
      <c r="M287" s="219"/>
      <c r="N287" s="219"/>
      <c r="O287" s="219"/>
      <c r="P287" s="219"/>
      <c r="Q287" s="219"/>
      <c r="R287" s="219"/>
      <c r="S287" s="219"/>
      <c r="T287" s="219"/>
      <c r="U287" s="224"/>
      <c r="V287" s="225"/>
      <c r="W287" s="221"/>
      <c r="X287" s="219"/>
      <c r="Y287" s="219"/>
      <c r="Z287" s="219"/>
      <c r="AA287" s="219"/>
      <c r="AB287" s="219"/>
      <c r="AC287" s="219"/>
      <c r="AD287" s="219"/>
      <c r="AE287" s="219"/>
      <c r="AF287" s="221"/>
      <c r="AG287" s="221"/>
      <c r="AH287" s="221"/>
      <c r="AI287" s="221"/>
      <c r="AJ287" s="221"/>
      <c r="AK287" s="221"/>
      <c r="AL287" s="221"/>
      <c r="AM287" s="221"/>
      <c r="AN287" s="221"/>
      <c r="AO287" s="221"/>
      <c r="AP287" s="221"/>
    </row>
    <row r="288" spans="1:42" ht="14.25" customHeight="1">
      <c r="A288" s="224"/>
      <c r="B288" s="224"/>
      <c r="C288" s="224"/>
      <c r="D288" s="224"/>
      <c r="E288" s="224"/>
      <c r="F288" s="224"/>
      <c r="G288" s="224"/>
      <c r="H288" s="224"/>
      <c r="I288" s="224"/>
      <c r="J288" s="224"/>
      <c r="K288" s="227"/>
      <c r="L288" s="218"/>
      <c r="M288" s="219"/>
      <c r="N288" s="219"/>
      <c r="O288" s="219"/>
      <c r="P288" s="219"/>
      <c r="Q288" s="219"/>
      <c r="R288" s="219"/>
      <c r="S288" s="219"/>
      <c r="T288" s="219"/>
      <c r="U288" s="224"/>
      <c r="V288" s="225"/>
      <c r="W288" s="221"/>
      <c r="X288" s="219"/>
      <c r="Y288" s="219"/>
      <c r="Z288" s="219"/>
      <c r="AA288" s="219"/>
      <c r="AB288" s="219"/>
      <c r="AC288" s="219"/>
      <c r="AD288" s="219"/>
      <c r="AE288" s="219"/>
      <c r="AF288" s="221"/>
      <c r="AG288" s="221"/>
      <c r="AH288" s="221"/>
      <c r="AI288" s="221"/>
      <c r="AJ288" s="221"/>
      <c r="AK288" s="221"/>
      <c r="AL288" s="221"/>
      <c r="AM288" s="221"/>
      <c r="AN288" s="221"/>
      <c r="AO288" s="221"/>
      <c r="AP288" s="221"/>
    </row>
    <row r="289" spans="1:42" ht="14.25" customHeight="1">
      <c r="A289" s="224"/>
      <c r="B289" s="224"/>
      <c r="C289" s="224"/>
      <c r="D289" s="224"/>
      <c r="E289" s="224"/>
      <c r="F289" s="224"/>
      <c r="G289" s="224"/>
      <c r="H289" s="224"/>
      <c r="I289" s="224"/>
      <c r="J289" s="224"/>
      <c r="K289" s="227"/>
      <c r="L289" s="218"/>
      <c r="M289" s="219"/>
      <c r="N289" s="219"/>
      <c r="O289" s="219"/>
      <c r="P289" s="219"/>
      <c r="Q289" s="219"/>
      <c r="R289" s="219"/>
      <c r="S289" s="219"/>
      <c r="T289" s="219"/>
      <c r="U289" s="224"/>
      <c r="V289" s="225"/>
      <c r="W289" s="221"/>
      <c r="X289" s="219"/>
      <c r="Y289" s="219"/>
      <c r="Z289" s="219"/>
      <c r="AA289" s="219"/>
      <c r="AB289" s="219"/>
      <c r="AC289" s="219"/>
      <c r="AD289" s="219"/>
      <c r="AE289" s="219"/>
      <c r="AF289" s="221"/>
      <c r="AG289" s="221"/>
      <c r="AH289" s="221"/>
      <c r="AI289" s="221"/>
      <c r="AJ289" s="221"/>
      <c r="AK289" s="221"/>
      <c r="AL289" s="221"/>
      <c r="AM289" s="221"/>
      <c r="AN289" s="221"/>
      <c r="AO289" s="221"/>
      <c r="AP289" s="221"/>
    </row>
    <row r="290" spans="1:42" ht="14.25" customHeight="1">
      <c r="A290" s="224"/>
      <c r="B290" s="224"/>
      <c r="C290" s="224"/>
      <c r="D290" s="224"/>
      <c r="E290" s="224"/>
      <c r="F290" s="224"/>
      <c r="G290" s="224"/>
      <c r="H290" s="224"/>
      <c r="I290" s="224"/>
      <c r="J290" s="224"/>
      <c r="K290" s="227"/>
      <c r="L290" s="218"/>
      <c r="M290" s="219"/>
      <c r="N290" s="219"/>
      <c r="O290" s="219"/>
      <c r="P290" s="219"/>
      <c r="Q290" s="219"/>
      <c r="R290" s="219"/>
      <c r="S290" s="219"/>
      <c r="T290" s="219"/>
      <c r="U290" s="224"/>
      <c r="V290" s="225"/>
      <c r="W290" s="221"/>
      <c r="X290" s="219"/>
      <c r="Y290" s="219"/>
      <c r="Z290" s="219"/>
      <c r="AA290" s="219"/>
      <c r="AB290" s="219"/>
      <c r="AC290" s="219"/>
      <c r="AD290" s="219"/>
      <c r="AE290" s="219"/>
      <c r="AF290" s="221"/>
      <c r="AG290" s="221"/>
      <c r="AH290" s="221"/>
      <c r="AI290" s="221"/>
      <c r="AJ290" s="221"/>
      <c r="AK290" s="221"/>
      <c r="AL290" s="221"/>
      <c r="AM290" s="221"/>
      <c r="AN290" s="221"/>
      <c r="AO290" s="221"/>
      <c r="AP290" s="221"/>
    </row>
    <row r="291" spans="1:42" ht="14.25" customHeight="1">
      <c r="A291" s="224"/>
      <c r="B291" s="224"/>
      <c r="C291" s="224"/>
      <c r="D291" s="224"/>
      <c r="E291" s="224"/>
      <c r="F291" s="224"/>
      <c r="G291" s="224"/>
      <c r="H291" s="224"/>
      <c r="I291" s="224"/>
      <c r="J291" s="224"/>
      <c r="K291" s="227"/>
      <c r="L291" s="218"/>
      <c r="M291" s="219"/>
      <c r="N291" s="219"/>
      <c r="O291" s="219"/>
      <c r="P291" s="219"/>
      <c r="Q291" s="219"/>
      <c r="R291" s="219"/>
      <c r="S291" s="219"/>
      <c r="T291" s="219"/>
      <c r="U291" s="224"/>
      <c r="V291" s="225"/>
      <c r="W291" s="221"/>
      <c r="X291" s="219"/>
      <c r="Y291" s="219"/>
      <c r="Z291" s="219"/>
      <c r="AA291" s="219"/>
      <c r="AB291" s="219"/>
      <c r="AC291" s="219"/>
      <c r="AD291" s="219"/>
      <c r="AE291" s="219"/>
      <c r="AF291" s="221"/>
      <c r="AG291" s="221"/>
      <c r="AH291" s="221"/>
      <c r="AI291" s="221"/>
      <c r="AJ291" s="221"/>
      <c r="AK291" s="221"/>
      <c r="AL291" s="221"/>
      <c r="AM291" s="221"/>
      <c r="AN291" s="221"/>
      <c r="AO291" s="221"/>
      <c r="AP291" s="221"/>
    </row>
    <row r="292" spans="1:42" ht="14.25" customHeight="1">
      <c r="A292" s="224"/>
      <c r="B292" s="224"/>
      <c r="C292" s="224"/>
      <c r="D292" s="224"/>
      <c r="E292" s="224"/>
      <c r="F292" s="224"/>
      <c r="G292" s="224"/>
      <c r="H292" s="224"/>
      <c r="I292" s="224"/>
      <c r="J292" s="224"/>
      <c r="K292" s="227"/>
      <c r="L292" s="218"/>
      <c r="M292" s="219"/>
      <c r="N292" s="219"/>
      <c r="O292" s="219"/>
      <c r="P292" s="219"/>
      <c r="Q292" s="219"/>
      <c r="R292" s="219"/>
      <c r="S292" s="219"/>
      <c r="T292" s="219"/>
      <c r="U292" s="224"/>
      <c r="V292" s="225"/>
      <c r="W292" s="221"/>
      <c r="X292" s="219"/>
      <c r="Y292" s="219"/>
      <c r="Z292" s="219"/>
      <c r="AA292" s="219"/>
      <c r="AB292" s="219"/>
      <c r="AC292" s="219"/>
      <c r="AD292" s="219"/>
      <c r="AE292" s="219"/>
      <c r="AF292" s="221"/>
      <c r="AG292" s="221"/>
      <c r="AH292" s="221"/>
      <c r="AI292" s="221"/>
      <c r="AJ292" s="221"/>
      <c r="AK292" s="221"/>
      <c r="AL292" s="221"/>
      <c r="AM292" s="221"/>
      <c r="AN292" s="221"/>
      <c r="AO292" s="221"/>
      <c r="AP292" s="221"/>
    </row>
    <row r="293" spans="1:42" ht="14.25" customHeight="1">
      <c r="A293" s="224"/>
      <c r="B293" s="224"/>
      <c r="C293" s="224"/>
      <c r="D293" s="224"/>
      <c r="E293" s="224"/>
      <c r="F293" s="224"/>
      <c r="G293" s="224"/>
      <c r="H293" s="224"/>
      <c r="I293" s="224"/>
      <c r="J293" s="224"/>
      <c r="K293" s="227"/>
      <c r="L293" s="218"/>
      <c r="M293" s="219"/>
      <c r="N293" s="219"/>
      <c r="O293" s="219"/>
      <c r="P293" s="219"/>
      <c r="Q293" s="219"/>
      <c r="R293" s="219"/>
      <c r="S293" s="219"/>
      <c r="T293" s="219"/>
      <c r="U293" s="224"/>
      <c r="V293" s="225"/>
      <c r="W293" s="221"/>
      <c r="X293" s="219"/>
      <c r="Y293" s="219"/>
      <c r="Z293" s="219"/>
      <c r="AA293" s="219"/>
      <c r="AB293" s="219"/>
      <c r="AC293" s="219"/>
      <c r="AD293" s="219"/>
      <c r="AE293" s="219"/>
      <c r="AF293" s="221"/>
      <c r="AG293" s="221"/>
      <c r="AH293" s="221"/>
      <c r="AI293" s="221"/>
      <c r="AJ293" s="221"/>
      <c r="AK293" s="221"/>
      <c r="AL293" s="221"/>
      <c r="AM293" s="221"/>
      <c r="AN293" s="221"/>
      <c r="AO293" s="221"/>
      <c r="AP293" s="221"/>
    </row>
    <row r="294" spans="1:42" ht="14.25" customHeight="1">
      <c r="A294" s="224"/>
      <c r="B294" s="224"/>
      <c r="C294" s="224"/>
      <c r="D294" s="224"/>
      <c r="E294" s="224"/>
      <c r="F294" s="224"/>
      <c r="G294" s="224"/>
      <c r="H294" s="224"/>
      <c r="I294" s="224"/>
      <c r="J294" s="224"/>
      <c r="K294" s="227"/>
      <c r="L294" s="218"/>
      <c r="M294" s="219"/>
      <c r="N294" s="219"/>
      <c r="O294" s="219"/>
      <c r="P294" s="219"/>
      <c r="Q294" s="219"/>
      <c r="R294" s="219"/>
      <c r="S294" s="219"/>
      <c r="T294" s="219"/>
      <c r="U294" s="224"/>
      <c r="V294" s="225"/>
      <c r="W294" s="221"/>
      <c r="X294" s="219"/>
      <c r="Y294" s="219"/>
      <c r="Z294" s="219"/>
      <c r="AA294" s="219"/>
      <c r="AB294" s="219"/>
      <c r="AC294" s="219"/>
      <c r="AD294" s="219"/>
      <c r="AE294" s="219"/>
      <c r="AF294" s="221"/>
      <c r="AG294" s="221"/>
      <c r="AH294" s="221"/>
      <c r="AI294" s="221"/>
      <c r="AJ294" s="221"/>
      <c r="AK294" s="221"/>
      <c r="AL294" s="221"/>
      <c r="AM294" s="221"/>
      <c r="AN294" s="221"/>
      <c r="AO294" s="221"/>
      <c r="AP294" s="221"/>
    </row>
    <row r="295" spans="1:42" ht="14.25" customHeight="1">
      <c r="A295" s="224"/>
      <c r="B295" s="224"/>
      <c r="C295" s="224"/>
      <c r="D295" s="224"/>
      <c r="E295" s="224"/>
      <c r="F295" s="224"/>
      <c r="G295" s="224"/>
      <c r="H295" s="224"/>
      <c r="I295" s="224"/>
      <c r="J295" s="224"/>
      <c r="K295" s="227"/>
      <c r="L295" s="218"/>
      <c r="M295" s="219"/>
      <c r="N295" s="219"/>
      <c r="O295" s="219"/>
      <c r="P295" s="219"/>
      <c r="Q295" s="219"/>
      <c r="R295" s="219"/>
      <c r="S295" s="219"/>
      <c r="T295" s="219"/>
      <c r="U295" s="224"/>
      <c r="V295" s="225"/>
      <c r="W295" s="221"/>
      <c r="X295" s="219"/>
      <c r="Y295" s="219"/>
      <c r="Z295" s="219"/>
      <c r="AA295" s="219"/>
      <c r="AB295" s="219"/>
      <c r="AC295" s="219"/>
      <c r="AD295" s="219"/>
      <c r="AE295" s="219"/>
      <c r="AF295" s="221"/>
      <c r="AG295" s="221"/>
      <c r="AH295" s="221"/>
      <c r="AI295" s="221"/>
      <c r="AJ295" s="221"/>
      <c r="AK295" s="221"/>
      <c r="AL295" s="221"/>
      <c r="AM295" s="221"/>
      <c r="AN295" s="221"/>
      <c r="AO295" s="221"/>
      <c r="AP295" s="221"/>
    </row>
    <row r="296" spans="1:42" ht="14.25" customHeight="1">
      <c r="A296" s="224"/>
      <c r="B296" s="224"/>
      <c r="C296" s="224"/>
      <c r="D296" s="224"/>
      <c r="E296" s="224"/>
      <c r="F296" s="224"/>
      <c r="G296" s="224"/>
      <c r="H296" s="224"/>
      <c r="I296" s="224"/>
      <c r="J296" s="224"/>
      <c r="K296" s="227"/>
      <c r="L296" s="218"/>
      <c r="M296" s="219"/>
      <c r="N296" s="219"/>
      <c r="O296" s="219"/>
      <c r="P296" s="219"/>
      <c r="Q296" s="219"/>
      <c r="R296" s="219"/>
      <c r="S296" s="219"/>
      <c r="T296" s="219"/>
      <c r="U296" s="224"/>
      <c r="V296" s="225"/>
      <c r="W296" s="221"/>
      <c r="X296" s="219"/>
      <c r="Y296" s="219"/>
      <c r="Z296" s="219"/>
      <c r="AA296" s="219"/>
      <c r="AB296" s="219"/>
      <c r="AC296" s="219"/>
      <c r="AD296" s="219"/>
      <c r="AE296" s="219"/>
      <c r="AF296" s="221"/>
      <c r="AG296" s="221"/>
      <c r="AH296" s="221"/>
      <c r="AI296" s="221"/>
      <c r="AJ296" s="221"/>
      <c r="AK296" s="221"/>
      <c r="AL296" s="221"/>
      <c r="AM296" s="221"/>
      <c r="AN296" s="221"/>
      <c r="AO296" s="221"/>
      <c r="AP296" s="221"/>
    </row>
    <row r="297" spans="1:42" ht="14.25" customHeight="1">
      <c r="A297" s="224"/>
      <c r="B297" s="224"/>
      <c r="C297" s="224"/>
      <c r="D297" s="224"/>
      <c r="E297" s="224"/>
      <c r="F297" s="224"/>
      <c r="G297" s="224"/>
      <c r="H297" s="224"/>
      <c r="I297" s="224"/>
      <c r="J297" s="224"/>
      <c r="K297" s="227"/>
      <c r="L297" s="218"/>
      <c r="M297" s="219"/>
      <c r="N297" s="219"/>
      <c r="O297" s="219"/>
      <c r="P297" s="219"/>
      <c r="Q297" s="219"/>
      <c r="R297" s="219"/>
      <c r="S297" s="219"/>
      <c r="T297" s="219"/>
      <c r="U297" s="224"/>
      <c r="V297" s="225"/>
      <c r="W297" s="221"/>
      <c r="X297" s="219"/>
      <c r="Y297" s="219"/>
      <c r="Z297" s="219"/>
      <c r="AA297" s="219"/>
      <c r="AB297" s="219"/>
      <c r="AC297" s="219"/>
      <c r="AD297" s="219"/>
      <c r="AE297" s="219"/>
      <c r="AF297" s="221"/>
      <c r="AG297" s="221"/>
      <c r="AH297" s="221"/>
      <c r="AI297" s="221"/>
      <c r="AJ297" s="221"/>
      <c r="AK297" s="221"/>
      <c r="AL297" s="221"/>
      <c r="AM297" s="221"/>
      <c r="AN297" s="221"/>
      <c r="AO297" s="221"/>
      <c r="AP297" s="221"/>
    </row>
    <row r="298" spans="1:42" ht="14.25" customHeight="1">
      <c r="A298" s="224"/>
      <c r="B298" s="224"/>
      <c r="C298" s="224"/>
      <c r="D298" s="224"/>
      <c r="E298" s="224"/>
      <c r="F298" s="224"/>
      <c r="G298" s="224"/>
      <c r="H298" s="224"/>
      <c r="I298" s="224"/>
      <c r="J298" s="224"/>
      <c r="K298" s="227"/>
      <c r="L298" s="218"/>
      <c r="M298" s="219"/>
      <c r="N298" s="219"/>
      <c r="O298" s="219"/>
      <c r="P298" s="219"/>
      <c r="Q298" s="219"/>
      <c r="R298" s="219"/>
      <c r="S298" s="219"/>
      <c r="T298" s="219"/>
      <c r="U298" s="224"/>
      <c r="V298" s="225"/>
      <c r="W298" s="221"/>
      <c r="X298" s="219"/>
      <c r="Y298" s="219"/>
      <c r="Z298" s="219"/>
      <c r="AA298" s="219"/>
      <c r="AB298" s="219"/>
      <c r="AC298" s="219"/>
      <c r="AD298" s="219"/>
      <c r="AE298" s="219"/>
      <c r="AF298" s="221"/>
      <c r="AG298" s="221"/>
      <c r="AH298" s="221"/>
      <c r="AI298" s="221"/>
      <c r="AJ298" s="221"/>
      <c r="AK298" s="221"/>
      <c r="AL298" s="221"/>
      <c r="AM298" s="221"/>
      <c r="AN298" s="221"/>
      <c r="AO298" s="221"/>
      <c r="AP298" s="221"/>
    </row>
    <row r="299" spans="1:42" ht="14.25" customHeight="1">
      <c r="A299" s="224"/>
      <c r="B299" s="224"/>
      <c r="C299" s="224"/>
      <c r="D299" s="224"/>
      <c r="E299" s="224"/>
      <c r="F299" s="224"/>
      <c r="G299" s="224"/>
      <c r="H299" s="224"/>
      <c r="I299" s="224"/>
      <c r="J299" s="224"/>
      <c r="K299" s="227"/>
      <c r="L299" s="218"/>
      <c r="M299" s="219"/>
      <c r="N299" s="219"/>
      <c r="O299" s="219"/>
      <c r="P299" s="219"/>
      <c r="Q299" s="219"/>
      <c r="R299" s="219"/>
      <c r="S299" s="219"/>
      <c r="T299" s="219"/>
      <c r="U299" s="224"/>
      <c r="V299" s="225"/>
      <c r="W299" s="221"/>
      <c r="X299" s="219"/>
      <c r="Y299" s="219"/>
      <c r="Z299" s="219"/>
      <c r="AA299" s="219"/>
      <c r="AB299" s="219"/>
      <c r="AC299" s="219"/>
      <c r="AD299" s="219"/>
      <c r="AE299" s="219"/>
      <c r="AF299" s="221"/>
      <c r="AG299" s="221"/>
      <c r="AH299" s="221"/>
      <c r="AI299" s="221"/>
      <c r="AJ299" s="221"/>
      <c r="AK299" s="221"/>
      <c r="AL299" s="221"/>
      <c r="AM299" s="221"/>
      <c r="AN299" s="221"/>
      <c r="AO299" s="221"/>
      <c r="AP299" s="221"/>
    </row>
    <row r="300" spans="1:42" ht="14.25" customHeight="1">
      <c r="A300" s="224"/>
      <c r="B300" s="224"/>
      <c r="C300" s="224"/>
      <c r="D300" s="224"/>
      <c r="E300" s="224"/>
      <c r="F300" s="224"/>
      <c r="G300" s="224"/>
      <c r="H300" s="224"/>
      <c r="I300" s="224"/>
      <c r="J300" s="224"/>
      <c r="K300" s="227"/>
      <c r="L300" s="218"/>
      <c r="M300" s="219"/>
      <c r="N300" s="219"/>
      <c r="O300" s="219"/>
      <c r="P300" s="219"/>
      <c r="Q300" s="219"/>
      <c r="R300" s="219"/>
      <c r="S300" s="219"/>
      <c r="T300" s="219"/>
      <c r="U300" s="224"/>
      <c r="V300" s="225"/>
      <c r="W300" s="221"/>
      <c r="X300" s="219"/>
      <c r="Y300" s="219"/>
      <c r="Z300" s="219"/>
      <c r="AA300" s="219"/>
      <c r="AB300" s="219"/>
      <c r="AC300" s="219"/>
      <c r="AD300" s="219"/>
      <c r="AE300" s="219"/>
      <c r="AF300" s="221"/>
      <c r="AG300" s="221"/>
      <c r="AH300" s="221"/>
      <c r="AI300" s="221"/>
      <c r="AJ300" s="221"/>
      <c r="AK300" s="221"/>
      <c r="AL300" s="221"/>
      <c r="AM300" s="221"/>
      <c r="AN300" s="221"/>
      <c r="AO300" s="221"/>
      <c r="AP300" s="221"/>
    </row>
    <row r="301" spans="1:42" ht="14.25" customHeight="1">
      <c r="A301" s="224"/>
      <c r="B301" s="224"/>
      <c r="C301" s="224"/>
      <c r="D301" s="224"/>
      <c r="E301" s="224"/>
      <c r="F301" s="224"/>
      <c r="G301" s="224"/>
      <c r="H301" s="224"/>
      <c r="I301" s="224"/>
      <c r="J301" s="224"/>
      <c r="K301" s="227"/>
      <c r="L301" s="218"/>
      <c r="M301" s="219"/>
      <c r="N301" s="219"/>
      <c r="O301" s="219"/>
      <c r="P301" s="219"/>
      <c r="Q301" s="219"/>
      <c r="R301" s="219"/>
      <c r="S301" s="219"/>
      <c r="T301" s="219"/>
      <c r="U301" s="224"/>
      <c r="V301" s="225"/>
      <c r="W301" s="221"/>
      <c r="X301" s="219"/>
      <c r="Y301" s="219"/>
      <c r="Z301" s="219"/>
      <c r="AA301" s="219"/>
      <c r="AB301" s="219"/>
      <c r="AC301" s="219"/>
      <c r="AD301" s="219"/>
      <c r="AE301" s="219"/>
      <c r="AF301" s="221"/>
      <c r="AG301" s="221"/>
      <c r="AH301" s="221"/>
      <c r="AI301" s="221"/>
      <c r="AJ301" s="221"/>
      <c r="AK301" s="221"/>
      <c r="AL301" s="221"/>
      <c r="AM301" s="221"/>
      <c r="AN301" s="221"/>
      <c r="AO301" s="221"/>
      <c r="AP301" s="221"/>
    </row>
    <row r="302" spans="1:42" ht="14.25" customHeight="1">
      <c r="A302" s="224"/>
      <c r="B302" s="224"/>
      <c r="C302" s="224"/>
      <c r="D302" s="224"/>
      <c r="E302" s="224"/>
      <c r="F302" s="224"/>
      <c r="G302" s="224"/>
      <c r="H302" s="224"/>
      <c r="I302" s="224"/>
      <c r="J302" s="224"/>
      <c r="K302" s="227"/>
      <c r="L302" s="218"/>
      <c r="M302" s="219"/>
      <c r="N302" s="219"/>
      <c r="O302" s="219"/>
      <c r="P302" s="219"/>
      <c r="Q302" s="219"/>
      <c r="R302" s="219"/>
      <c r="S302" s="219"/>
      <c r="T302" s="219"/>
      <c r="U302" s="224"/>
      <c r="V302" s="225"/>
      <c r="W302" s="221"/>
      <c r="X302" s="219"/>
      <c r="Y302" s="219"/>
      <c r="Z302" s="219"/>
      <c r="AA302" s="219"/>
      <c r="AB302" s="219"/>
      <c r="AC302" s="219"/>
      <c r="AD302" s="219"/>
      <c r="AE302" s="219"/>
      <c r="AF302" s="221"/>
      <c r="AG302" s="221"/>
      <c r="AH302" s="221"/>
      <c r="AI302" s="221"/>
      <c r="AJ302" s="221"/>
      <c r="AK302" s="221"/>
      <c r="AL302" s="221"/>
      <c r="AM302" s="221"/>
      <c r="AN302" s="221"/>
      <c r="AO302" s="221"/>
      <c r="AP302" s="221"/>
    </row>
    <row r="303" spans="1:42" ht="14.25" customHeight="1">
      <c r="A303" s="224"/>
      <c r="B303" s="224"/>
      <c r="C303" s="224"/>
      <c r="D303" s="224"/>
      <c r="E303" s="224"/>
      <c r="F303" s="224"/>
      <c r="G303" s="224"/>
      <c r="H303" s="224"/>
      <c r="I303" s="224"/>
      <c r="J303" s="224"/>
      <c r="K303" s="227"/>
      <c r="L303" s="218"/>
      <c r="M303" s="219"/>
      <c r="N303" s="219"/>
      <c r="O303" s="219"/>
      <c r="P303" s="219"/>
      <c r="Q303" s="219"/>
      <c r="R303" s="219"/>
      <c r="S303" s="219"/>
      <c r="T303" s="219"/>
      <c r="U303" s="224"/>
      <c r="V303" s="225"/>
      <c r="W303" s="221"/>
      <c r="X303" s="219"/>
      <c r="Y303" s="219"/>
      <c r="Z303" s="219"/>
      <c r="AA303" s="219"/>
      <c r="AB303" s="219"/>
      <c r="AC303" s="219"/>
      <c r="AD303" s="219"/>
      <c r="AE303" s="219"/>
      <c r="AF303" s="221"/>
      <c r="AG303" s="221"/>
      <c r="AH303" s="221"/>
      <c r="AI303" s="221"/>
      <c r="AJ303" s="221"/>
      <c r="AK303" s="221"/>
      <c r="AL303" s="221"/>
      <c r="AM303" s="221"/>
      <c r="AN303" s="221"/>
      <c r="AO303" s="221"/>
      <c r="AP303" s="221"/>
    </row>
    <row r="304" spans="1:42" ht="14.25" customHeight="1">
      <c r="A304" s="224"/>
      <c r="B304" s="224"/>
      <c r="C304" s="224"/>
      <c r="D304" s="224"/>
      <c r="E304" s="224"/>
      <c r="F304" s="224"/>
      <c r="G304" s="224"/>
      <c r="H304" s="224"/>
      <c r="I304" s="224"/>
      <c r="J304" s="224"/>
      <c r="K304" s="227"/>
      <c r="L304" s="218"/>
      <c r="M304" s="219"/>
      <c r="N304" s="219"/>
      <c r="O304" s="219"/>
      <c r="P304" s="219"/>
      <c r="Q304" s="219"/>
      <c r="R304" s="219"/>
      <c r="S304" s="219"/>
      <c r="T304" s="219"/>
      <c r="U304" s="224"/>
      <c r="V304" s="225"/>
      <c r="W304" s="221"/>
      <c r="X304" s="219"/>
      <c r="Y304" s="219"/>
      <c r="Z304" s="219"/>
      <c r="AA304" s="219"/>
      <c r="AB304" s="219"/>
      <c r="AC304" s="219"/>
      <c r="AD304" s="219"/>
      <c r="AE304" s="219"/>
      <c r="AF304" s="221"/>
      <c r="AG304" s="221"/>
      <c r="AH304" s="221"/>
      <c r="AI304" s="221"/>
      <c r="AJ304" s="221"/>
      <c r="AK304" s="221"/>
      <c r="AL304" s="221"/>
      <c r="AM304" s="221"/>
      <c r="AN304" s="221"/>
      <c r="AO304" s="221"/>
      <c r="AP304" s="221"/>
    </row>
    <row r="305" spans="1:42" ht="14.25" customHeight="1">
      <c r="A305" s="224"/>
      <c r="B305" s="224"/>
      <c r="C305" s="224"/>
      <c r="D305" s="224"/>
      <c r="E305" s="224"/>
      <c r="F305" s="224"/>
      <c r="G305" s="224"/>
      <c r="H305" s="224"/>
      <c r="I305" s="224"/>
      <c r="J305" s="224"/>
      <c r="K305" s="227"/>
      <c r="L305" s="218"/>
      <c r="M305" s="219"/>
      <c r="N305" s="219"/>
      <c r="O305" s="219"/>
      <c r="P305" s="219"/>
      <c r="Q305" s="219"/>
      <c r="R305" s="219"/>
      <c r="S305" s="219"/>
      <c r="T305" s="219"/>
      <c r="U305" s="224"/>
      <c r="V305" s="225"/>
      <c r="W305" s="221"/>
      <c r="X305" s="219"/>
      <c r="Y305" s="219"/>
      <c r="Z305" s="219"/>
      <c r="AA305" s="219"/>
      <c r="AB305" s="219"/>
      <c r="AC305" s="219"/>
      <c r="AD305" s="219"/>
      <c r="AE305" s="219"/>
      <c r="AF305" s="221"/>
      <c r="AG305" s="221"/>
      <c r="AH305" s="221"/>
      <c r="AI305" s="221"/>
      <c r="AJ305" s="221"/>
      <c r="AK305" s="221"/>
      <c r="AL305" s="221"/>
      <c r="AM305" s="221"/>
      <c r="AN305" s="221"/>
      <c r="AO305" s="221"/>
      <c r="AP305" s="221"/>
    </row>
    <row r="306" spans="1:42" ht="14.25" customHeight="1">
      <c r="A306" s="224"/>
      <c r="B306" s="224"/>
      <c r="C306" s="224"/>
      <c r="D306" s="224"/>
      <c r="E306" s="224"/>
      <c r="F306" s="224"/>
      <c r="G306" s="224"/>
      <c r="H306" s="224"/>
      <c r="I306" s="224"/>
      <c r="J306" s="224"/>
      <c r="K306" s="227"/>
      <c r="L306" s="218"/>
      <c r="M306" s="219"/>
      <c r="N306" s="219"/>
      <c r="O306" s="219"/>
      <c r="P306" s="219"/>
      <c r="Q306" s="219"/>
      <c r="R306" s="219"/>
      <c r="S306" s="219"/>
      <c r="T306" s="219"/>
      <c r="U306" s="224"/>
      <c r="V306" s="225"/>
      <c r="W306" s="221"/>
      <c r="X306" s="219"/>
      <c r="Y306" s="219"/>
      <c r="Z306" s="219"/>
      <c r="AA306" s="219"/>
      <c r="AB306" s="219"/>
      <c r="AC306" s="219"/>
      <c r="AD306" s="219"/>
      <c r="AE306" s="219"/>
      <c r="AF306" s="221"/>
      <c r="AG306" s="221"/>
      <c r="AH306" s="221"/>
      <c r="AI306" s="221"/>
      <c r="AJ306" s="221"/>
      <c r="AK306" s="221"/>
      <c r="AL306" s="221"/>
      <c r="AM306" s="221"/>
      <c r="AN306" s="221"/>
      <c r="AO306" s="221"/>
      <c r="AP306" s="221"/>
    </row>
    <row r="307" spans="1:42" ht="14.25" customHeight="1">
      <c r="A307" s="224"/>
      <c r="B307" s="224"/>
      <c r="C307" s="224"/>
      <c r="D307" s="224"/>
      <c r="E307" s="224"/>
      <c r="F307" s="224"/>
      <c r="G307" s="224"/>
      <c r="H307" s="224"/>
      <c r="I307" s="224"/>
      <c r="J307" s="224"/>
      <c r="K307" s="227"/>
      <c r="L307" s="218"/>
      <c r="M307" s="219"/>
      <c r="N307" s="219"/>
      <c r="O307" s="219"/>
      <c r="P307" s="219"/>
      <c r="Q307" s="219"/>
      <c r="R307" s="219"/>
      <c r="S307" s="219"/>
      <c r="T307" s="219"/>
      <c r="U307" s="224"/>
      <c r="V307" s="225"/>
      <c r="W307" s="221"/>
      <c r="X307" s="219"/>
      <c r="Y307" s="219"/>
      <c r="Z307" s="219"/>
      <c r="AA307" s="219"/>
      <c r="AB307" s="219"/>
      <c r="AC307" s="219"/>
      <c r="AD307" s="219"/>
      <c r="AE307" s="219"/>
      <c r="AF307" s="221"/>
      <c r="AG307" s="221"/>
      <c r="AH307" s="221"/>
      <c r="AI307" s="221"/>
      <c r="AJ307" s="221"/>
      <c r="AK307" s="221"/>
      <c r="AL307" s="221"/>
      <c r="AM307" s="221"/>
      <c r="AN307" s="221"/>
      <c r="AO307" s="221"/>
      <c r="AP307" s="221"/>
    </row>
    <row r="308" spans="1:42" ht="14.25" customHeight="1">
      <c r="A308" s="224"/>
      <c r="B308" s="224"/>
      <c r="C308" s="224"/>
      <c r="D308" s="224"/>
      <c r="E308" s="224"/>
      <c r="F308" s="224"/>
      <c r="G308" s="224"/>
      <c r="H308" s="224"/>
      <c r="I308" s="224"/>
      <c r="J308" s="224"/>
      <c r="K308" s="227"/>
      <c r="L308" s="218"/>
      <c r="M308" s="219"/>
      <c r="N308" s="219"/>
      <c r="O308" s="219"/>
      <c r="P308" s="219"/>
      <c r="Q308" s="219"/>
      <c r="R308" s="219"/>
      <c r="S308" s="219"/>
      <c r="T308" s="219"/>
      <c r="U308" s="224"/>
      <c r="V308" s="225"/>
      <c r="W308" s="221"/>
      <c r="X308" s="219"/>
      <c r="Y308" s="219"/>
      <c r="Z308" s="219"/>
      <c r="AA308" s="219"/>
      <c r="AB308" s="219"/>
      <c r="AC308" s="219"/>
      <c r="AD308" s="219"/>
      <c r="AE308" s="219"/>
      <c r="AF308" s="221"/>
      <c r="AG308" s="221"/>
      <c r="AH308" s="221"/>
      <c r="AI308" s="221"/>
      <c r="AJ308" s="221"/>
      <c r="AK308" s="221"/>
      <c r="AL308" s="221"/>
      <c r="AM308" s="221"/>
      <c r="AN308" s="221"/>
      <c r="AO308" s="221"/>
      <c r="AP308" s="221"/>
    </row>
    <row r="309" spans="1:42" ht="14.25" customHeight="1">
      <c r="A309" s="224"/>
      <c r="B309" s="224"/>
      <c r="C309" s="224"/>
      <c r="D309" s="224"/>
      <c r="E309" s="224"/>
      <c r="F309" s="224"/>
      <c r="G309" s="224"/>
      <c r="H309" s="224"/>
      <c r="I309" s="224"/>
      <c r="J309" s="224"/>
      <c r="K309" s="227"/>
      <c r="L309" s="218"/>
      <c r="M309" s="219"/>
      <c r="N309" s="219"/>
      <c r="O309" s="219"/>
      <c r="P309" s="219"/>
      <c r="Q309" s="219"/>
      <c r="R309" s="219"/>
      <c r="S309" s="219"/>
      <c r="T309" s="219"/>
      <c r="U309" s="224"/>
      <c r="V309" s="225"/>
      <c r="W309" s="221"/>
      <c r="X309" s="219"/>
      <c r="Y309" s="219"/>
      <c r="Z309" s="219"/>
      <c r="AA309" s="219"/>
      <c r="AB309" s="219"/>
      <c r="AC309" s="219"/>
      <c r="AD309" s="219"/>
      <c r="AE309" s="219"/>
      <c r="AF309" s="221"/>
      <c r="AG309" s="221"/>
      <c r="AH309" s="221"/>
      <c r="AI309" s="221"/>
      <c r="AJ309" s="221"/>
      <c r="AK309" s="221"/>
      <c r="AL309" s="221"/>
      <c r="AM309" s="221"/>
      <c r="AN309" s="221"/>
      <c r="AO309" s="221"/>
      <c r="AP309" s="221"/>
    </row>
    <row r="310" spans="1:42" ht="14.25" customHeight="1">
      <c r="A310" s="224"/>
      <c r="B310" s="224"/>
      <c r="C310" s="224"/>
      <c r="D310" s="224"/>
      <c r="E310" s="224"/>
      <c r="F310" s="224"/>
      <c r="G310" s="224"/>
      <c r="H310" s="224"/>
      <c r="I310" s="224"/>
      <c r="J310" s="224"/>
      <c r="K310" s="227"/>
      <c r="L310" s="218"/>
      <c r="M310" s="219"/>
      <c r="N310" s="219"/>
      <c r="O310" s="219"/>
      <c r="P310" s="219"/>
      <c r="Q310" s="219"/>
      <c r="R310" s="219"/>
      <c r="S310" s="219"/>
      <c r="T310" s="219"/>
      <c r="U310" s="224"/>
      <c r="V310" s="225"/>
      <c r="W310" s="221"/>
      <c r="X310" s="219"/>
      <c r="Y310" s="219"/>
      <c r="Z310" s="219"/>
      <c r="AA310" s="219"/>
      <c r="AB310" s="219"/>
      <c r="AC310" s="219"/>
      <c r="AD310" s="219"/>
      <c r="AE310" s="219"/>
      <c r="AF310" s="221"/>
      <c r="AG310" s="221"/>
      <c r="AH310" s="221"/>
      <c r="AI310" s="221"/>
      <c r="AJ310" s="221"/>
      <c r="AK310" s="221"/>
      <c r="AL310" s="221"/>
      <c r="AM310" s="221"/>
      <c r="AN310" s="221"/>
      <c r="AO310" s="221"/>
      <c r="AP310" s="221"/>
    </row>
    <row r="311" spans="1:42" ht="14.25" customHeight="1">
      <c r="A311" s="224"/>
      <c r="B311" s="224"/>
      <c r="C311" s="224"/>
      <c r="D311" s="224"/>
      <c r="E311" s="224"/>
      <c r="F311" s="224"/>
      <c r="G311" s="224"/>
      <c r="H311" s="224"/>
      <c r="I311" s="224"/>
      <c r="J311" s="224"/>
      <c r="K311" s="227"/>
      <c r="L311" s="218"/>
      <c r="M311" s="219"/>
      <c r="N311" s="219"/>
      <c r="O311" s="219"/>
      <c r="P311" s="219"/>
      <c r="Q311" s="219"/>
      <c r="R311" s="219"/>
      <c r="S311" s="219"/>
      <c r="T311" s="219"/>
      <c r="U311" s="224"/>
      <c r="V311" s="225"/>
      <c r="W311" s="221"/>
      <c r="X311" s="219"/>
      <c r="Y311" s="219"/>
      <c r="Z311" s="219"/>
      <c r="AA311" s="219"/>
      <c r="AB311" s="219"/>
      <c r="AC311" s="219"/>
      <c r="AD311" s="219"/>
      <c r="AE311" s="219"/>
      <c r="AF311" s="221"/>
      <c r="AG311" s="221"/>
      <c r="AH311" s="221"/>
      <c r="AI311" s="221"/>
      <c r="AJ311" s="221"/>
      <c r="AK311" s="221"/>
      <c r="AL311" s="221"/>
      <c r="AM311" s="221"/>
      <c r="AN311" s="221"/>
      <c r="AO311" s="221"/>
      <c r="AP311" s="221"/>
    </row>
    <row r="312" spans="1:42" ht="14.25" customHeight="1">
      <c r="A312" s="224"/>
      <c r="B312" s="224"/>
      <c r="C312" s="224"/>
      <c r="D312" s="224"/>
      <c r="E312" s="224"/>
      <c r="F312" s="224"/>
      <c r="G312" s="224"/>
      <c r="H312" s="224"/>
      <c r="I312" s="224"/>
      <c r="J312" s="224"/>
      <c r="K312" s="227"/>
      <c r="L312" s="218"/>
      <c r="M312" s="219"/>
      <c r="N312" s="219"/>
      <c r="O312" s="219"/>
      <c r="P312" s="219"/>
      <c r="Q312" s="219"/>
      <c r="R312" s="219"/>
      <c r="S312" s="219"/>
      <c r="T312" s="219"/>
      <c r="U312" s="224"/>
      <c r="V312" s="225"/>
      <c r="W312" s="221"/>
      <c r="X312" s="219"/>
      <c r="Y312" s="219"/>
      <c r="Z312" s="219"/>
      <c r="AA312" s="219"/>
      <c r="AB312" s="219"/>
      <c r="AC312" s="219"/>
      <c r="AD312" s="219"/>
      <c r="AE312" s="219"/>
      <c r="AF312" s="221"/>
      <c r="AG312" s="221"/>
      <c r="AH312" s="221"/>
      <c r="AI312" s="221"/>
      <c r="AJ312" s="221"/>
      <c r="AK312" s="221"/>
      <c r="AL312" s="221"/>
      <c r="AM312" s="221"/>
      <c r="AN312" s="221"/>
      <c r="AO312" s="221"/>
      <c r="AP312" s="221"/>
    </row>
    <row r="313" spans="1:42" ht="14.25" customHeight="1">
      <c r="A313" s="224"/>
      <c r="B313" s="224"/>
      <c r="C313" s="224"/>
      <c r="D313" s="224"/>
      <c r="E313" s="224"/>
      <c r="F313" s="224"/>
      <c r="G313" s="224"/>
      <c r="H313" s="224"/>
      <c r="I313" s="224"/>
      <c r="J313" s="224"/>
      <c r="K313" s="227"/>
      <c r="L313" s="218"/>
      <c r="M313" s="219"/>
      <c r="N313" s="219"/>
      <c r="O313" s="219"/>
      <c r="P313" s="219"/>
      <c r="Q313" s="219"/>
      <c r="R313" s="219"/>
      <c r="S313" s="219"/>
      <c r="T313" s="219"/>
      <c r="U313" s="224"/>
      <c r="V313" s="225"/>
      <c r="W313" s="221"/>
      <c r="X313" s="219"/>
      <c r="Y313" s="219"/>
      <c r="Z313" s="219"/>
      <c r="AA313" s="219"/>
      <c r="AB313" s="219"/>
      <c r="AC313" s="219"/>
      <c r="AD313" s="219"/>
      <c r="AE313" s="219"/>
      <c r="AF313" s="221"/>
      <c r="AG313" s="221"/>
      <c r="AH313" s="221"/>
      <c r="AI313" s="221"/>
      <c r="AJ313" s="221"/>
      <c r="AK313" s="221"/>
      <c r="AL313" s="221"/>
      <c r="AM313" s="221"/>
      <c r="AN313" s="221"/>
      <c r="AO313" s="221"/>
      <c r="AP313" s="221"/>
    </row>
    <row r="314" spans="1:42" ht="14.25" customHeight="1">
      <c r="A314" s="224"/>
      <c r="B314" s="224"/>
      <c r="C314" s="224"/>
      <c r="D314" s="224"/>
      <c r="E314" s="224"/>
      <c r="F314" s="224"/>
      <c r="G314" s="224"/>
      <c r="H314" s="224"/>
      <c r="I314" s="224"/>
      <c r="J314" s="224"/>
      <c r="K314" s="227"/>
      <c r="L314" s="218"/>
      <c r="M314" s="219"/>
      <c r="N314" s="219"/>
      <c r="O314" s="219"/>
      <c r="P314" s="219"/>
      <c r="Q314" s="219"/>
      <c r="R314" s="219"/>
      <c r="S314" s="219"/>
      <c r="T314" s="219"/>
      <c r="U314" s="224"/>
      <c r="V314" s="225"/>
      <c r="W314" s="221"/>
      <c r="X314" s="219"/>
      <c r="Y314" s="219"/>
      <c r="Z314" s="219"/>
      <c r="AA314" s="219"/>
      <c r="AB314" s="219"/>
      <c r="AC314" s="219"/>
      <c r="AD314" s="219"/>
      <c r="AE314" s="219"/>
      <c r="AF314" s="221"/>
      <c r="AG314" s="221"/>
      <c r="AH314" s="221"/>
      <c r="AI314" s="221"/>
      <c r="AJ314" s="221"/>
      <c r="AK314" s="221"/>
      <c r="AL314" s="221"/>
      <c r="AM314" s="221"/>
      <c r="AN314" s="221"/>
      <c r="AO314" s="221"/>
      <c r="AP314" s="221"/>
    </row>
    <row r="315" spans="1:42" ht="14.25" customHeight="1">
      <c r="A315" s="224"/>
      <c r="B315" s="224"/>
      <c r="C315" s="224"/>
      <c r="D315" s="224"/>
      <c r="E315" s="224"/>
      <c r="F315" s="224"/>
      <c r="G315" s="224"/>
      <c r="H315" s="224"/>
      <c r="I315" s="224"/>
      <c r="J315" s="224"/>
      <c r="K315" s="227"/>
      <c r="L315" s="218"/>
      <c r="M315" s="219"/>
      <c r="N315" s="219"/>
      <c r="O315" s="219"/>
      <c r="P315" s="219"/>
      <c r="Q315" s="219"/>
      <c r="R315" s="219"/>
      <c r="S315" s="219"/>
      <c r="T315" s="219"/>
      <c r="U315" s="224"/>
      <c r="V315" s="225"/>
      <c r="W315" s="221"/>
      <c r="X315" s="219"/>
      <c r="Y315" s="219"/>
      <c r="Z315" s="219"/>
      <c r="AA315" s="219"/>
      <c r="AB315" s="219"/>
      <c r="AC315" s="219"/>
      <c r="AD315" s="219"/>
      <c r="AE315" s="219"/>
      <c r="AF315" s="221"/>
      <c r="AG315" s="221"/>
      <c r="AH315" s="221"/>
      <c r="AI315" s="221"/>
      <c r="AJ315" s="221"/>
      <c r="AK315" s="221"/>
      <c r="AL315" s="221"/>
      <c r="AM315" s="221"/>
      <c r="AN315" s="221"/>
      <c r="AO315" s="221"/>
      <c r="AP315" s="221"/>
    </row>
    <row r="316" spans="1:42" ht="14.25" customHeight="1">
      <c r="A316" s="224"/>
      <c r="B316" s="224"/>
      <c r="C316" s="224"/>
      <c r="D316" s="224"/>
      <c r="E316" s="224"/>
      <c r="F316" s="224"/>
      <c r="G316" s="224"/>
      <c r="H316" s="224"/>
      <c r="I316" s="224"/>
      <c r="J316" s="224"/>
      <c r="K316" s="227"/>
      <c r="L316" s="218"/>
      <c r="M316" s="219"/>
      <c r="N316" s="219"/>
      <c r="O316" s="219"/>
      <c r="P316" s="219"/>
      <c r="Q316" s="219"/>
      <c r="R316" s="219"/>
      <c r="S316" s="219"/>
      <c r="T316" s="219"/>
      <c r="U316" s="224"/>
      <c r="V316" s="225"/>
      <c r="W316" s="221"/>
      <c r="X316" s="219"/>
      <c r="Y316" s="219"/>
      <c r="Z316" s="219"/>
      <c r="AA316" s="219"/>
      <c r="AB316" s="219"/>
      <c r="AC316" s="219"/>
      <c r="AD316" s="219"/>
      <c r="AE316" s="219"/>
      <c r="AF316" s="221"/>
      <c r="AG316" s="221"/>
      <c r="AH316" s="221"/>
      <c r="AI316" s="221"/>
      <c r="AJ316" s="221"/>
      <c r="AK316" s="221"/>
      <c r="AL316" s="221"/>
      <c r="AM316" s="221"/>
      <c r="AN316" s="221"/>
      <c r="AO316" s="221"/>
      <c r="AP316" s="221"/>
    </row>
    <row r="317" spans="1:42" ht="14.25" customHeight="1">
      <c r="A317" s="224"/>
      <c r="B317" s="224"/>
      <c r="C317" s="224"/>
      <c r="D317" s="224"/>
      <c r="E317" s="224"/>
      <c r="F317" s="224"/>
      <c r="G317" s="224"/>
      <c r="H317" s="224"/>
      <c r="I317" s="224"/>
      <c r="J317" s="224"/>
      <c r="K317" s="227"/>
      <c r="L317" s="218"/>
      <c r="M317" s="219"/>
      <c r="N317" s="219"/>
      <c r="O317" s="219"/>
      <c r="P317" s="219"/>
      <c r="Q317" s="219"/>
      <c r="R317" s="219"/>
      <c r="S317" s="219"/>
      <c r="T317" s="219"/>
      <c r="U317" s="224"/>
      <c r="V317" s="225"/>
      <c r="W317" s="221"/>
      <c r="X317" s="219"/>
      <c r="Y317" s="219"/>
      <c r="Z317" s="219"/>
      <c r="AA317" s="219"/>
      <c r="AB317" s="219"/>
      <c r="AC317" s="219"/>
      <c r="AD317" s="219"/>
      <c r="AE317" s="219"/>
      <c r="AF317" s="221"/>
      <c r="AG317" s="221"/>
      <c r="AH317" s="221"/>
      <c r="AI317" s="221"/>
      <c r="AJ317" s="221"/>
      <c r="AK317" s="221"/>
      <c r="AL317" s="221"/>
      <c r="AM317" s="221"/>
      <c r="AN317" s="221"/>
      <c r="AO317" s="221"/>
      <c r="AP317" s="221"/>
    </row>
    <row r="318" spans="1:42" ht="14.25" customHeight="1">
      <c r="A318" s="224"/>
      <c r="B318" s="224"/>
      <c r="C318" s="224"/>
      <c r="D318" s="224"/>
      <c r="E318" s="224"/>
      <c r="F318" s="224"/>
      <c r="G318" s="224"/>
      <c r="H318" s="224"/>
      <c r="I318" s="224"/>
      <c r="J318" s="224"/>
      <c r="K318" s="227"/>
      <c r="L318" s="218"/>
      <c r="M318" s="219"/>
      <c r="N318" s="219"/>
      <c r="O318" s="219"/>
      <c r="P318" s="219"/>
      <c r="Q318" s="219"/>
      <c r="R318" s="219"/>
      <c r="S318" s="219"/>
      <c r="T318" s="219"/>
      <c r="U318" s="224"/>
      <c r="V318" s="225"/>
      <c r="W318" s="221"/>
      <c r="X318" s="219"/>
      <c r="Y318" s="219"/>
      <c r="Z318" s="219"/>
      <c r="AA318" s="219"/>
      <c r="AB318" s="219"/>
      <c r="AC318" s="219"/>
      <c r="AD318" s="219"/>
      <c r="AE318" s="219"/>
      <c r="AF318" s="221"/>
      <c r="AG318" s="221"/>
      <c r="AH318" s="221"/>
      <c r="AI318" s="221"/>
      <c r="AJ318" s="221"/>
      <c r="AK318" s="221"/>
      <c r="AL318" s="221"/>
      <c r="AM318" s="221"/>
      <c r="AN318" s="221"/>
      <c r="AO318" s="221"/>
      <c r="AP318" s="221"/>
    </row>
    <row r="319" spans="1:42" ht="14.25" customHeight="1">
      <c r="A319" s="224"/>
      <c r="B319" s="224"/>
      <c r="C319" s="224"/>
      <c r="D319" s="224"/>
      <c r="E319" s="224"/>
      <c r="F319" s="224"/>
      <c r="G319" s="224"/>
      <c r="H319" s="224"/>
      <c r="I319" s="224"/>
      <c r="J319" s="224"/>
      <c r="K319" s="227"/>
      <c r="L319" s="218"/>
      <c r="M319" s="219"/>
      <c r="N319" s="219"/>
      <c r="O319" s="219"/>
      <c r="P319" s="219"/>
      <c r="Q319" s="219"/>
      <c r="R319" s="219"/>
      <c r="S319" s="219"/>
      <c r="T319" s="219"/>
      <c r="U319" s="224"/>
      <c r="V319" s="225"/>
      <c r="W319" s="221"/>
      <c r="X319" s="219"/>
      <c r="Y319" s="219"/>
      <c r="Z319" s="219"/>
      <c r="AA319" s="219"/>
      <c r="AB319" s="219"/>
      <c r="AC319" s="219"/>
      <c r="AD319" s="219"/>
      <c r="AE319" s="219"/>
      <c r="AF319" s="221"/>
      <c r="AG319" s="221"/>
      <c r="AH319" s="221"/>
      <c r="AI319" s="221"/>
      <c r="AJ319" s="221"/>
      <c r="AK319" s="221"/>
      <c r="AL319" s="221"/>
      <c r="AM319" s="221"/>
      <c r="AN319" s="221"/>
      <c r="AO319" s="221"/>
      <c r="AP319" s="221"/>
    </row>
    <row r="320" spans="1:42" ht="14.25" customHeight="1">
      <c r="A320" s="31"/>
      <c r="B320" s="31"/>
      <c r="C320" s="31"/>
      <c r="D320" s="31"/>
      <c r="E320" s="31"/>
      <c r="F320" s="31"/>
      <c r="G320" s="31"/>
      <c r="H320" s="31"/>
      <c r="I320" s="31"/>
      <c r="J320" s="31"/>
      <c r="K320" s="227"/>
      <c r="L320" s="218"/>
      <c r="M320" s="219"/>
      <c r="N320" s="219"/>
      <c r="O320" s="219"/>
      <c r="P320" s="219"/>
      <c r="Q320" s="219"/>
      <c r="R320" s="219"/>
      <c r="S320" s="219"/>
      <c r="T320" s="219"/>
      <c r="U320" s="224"/>
      <c r="V320" s="225"/>
      <c r="W320" s="221"/>
      <c r="X320" s="219"/>
      <c r="Y320" s="219"/>
      <c r="Z320" s="219"/>
      <c r="AA320" s="219"/>
      <c r="AB320" s="219"/>
      <c r="AC320" s="219"/>
      <c r="AD320" s="219"/>
      <c r="AE320" s="219"/>
      <c r="AF320" s="221"/>
      <c r="AG320" s="221"/>
      <c r="AH320" s="221"/>
      <c r="AI320" s="221"/>
      <c r="AJ320" s="221"/>
      <c r="AK320" s="221"/>
      <c r="AL320" s="221"/>
      <c r="AM320" s="221"/>
      <c r="AN320" s="221"/>
      <c r="AO320" s="221"/>
      <c r="AP320" s="221"/>
    </row>
    <row r="321" spans="1:42" ht="14.25" customHeight="1">
      <c r="A321" s="31"/>
      <c r="B321" s="31"/>
      <c r="C321" s="31"/>
      <c r="D321" s="31"/>
      <c r="E321" s="31"/>
      <c r="F321" s="31"/>
      <c r="G321" s="31"/>
      <c r="H321" s="31"/>
      <c r="I321" s="31"/>
      <c r="J321" s="31"/>
      <c r="K321" s="227"/>
      <c r="L321" s="218"/>
      <c r="M321" s="219"/>
      <c r="N321" s="219"/>
      <c r="O321" s="219"/>
      <c r="P321" s="219"/>
      <c r="Q321" s="219"/>
      <c r="R321" s="219"/>
      <c r="S321" s="219"/>
      <c r="T321" s="219"/>
      <c r="U321" s="224"/>
      <c r="V321" s="225"/>
      <c r="W321" s="221"/>
      <c r="X321" s="219"/>
      <c r="Y321" s="219"/>
      <c r="Z321" s="219"/>
      <c r="AA321" s="219"/>
      <c r="AB321" s="219"/>
      <c r="AC321" s="219"/>
      <c r="AD321" s="219"/>
      <c r="AE321" s="219"/>
      <c r="AF321" s="221"/>
      <c r="AG321" s="221"/>
      <c r="AH321" s="221"/>
      <c r="AI321" s="221"/>
      <c r="AJ321" s="221"/>
      <c r="AK321" s="221"/>
      <c r="AL321" s="221"/>
      <c r="AM321" s="221"/>
      <c r="AN321" s="221"/>
      <c r="AO321" s="221"/>
      <c r="AP321" s="221"/>
    </row>
    <row r="322" spans="1:42" ht="14.25" customHeight="1">
      <c r="A322" s="31"/>
      <c r="B322" s="31"/>
      <c r="C322" s="31"/>
      <c r="D322" s="31"/>
      <c r="E322" s="31"/>
      <c r="F322" s="31"/>
      <c r="G322" s="31"/>
      <c r="H322" s="31"/>
      <c r="I322" s="31"/>
      <c r="J322" s="31"/>
      <c r="K322" s="227"/>
      <c r="L322" s="218"/>
      <c r="M322" s="219"/>
      <c r="N322" s="219"/>
      <c r="O322" s="219"/>
      <c r="P322" s="219"/>
      <c r="Q322" s="219"/>
      <c r="R322" s="219"/>
      <c r="S322" s="219"/>
      <c r="T322" s="219"/>
      <c r="U322" s="224"/>
      <c r="V322" s="225"/>
      <c r="W322" s="221"/>
      <c r="X322" s="219"/>
      <c r="Y322" s="219"/>
      <c r="Z322" s="219"/>
      <c r="AA322" s="219"/>
      <c r="AB322" s="219"/>
      <c r="AC322" s="219"/>
      <c r="AD322" s="219"/>
      <c r="AE322" s="219"/>
      <c r="AF322" s="221"/>
      <c r="AG322" s="221"/>
      <c r="AH322" s="221"/>
      <c r="AI322" s="221"/>
      <c r="AJ322" s="221"/>
      <c r="AK322" s="221"/>
      <c r="AL322" s="221"/>
      <c r="AM322" s="221"/>
      <c r="AN322" s="221"/>
      <c r="AO322" s="221"/>
      <c r="AP322" s="221"/>
    </row>
    <row r="323" spans="1:42" ht="14.25" customHeight="1">
      <c r="A323" s="31"/>
      <c r="B323" s="31"/>
      <c r="C323" s="31"/>
      <c r="D323" s="31"/>
      <c r="E323" s="31"/>
      <c r="F323" s="31"/>
      <c r="G323" s="31"/>
      <c r="H323" s="31"/>
      <c r="I323" s="31"/>
      <c r="J323" s="31"/>
      <c r="K323" s="227"/>
      <c r="L323" s="218"/>
      <c r="M323" s="219"/>
      <c r="N323" s="219"/>
      <c r="O323" s="219"/>
      <c r="P323" s="219"/>
      <c r="Q323" s="219"/>
      <c r="R323" s="219"/>
      <c r="S323" s="219"/>
      <c r="T323" s="219"/>
      <c r="U323" s="224"/>
      <c r="V323" s="225"/>
      <c r="W323" s="221"/>
      <c r="X323" s="219"/>
      <c r="Y323" s="219"/>
      <c r="Z323" s="219"/>
      <c r="AA323" s="219"/>
      <c r="AB323" s="219"/>
      <c r="AC323" s="219"/>
      <c r="AD323" s="219"/>
      <c r="AE323" s="219"/>
      <c r="AF323" s="221"/>
      <c r="AG323" s="221"/>
      <c r="AH323" s="221"/>
      <c r="AI323" s="221"/>
      <c r="AJ323" s="221"/>
      <c r="AK323" s="221"/>
      <c r="AL323" s="221"/>
      <c r="AM323" s="221"/>
      <c r="AN323" s="221"/>
      <c r="AO323" s="221"/>
      <c r="AP323" s="221"/>
    </row>
    <row r="324" spans="1:42" ht="14.25" customHeight="1">
      <c r="A324" s="31"/>
      <c r="B324" s="31"/>
      <c r="C324" s="31"/>
      <c r="D324" s="31"/>
      <c r="E324" s="31"/>
      <c r="F324" s="31"/>
      <c r="G324" s="31"/>
      <c r="H324" s="31"/>
      <c r="I324" s="31"/>
      <c r="J324" s="31"/>
      <c r="K324" s="227"/>
      <c r="L324" s="218"/>
      <c r="M324" s="219"/>
      <c r="N324" s="219"/>
      <c r="O324" s="219"/>
      <c r="P324" s="219"/>
      <c r="Q324" s="219"/>
      <c r="R324" s="219"/>
      <c r="S324" s="219"/>
      <c r="T324" s="219"/>
      <c r="U324" s="224"/>
      <c r="V324" s="225"/>
      <c r="W324" s="221"/>
      <c r="X324" s="219"/>
      <c r="Y324" s="219"/>
      <c r="Z324" s="219"/>
      <c r="AA324" s="219"/>
      <c r="AB324" s="219"/>
      <c r="AC324" s="219"/>
      <c r="AD324" s="219"/>
      <c r="AE324" s="219"/>
      <c r="AF324" s="221"/>
      <c r="AG324" s="221"/>
      <c r="AH324" s="221"/>
      <c r="AI324" s="221"/>
      <c r="AJ324" s="221"/>
      <c r="AK324" s="221"/>
      <c r="AL324" s="221"/>
      <c r="AM324" s="221"/>
      <c r="AN324" s="221"/>
      <c r="AO324" s="221"/>
      <c r="AP324" s="221"/>
    </row>
    <row r="325" spans="1:42" ht="14.25" customHeight="1">
      <c r="A325" s="31"/>
      <c r="B325" s="31"/>
      <c r="C325" s="31"/>
      <c r="D325" s="31"/>
      <c r="E325" s="31"/>
      <c r="F325" s="31"/>
      <c r="G325" s="31"/>
      <c r="H325" s="31"/>
      <c r="I325" s="31"/>
      <c r="J325" s="31"/>
      <c r="K325" s="227"/>
      <c r="L325" s="218"/>
      <c r="M325" s="219"/>
      <c r="N325" s="219"/>
      <c r="O325" s="219"/>
      <c r="P325" s="219"/>
      <c r="Q325" s="219"/>
      <c r="R325" s="219"/>
      <c r="S325" s="219"/>
      <c r="T325" s="219"/>
      <c r="U325" s="224"/>
      <c r="V325" s="225"/>
      <c r="W325" s="221"/>
      <c r="X325" s="219"/>
      <c r="Y325" s="219"/>
      <c r="Z325" s="219"/>
      <c r="AA325" s="219"/>
      <c r="AB325" s="219"/>
      <c r="AC325" s="219"/>
      <c r="AD325" s="219"/>
      <c r="AE325" s="219"/>
      <c r="AF325" s="221"/>
      <c r="AG325" s="221"/>
      <c r="AH325" s="221"/>
      <c r="AI325" s="221"/>
      <c r="AJ325" s="221"/>
      <c r="AK325" s="221"/>
      <c r="AL325" s="221"/>
      <c r="AM325" s="221"/>
      <c r="AN325" s="221"/>
      <c r="AO325" s="221"/>
      <c r="AP325" s="221"/>
    </row>
    <row r="326" spans="1:42" ht="14.25" customHeight="1">
      <c r="A326" s="31"/>
      <c r="B326" s="31"/>
      <c r="C326" s="31"/>
      <c r="D326" s="31"/>
      <c r="E326" s="31"/>
      <c r="F326" s="31"/>
      <c r="G326" s="31"/>
      <c r="H326" s="31"/>
      <c r="I326" s="31"/>
      <c r="J326" s="31"/>
      <c r="K326" s="227"/>
      <c r="L326" s="218"/>
      <c r="M326" s="219"/>
      <c r="N326" s="219"/>
      <c r="O326" s="219"/>
      <c r="P326" s="219"/>
      <c r="Q326" s="219"/>
      <c r="R326" s="219"/>
      <c r="S326" s="219"/>
      <c r="T326" s="219"/>
      <c r="U326" s="224"/>
      <c r="V326" s="225"/>
      <c r="W326" s="221"/>
      <c r="X326" s="219"/>
      <c r="Y326" s="219"/>
      <c r="Z326" s="219"/>
      <c r="AA326" s="219"/>
      <c r="AB326" s="219"/>
      <c r="AC326" s="219"/>
      <c r="AD326" s="219"/>
      <c r="AE326" s="219"/>
      <c r="AF326" s="221"/>
      <c r="AG326" s="221"/>
      <c r="AH326" s="221"/>
      <c r="AI326" s="221"/>
      <c r="AJ326" s="221"/>
      <c r="AK326" s="221"/>
      <c r="AL326" s="221"/>
      <c r="AM326" s="221"/>
      <c r="AN326" s="221"/>
      <c r="AO326" s="221"/>
      <c r="AP326" s="221"/>
    </row>
    <row r="327" spans="1:42" ht="14.25" customHeight="1">
      <c r="A327" s="31"/>
      <c r="B327" s="31"/>
      <c r="C327" s="31"/>
      <c r="D327" s="31"/>
      <c r="E327" s="31"/>
      <c r="F327" s="31"/>
      <c r="G327" s="31"/>
      <c r="H327" s="31"/>
      <c r="I327" s="31"/>
      <c r="J327" s="31"/>
      <c r="K327" s="227"/>
      <c r="L327" s="218"/>
      <c r="M327" s="219"/>
      <c r="N327" s="219"/>
      <c r="O327" s="219"/>
      <c r="P327" s="219"/>
      <c r="Q327" s="219"/>
      <c r="R327" s="219"/>
      <c r="S327" s="219"/>
      <c r="T327" s="219"/>
      <c r="U327" s="224"/>
      <c r="V327" s="225"/>
      <c r="W327" s="221"/>
      <c r="X327" s="219"/>
      <c r="Y327" s="219"/>
      <c r="Z327" s="219"/>
      <c r="AA327" s="219"/>
      <c r="AB327" s="219"/>
      <c r="AC327" s="219"/>
      <c r="AD327" s="219"/>
      <c r="AE327" s="219"/>
      <c r="AF327" s="221"/>
      <c r="AG327" s="221"/>
      <c r="AH327" s="221"/>
      <c r="AI327" s="221"/>
      <c r="AJ327" s="221"/>
      <c r="AK327" s="221"/>
      <c r="AL327" s="221"/>
      <c r="AM327" s="221"/>
      <c r="AN327" s="221"/>
      <c r="AO327" s="221"/>
      <c r="AP327" s="221"/>
    </row>
    <row r="328" spans="1:42" ht="14.25" customHeight="1">
      <c r="A328" s="31"/>
      <c r="B328" s="31"/>
      <c r="C328" s="31"/>
      <c r="D328" s="31"/>
      <c r="E328" s="31"/>
      <c r="F328" s="31"/>
      <c r="G328" s="31"/>
      <c r="H328" s="31"/>
      <c r="I328" s="31"/>
      <c r="J328" s="31"/>
      <c r="K328" s="227"/>
      <c r="L328" s="218"/>
      <c r="M328" s="219"/>
      <c r="N328" s="219"/>
      <c r="O328" s="219"/>
      <c r="P328" s="219"/>
      <c r="Q328" s="219"/>
      <c r="R328" s="219"/>
      <c r="S328" s="219"/>
      <c r="T328" s="219"/>
      <c r="U328" s="224"/>
      <c r="V328" s="225"/>
      <c r="W328" s="221"/>
      <c r="X328" s="219"/>
      <c r="Y328" s="219"/>
      <c r="Z328" s="219"/>
      <c r="AA328" s="219"/>
      <c r="AB328" s="219"/>
      <c r="AC328" s="219"/>
      <c r="AD328" s="219"/>
      <c r="AE328" s="219"/>
      <c r="AF328" s="221"/>
      <c r="AG328" s="221"/>
      <c r="AH328" s="221"/>
      <c r="AI328" s="221"/>
      <c r="AJ328" s="221"/>
      <c r="AK328" s="221"/>
      <c r="AL328" s="221"/>
      <c r="AM328" s="221"/>
      <c r="AN328" s="221"/>
      <c r="AO328" s="221"/>
      <c r="AP328" s="221"/>
    </row>
    <row r="329" spans="1:42" ht="14.25" customHeight="1">
      <c r="A329" s="31"/>
      <c r="B329" s="31"/>
      <c r="C329" s="31"/>
      <c r="D329" s="31"/>
      <c r="E329" s="31"/>
      <c r="F329" s="31"/>
      <c r="G329" s="31"/>
      <c r="H329" s="31"/>
      <c r="I329" s="31"/>
      <c r="J329" s="31"/>
      <c r="K329" s="227"/>
      <c r="L329" s="218"/>
      <c r="M329" s="219"/>
      <c r="N329" s="219"/>
      <c r="O329" s="219"/>
      <c r="P329" s="219"/>
      <c r="Q329" s="219"/>
      <c r="R329" s="219"/>
      <c r="S329" s="219"/>
      <c r="T329" s="219"/>
      <c r="U329" s="224"/>
      <c r="V329" s="225"/>
      <c r="W329" s="221"/>
      <c r="X329" s="219"/>
      <c r="Y329" s="219"/>
      <c r="Z329" s="219"/>
      <c r="AA329" s="219"/>
      <c r="AB329" s="219"/>
      <c r="AC329" s="219"/>
      <c r="AD329" s="219"/>
      <c r="AE329" s="219"/>
      <c r="AF329" s="221"/>
      <c r="AG329" s="221"/>
      <c r="AH329" s="221"/>
      <c r="AI329" s="221"/>
      <c r="AJ329" s="221"/>
      <c r="AK329" s="221"/>
      <c r="AL329" s="221"/>
      <c r="AM329" s="221"/>
      <c r="AN329" s="221"/>
      <c r="AO329" s="221"/>
      <c r="AP329" s="221"/>
    </row>
    <row r="330" spans="1:42" ht="14.25" customHeight="1">
      <c r="A330" s="31"/>
      <c r="B330" s="31"/>
      <c r="C330" s="31"/>
      <c r="D330" s="31"/>
      <c r="E330" s="31"/>
      <c r="F330" s="31"/>
      <c r="G330" s="31"/>
      <c r="H330" s="31"/>
      <c r="I330" s="31"/>
      <c r="J330" s="31"/>
      <c r="K330" s="227"/>
      <c r="L330" s="218"/>
      <c r="M330" s="219"/>
      <c r="N330" s="219"/>
      <c r="O330" s="219"/>
      <c r="P330" s="219"/>
      <c r="Q330" s="219"/>
      <c r="R330" s="219"/>
      <c r="S330" s="219"/>
      <c r="T330" s="219"/>
      <c r="U330" s="224"/>
      <c r="V330" s="225"/>
      <c r="W330" s="221"/>
      <c r="X330" s="219"/>
      <c r="Y330" s="219"/>
      <c r="Z330" s="219"/>
      <c r="AA330" s="219"/>
      <c r="AB330" s="219"/>
      <c r="AC330" s="219"/>
      <c r="AD330" s="219"/>
      <c r="AE330" s="219"/>
      <c r="AF330" s="221"/>
      <c r="AG330" s="221"/>
      <c r="AH330" s="221"/>
      <c r="AI330" s="221"/>
      <c r="AJ330" s="221"/>
      <c r="AK330" s="221"/>
      <c r="AL330" s="221"/>
      <c r="AM330" s="221"/>
      <c r="AN330" s="221"/>
      <c r="AO330" s="221"/>
      <c r="AP330" s="221"/>
    </row>
    <row r="331" spans="1:42" ht="14.25" customHeight="1">
      <c r="A331" s="31"/>
      <c r="B331" s="31"/>
      <c r="C331" s="31"/>
      <c r="D331" s="31"/>
      <c r="E331" s="31"/>
      <c r="F331" s="31"/>
      <c r="G331" s="31"/>
      <c r="H331" s="31"/>
      <c r="I331" s="31"/>
      <c r="J331" s="31"/>
      <c r="K331" s="227"/>
      <c r="L331" s="218"/>
      <c r="M331" s="219"/>
      <c r="N331" s="219"/>
      <c r="O331" s="219"/>
      <c r="P331" s="219"/>
      <c r="Q331" s="219"/>
      <c r="R331" s="219"/>
      <c r="S331" s="219"/>
      <c r="T331" s="219"/>
      <c r="U331" s="224"/>
      <c r="V331" s="225"/>
      <c r="W331" s="221"/>
      <c r="X331" s="219"/>
      <c r="Y331" s="219"/>
      <c r="Z331" s="219"/>
      <c r="AA331" s="219"/>
      <c r="AB331" s="219"/>
      <c r="AC331" s="219"/>
      <c r="AD331" s="219"/>
      <c r="AE331" s="219"/>
      <c r="AF331" s="221"/>
      <c r="AG331" s="221"/>
      <c r="AH331" s="221"/>
      <c r="AI331" s="221"/>
      <c r="AJ331" s="221"/>
      <c r="AK331" s="221"/>
      <c r="AL331" s="221"/>
      <c r="AM331" s="221"/>
      <c r="AN331" s="221"/>
      <c r="AO331" s="221"/>
      <c r="AP331" s="221"/>
    </row>
    <row r="332" spans="1:42" ht="14.25" customHeight="1">
      <c r="A332" s="31"/>
      <c r="B332" s="31"/>
      <c r="C332" s="31"/>
      <c r="D332" s="31"/>
      <c r="E332" s="31"/>
      <c r="F332" s="31"/>
      <c r="G332" s="31"/>
      <c r="H332" s="31"/>
      <c r="I332" s="31"/>
      <c r="J332" s="31"/>
      <c r="K332" s="227"/>
      <c r="L332" s="218"/>
      <c r="M332" s="219"/>
      <c r="N332" s="219"/>
      <c r="O332" s="219"/>
      <c r="P332" s="219"/>
      <c r="Q332" s="219"/>
      <c r="R332" s="219"/>
      <c r="S332" s="219"/>
      <c r="T332" s="219"/>
      <c r="U332" s="224"/>
      <c r="V332" s="225"/>
      <c r="W332" s="221"/>
      <c r="X332" s="219"/>
      <c r="Y332" s="219"/>
      <c r="Z332" s="219"/>
      <c r="AA332" s="219"/>
      <c r="AB332" s="219"/>
      <c r="AC332" s="219"/>
      <c r="AD332" s="219"/>
      <c r="AE332" s="219"/>
      <c r="AF332" s="221"/>
      <c r="AG332" s="221"/>
      <c r="AH332" s="221"/>
      <c r="AI332" s="221"/>
      <c r="AJ332" s="221"/>
      <c r="AK332" s="221"/>
      <c r="AL332" s="221"/>
      <c r="AM332" s="221"/>
      <c r="AN332" s="221"/>
      <c r="AO332" s="221"/>
      <c r="AP332" s="221"/>
    </row>
    <row r="333" spans="1:42" ht="14.25" customHeight="1">
      <c r="A333" s="31"/>
      <c r="B333" s="31"/>
      <c r="C333" s="31"/>
      <c r="D333" s="31"/>
      <c r="E333" s="31"/>
      <c r="F333" s="31"/>
      <c r="G333" s="31"/>
      <c r="H333" s="31"/>
      <c r="I333" s="31"/>
      <c r="J333" s="31"/>
      <c r="K333" s="227"/>
      <c r="L333" s="218"/>
      <c r="M333" s="219"/>
      <c r="N333" s="219"/>
      <c r="O333" s="219"/>
      <c r="P333" s="219"/>
      <c r="Q333" s="219"/>
      <c r="R333" s="219"/>
      <c r="S333" s="219"/>
      <c r="T333" s="219"/>
      <c r="U333" s="224"/>
      <c r="V333" s="225"/>
      <c r="W333" s="221"/>
      <c r="X333" s="219"/>
      <c r="Y333" s="219"/>
      <c r="Z333" s="219"/>
      <c r="AA333" s="219"/>
      <c r="AB333" s="219"/>
      <c r="AC333" s="219"/>
      <c r="AD333" s="219"/>
      <c r="AE333" s="219"/>
      <c r="AF333" s="221"/>
      <c r="AG333" s="221"/>
      <c r="AH333" s="221"/>
      <c r="AI333" s="221"/>
      <c r="AJ333" s="221"/>
      <c r="AK333" s="221"/>
      <c r="AL333" s="221"/>
      <c r="AM333" s="221"/>
      <c r="AN333" s="221"/>
      <c r="AO333" s="221"/>
      <c r="AP333" s="221"/>
    </row>
    <row r="334" spans="1:42" ht="14.25" customHeight="1">
      <c r="A334" s="31"/>
      <c r="B334" s="31"/>
      <c r="C334" s="31"/>
      <c r="D334" s="31"/>
      <c r="E334" s="31"/>
      <c r="F334" s="31"/>
      <c r="G334" s="31"/>
      <c r="H334" s="31"/>
      <c r="I334" s="31"/>
      <c r="J334" s="31"/>
      <c r="K334" s="227"/>
      <c r="L334" s="218"/>
      <c r="M334" s="219"/>
      <c r="N334" s="219"/>
      <c r="O334" s="219"/>
      <c r="P334" s="219"/>
      <c r="Q334" s="219"/>
      <c r="R334" s="219"/>
      <c r="S334" s="219"/>
      <c r="T334" s="219"/>
      <c r="U334" s="224"/>
      <c r="V334" s="225"/>
      <c r="W334" s="221"/>
      <c r="X334" s="219"/>
      <c r="Y334" s="219"/>
      <c r="Z334" s="219"/>
      <c r="AA334" s="219"/>
      <c r="AB334" s="219"/>
      <c r="AC334" s="219"/>
      <c r="AD334" s="219"/>
      <c r="AE334" s="219"/>
      <c r="AF334" s="221"/>
      <c r="AG334" s="221"/>
      <c r="AH334" s="221"/>
      <c r="AI334" s="221"/>
      <c r="AJ334" s="221"/>
      <c r="AK334" s="221"/>
      <c r="AL334" s="221"/>
      <c r="AM334" s="221"/>
      <c r="AN334" s="221"/>
      <c r="AO334" s="221"/>
      <c r="AP334" s="221"/>
    </row>
    <row r="335" spans="1:42" ht="14.25" customHeight="1">
      <c r="A335" s="31"/>
      <c r="B335" s="31"/>
      <c r="C335" s="31"/>
      <c r="D335" s="31"/>
      <c r="E335" s="31"/>
      <c r="F335" s="31"/>
      <c r="G335" s="31"/>
      <c r="H335" s="31"/>
      <c r="I335" s="31"/>
      <c r="J335" s="31"/>
      <c r="K335" s="227"/>
      <c r="L335" s="218"/>
      <c r="M335" s="219"/>
      <c r="N335" s="219"/>
      <c r="O335" s="219"/>
      <c r="P335" s="219"/>
      <c r="Q335" s="219"/>
      <c r="R335" s="219"/>
      <c r="S335" s="219"/>
      <c r="T335" s="219"/>
      <c r="U335" s="224"/>
      <c r="V335" s="225"/>
      <c r="W335" s="221"/>
      <c r="X335" s="219"/>
      <c r="Y335" s="219"/>
      <c r="Z335" s="219"/>
      <c r="AA335" s="219"/>
      <c r="AB335" s="219"/>
      <c r="AC335" s="219"/>
      <c r="AD335" s="219"/>
      <c r="AE335" s="219"/>
      <c r="AF335" s="221"/>
      <c r="AG335" s="221"/>
      <c r="AH335" s="221"/>
      <c r="AI335" s="221"/>
      <c r="AJ335" s="221"/>
      <c r="AK335" s="221"/>
      <c r="AL335" s="221"/>
      <c r="AM335" s="221"/>
      <c r="AN335" s="221"/>
      <c r="AO335" s="221"/>
      <c r="AP335" s="221"/>
    </row>
    <row r="336" spans="1:42" ht="14.25" customHeight="1">
      <c r="A336" s="31"/>
      <c r="B336" s="31"/>
      <c r="C336" s="31"/>
      <c r="D336" s="31"/>
      <c r="E336" s="31"/>
      <c r="F336" s="31"/>
      <c r="G336" s="31"/>
      <c r="H336" s="31"/>
      <c r="I336" s="31"/>
      <c r="J336" s="31"/>
      <c r="K336" s="227"/>
      <c r="L336" s="218"/>
      <c r="M336" s="219"/>
      <c r="N336" s="219"/>
      <c r="O336" s="219"/>
      <c r="P336" s="219"/>
      <c r="Q336" s="219"/>
      <c r="R336" s="219"/>
      <c r="S336" s="219"/>
      <c r="T336" s="219"/>
      <c r="U336" s="224"/>
      <c r="V336" s="225"/>
      <c r="W336" s="221"/>
      <c r="X336" s="219"/>
      <c r="Y336" s="219"/>
      <c r="Z336" s="219"/>
      <c r="AA336" s="219"/>
      <c r="AB336" s="219"/>
      <c r="AC336" s="219"/>
      <c r="AD336" s="219"/>
      <c r="AE336" s="219"/>
      <c r="AF336" s="221"/>
      <c r="AG336" s="221"/>
      <c r="AH336" s="221"/>
      <c r="AI336" s="221"/>
      <c r="AJ336" s="221"/>
      <c r="AK336" s="221"/>
      <c r="AL336" s="221"/>
      <c r="AM336" s="221"/>
      <c r="AN336" s="221"/>
      <c r="AO336" s="221"/>
      <c r="AP336" s="221"/>
    </row>
    <row r="337" spans="1:42" ht="14.25" customHeight="1">
      <c r="A337" s="31"/>
      <c r="B337" s="31"/>
      <c r="C337" s="31"/>
      <c r="D337" s="31"/>
      <c r="E337" s="31"/>
      <c r="F337" s="31"/>
      <c r="G337" s="31"/>
      <c r="H337" s="31"/>
      <c r="I337" s="31"/>
      <c r="J337" s="31"/>
      <c r="K337" s="227"/>
      <c r="L337" s="218"/>
      <c r="M337" s="219"/>
      <c r="N337" s="219"/>
      <c r="O337" s="219"/>
      <c r="P337" s="219"/>
      <c r="Q337" s="219"/>
      <c r="R337" s="219"/>
      <c r="S337" s="219"/>
      <c r="T337" s="219"/>
      <c r="U337" s="224"/>
      <c r="V337" s="225"/>
      <c r="W337" s="221"/>
      <c r="X337" s="219"/>
      <c r="Y337" s="219"/>
      <c r="Z337" s="219"/>
      <c r="AA337" s="219"/>
      <c r="AB337" s="219"/>
      <c r="AC337" s="219"/>
      <c r="AD337" s="219"/>
      <c r="AE337" s="219"/>
      <c r="AF337" s="221"/>
      <c r="AG337" s="221"/>
      <c r="AH337" s="221"/>
      <c r="AI337" s="221"/>
      <c r="AJ337" s="221"/>
      <c r="AK337" s="221"/>
      <c r="AL337" s="221"/>
      <c r="AM337" s="221"/>
      <c r="AN337" s="221"/>
      <c r="AO337" s="221"/>
      <c r="AP337" s="221"/>
    </row>
    <row r="338" spans="1:42" ht="14.25" customHeight="1">
      <c r="A338" s="31"/>
      <c r="B338" s="31"/>
      <c r="C338" s="31"/>
      <c r="D338" s="31"/>
      <c r="E338" s="31"/>
      <c r="F338" s="31"/>
      <c r="G338" s="31"/>
      <c r="H338" s="31"/>
      <c r="I338" s="31"/>
      <c r="J338" s="31"/>
      <c r="K338" s="227"/>
      <c r="L338" s="218"/>
      <c r="M338" s="219"/>
      <c r="N338" s="219"/>
      <c r="O338" s="219"/>
      <c r="P338" s="219"/>
      <c r="Q338" s="219"/>
      <c r="R338" s="219"/>
      <c r="S338" s="219"/>
      <c r="T338" s="219"/>
      <c r="U338" s="224"/>
      <c r="V338" s="225"/>
      <c r="W338" s="221"/>
      <c r="X338" s="219"/>
      <c r="Y338" s="219"/>
      <c r="Z338" s="219"/>
      <c r="AA338" s="219"/>
      <c r="AB338" s="219"/>
      <c r="AC338" s="219"/>
      <c r="AD338" s="219"/>
      <c r="AE338" s="219"/>
      <c r="AF338" s="221"/>
      <c r="AG338" s="221"/>
      <c r="AH338" s="221"/>
      <c r="AI338" s="221"/>
      <c r="AJ338" s="221"/>
      <c r="AK338" s="221"/>
      <c r="AL338" s="221"/>
      <c r="AM338" s="221"/>
      <c r="AN338" s="221"/>
      <c r="AO338" s="221"/>
      <c r="AP338" s="221"/>
    </row>
    <row r="339" spans="1:42" ht="14.25" customHeight="1">
      <c r="A339" s="31"/>
      <c r="B339" s="31"/>
      <c r="C339" s="31"/>
      <c r="D339" s="31"/>
      <c r="E339" s="31"/>
      <c r="F339" s="31"/>
      <c r="G339" s="31"/>
      <c r="H339" s="31"/>
      <c r="I339" s="31"/>
      <c r="J339" s="31"/>
      <c r="K339" s="227"/>
      <c r="L339" s="218"/>
      <c r="M339" s="219"/>
      <c r="N339" s="219"/>
      <c r="O339" s="219"/>
      <c r="P339" s="219"/>
      <c r="Q339" s="219"/>
      <c r="R339" s="219"/>
      <c r="S339" s="219"/>
      <c r="T339" s="219"/>
      <c r="U339" s="224"/>
      <c r="V339" s="225"/>
      <c r="W339" s="221"/>
      <c r="X339" s="219"/>
      <c r="Y339" s="219"/>
      <c r="Z339" s="219"/>
      <c r="AA339" s="219"/>
      <c r="AB339" s="219"/>
      <c r="AC339" s="219"/>
      <c r="AD339" s="219"/>
      <c r="AE339" s="219"/>
      <c r="AF339" s="221"/>
      <c r="AG339" s="221"/>
      <c r="AH339" s="221"/>
      <c r="AI339" s="221"/>
      <c r="AJ339" s="221"/>
      <c r="AK339" s="221"/>
      <c r="AL339" s="221"/>
      <c r="AM339" s="221"/>
      <c r="AN339" s="221"/>
      <c r="AO339" s="221"/>
      <c r="AP339" s="221"/>
    </row>
    <row r="340" spans="1:42" ht="14.25" customHeight="1">
      <c r="A340" s="31"/>
      <c r="B340" s="31"/>
      <c r="C340" s="31"/>
      <c r="D340" s="31"/>
      <c r="E340" s="31"/>
      <c r="F340" s="31"/>
      <c r="G340" s="31"/>
      <c r="H340" s="31"/>
      <c r="I340" s="31"/>
      <c r="J340" s="31"/>
      <c r="K340" s="227"/>
      <c r="L340" s="218"/>
      <c r="M340" s="219"/>
      <c r="N340" s="219"/>
      <c r="O340" s="219"/>
      <c r="P340" s="219"/>
      <c r="Q340" s="219"/>
      <c r="R340" s="219"/>
      <c r="S340" s="219"/>
      <c r="T340" s="219"/>
      <c r="U340" s="224"/>
      <c r="V340" s="225"/>
      <c r="W340" s="221"/>
      <c r="X340" s="219"/>
      <c r="Y340" s="219"/>
      <c r="Z340" s="219"/>
      <c r="AA340" s="219"/>
      <c r="AB340" s="219"/>
      <c r="AC340" s="219"/>
      <c r="AD340" s="219"/>
      <c r="AE340" s="219"/>
      <c r="AF340" s="221"/>
      <c r="AG340" s="221"/>
      <c r="AH340" s="221"/>
      <c r="AI340" s="221"/>
      <c r="AJ340" s="221"/>
      <c r="AK340" s="221"/>
      <c r="AL340" s="221"/>
      <c r="AM340" s="221"/>
      <c r="AN340" s="221"/>
      <c r="AO340" s="221"/>
      <c r="AP340" s="221"/>
    </row>
    <row r="341" spans="1:42" ht="14.25" customHeight="1">
      <c r="A341" s="31"/>
      <c r="B341" s="31"/>
      <c r="C341" s="31"/>
      <c r="D341" s="31"/>
      <c r="E341" s="31"/>
      <c r="F341" s="31"/>
      <c r="G341" s="31"/>
      <c r="H341" s="31"/>
      <c r="I341" s="31"/>
      <c r="J341" s="31"/>
      <c r="K341" s="227"/>
      <c r="L341" s="218"/>
      <c r="M341" s="219"/>
      <c r="N341" s="219"/>
      <c r="O341" s="219"/>
      <c r="P341" s="219"/>
      <c r="Q341" s="219"/>
      <c r="R341" s="219"/>
      <c r="S341" s="219"/>
      <c r="T341" s="219"/>
      <c r="U341" s="224"/>
      <c r="V341" s="225"/>
      <c r="W341" s="221"/>
      <c r="X341" s="219"/>
      <c r="Y341" s="219"/>
      <c r="Z341" s="219"/>
      <c r="AA341" s="219"/>
      <c r="AB341" s="219"/>
      <c r="AC341" s="219"/>
      <c r="AD341" s="219"/>
      <c r="AE341" s="219"/>
      <c r="AF341" s="221"/>
      <c r="AG341" s="221"/>
      <c r="AH341" s="221"/>
      <c r="AI341" s="221"/>
      <c r="AJ341" s="221"/>
      <c r="AK341" s="221"/>
      <c r="AL341" s="221"/>
      <c r="AM341" s="221"/>
      <c r="AN341" s="221"/>
      <c r="AO341" s="221"/>
      <c r="AP341" s="221"/>
    </row>
    <row r="342" spans="1:42" ht="14.25" customHeight="1">
      <c r="A342" s="31"/>
      <c r="B342" s="31"/>
      <c r="C342" s="31"/>
      <c r="D342" s="31"/>
      <c r="E342" s="31"/>
      <c r="F342" s="31"/>
      <c r="G342" s="31"/>
      <c r="H342" s="31"/>
      <c r="I342" s="31"/>
      <c r="J342" s="31"/>
      <c r="K342" s="227"/>
      <c r="L342" s="218"/>
      <c r="M342" s="219"/>
      <c r="N342" s="219"/>
      <c r="O342" s="219"/>
      <c r="P342" s="219"/>
      <c r="Q342" s="219"/>
      <c r="R342" s="219"/>
      <c r="S342" s="219"/>
      <c r="T342" s="219"/>
      <c r="U342" s="224"/>
      <c r="V342" s="225"/>
      <c r="W342" s="221"/>
      <c r="X342" s="219"/>
      <c r="Y342" s="219"/>
      <c r="Z342" s="219"/>
      <c r="AA342" s="219"/>
      <c r="AB342" s="219"/>
      <c r="AC342" s="219"/>
      <c r="AD342" s="219"/>
      <c r="AE342" s="219"/>
      <c r="AF342" s="221"/>
      <c r="AG342" s="221"/>
      <c r="AH342" s="221"/>
      <c r="AI342" s="221"/>
      <c r="AJ342" s="221"/>
      <c r="AK342" s="221"/>
      <c r="AL342" s="221"/>
      <c r="AM342" s="221"/>
      <c r="AN342" s="221"/>
      <c r="AO342" s="221"/>
      <c r="AP342" s="221"/>
    </row>
    <row r="343" spans="1:42" ht="14.25" customHeight="1">
      <c r="A343" s="31"/>
      <c r="B343" s="31"/>
      <c r="C343" s="31"/>
      <c r="D343" s="31"/>
      <c r="E343" s="31"/>
      <c r="F343" s="31"/>
      <c r="G343" s="31"/>
      <c r="H343" s="31"/>
      <c r="I343" s="31"/>
      <c r="J343" s="31"/>
      <c r="K343" s="227"/>
      <c r="L343" s="218"/>
      <c r="M343" s="219"/>
      <c r="N343" s="219"/>
      <c r="O343" s="219"/>
      <c r="P343" s="219"/>
      <c r="Q343" s="219"/>
      <c r="R343" s="219"/>
      <c r="S343" s="219"/>
      <c r="T343" s="219"/>
      <c r="U343" s="224"/>
      <c r="V343" s="225"/>
      <c r="W343" s="221"/>
      <c r="X343" s="219"/>
      <c r="Y343" s="219"/>
      <c r="Z343" s="219"/>
      <c r="AA343" s="219"/>
      <c r="AB343" s="219"/>
      <c r="AC343" s="219"/>
      <c r="AD343" s="219"/>
      <c r="AE343" s="219"/>
      <c r="AF343" s="221"/>
      <c r="AG343" s="221"/>
      <c r="AH343" s="221"/>
      <c r="AI343" s="221"/>
      <c r="AJ343" s="221"/>
      <c r="AK343" s="221"/>
      <c r="AL343" s="221"/>
      <c r="AM343" s="221"/>
      <c r="AN343" s="221"/>
      <c r="AO343" s="221"/>
      <c r="AP343" s="221"/>
    </row>
    <row r="344" spans="1:42" ht="14.25" customHeight="1">
      <c r="A344" s="31"/>
      <c r="B344" s="31"/>
      <c r="C344" s="31"/>
      <c r="D344" s="31"/>
      <c r="E344" s="31"/>
      <c r="F344" s="31"/>
      <c r="G344" s="31"/>
      <c r="H344" s="31"/>
      <c r="I344" s="31"/>
      <c r="J344" s="31"/>
      <c r="K344" s="227"/>
      <c r="L344" s="218"/>
      <c r="M344" s="219"/>
      <c r="N344" s="219"/>
      <c r="O344" s="219"/>
      <c r="P344" s="219"/>
      <c r="Q344" s="219"/>
      <c r="R344" s="219"/>
      <c r="S344" s="219"/>
      <c r="T344" s="219"/>
      <c r="U344" s="224"/>
      <c r="V344" s="225"/>
      <c r="W344" s="221"/>
      <c r="X344" s="219"/>
      <c r="Y344" s="219"/>
      <c r="Z344" s="219"/>
      <c r="AA344" s="219"/>
      <c r="AB344" s="219"/>
      <c r="AC344" s="219"/>
      <c r="AD344" s="219"/>
      <c r="AE344" s="219"/>
      <c r="AF344" s="221"/>
      <c r="AG344" s="221"/>
      <c r="AH344" s="221"/>
      <c r="AI344" s="221"/>
      <c r="AJ344" s="221"/>
      <c r="AK344" s="221"/>
      <c r="AL344" s="221"/>
      <c r="AM344" s="221"/>
      <c r="AN344" s="221"/>
      <c r="AO344" s="221"/>
      <c r="AP344" s="221"/>
    </row>
    <row r="345" spans="1:42" ht="14.25" customHeight="1">
      <c r="A345" s="31"/>
      <c r="B345" s="31"/>
      <c r="C345" s="31"/>
      <c r="D345" s="31"/>
      <c r="E345" s="31"/>
      <c r="F345" s="31"/>
      <c r="G345" s="31"/>
      <c r="H345" s="31"/>
      <c r="I345" s="31"/>
      <c r="J345" s="31"/>
      <c r="K345" s="227"/>
      <c r="L345" s="218"/>
      <c r="M345" s="219"/>
      <c r="N345" s="219"/>
      <c r="O345" s="219"/>
      <c r="P345" s="219"/>
      <c r="Q345" s="219"/>
      <c r="R345" s="219"/>
      <c r="S345" s="219"/>
      <c r="T345" s="219"/>
      <c r="U345" s="224"/>
      <c r="V345" s="225"/>
      <c r="W345" s="221"/>
      <c r="X345" s="219"/>
      <c r="Y345" s="219"/>
      <c r="Z345" s="219"/>
      <c r="AA345" s="219"/>
      <c r="AB345" s="219"/>
      <c r="AC345" s="219"/>
      <c r="AD345" s="219"/>
      <c r="AE345" s="219"/>
      <c r="AF345" s="221"/>
      <c r="AG345" s="221"/>
      <c r="AH345" s="221"/>
      <c r="AI345" s="221"/>
      <c r="AJ345" s="221"/>
      <c r="AK345" s="221"/>
      <c r="AL345" s="221"/>
      <c r="AM345" s="221"/>
      <c r="AN345" s="221"/>
      <c r="AO345" s="221"/>
      <c r="AP345" s="221"/>
    </row>
    <row r="346" spans="1:42" ht="14.25" customHeight="1">
      <c r="A346" s="31"/>
      <c r="B346" s="31"/>
      <c r="C346" s="31"/>
      <c r="D346" s="31"/>
      <c r="E346" s="31"/>
      <c r="F346" s="31"/>
      <c r="G346" s="31"/>
      <c r="H346" s="31"/>
      <c r="I346" s="31"/>
      <c r="J346" s="31"/>
      <c r="K346" s="227"/>
      <c r="L346" s="218"/>
      <c r="M346" s="219"/>
      <c r="N346" s="219"/>
      <c r="O346" s="219"/>
      <c r="P346" s="219"/>
      <c r="Q346" s="219"/>
      <c r="R346" s="219"/>
      <c r="S346" s="219"/>
      <c r="T346" s="219"/>
      <c r="U346" s="224"/>
      <c r="V346" s="225"/>
      <c r="W346" s="221"/>
      <c r="X346" s="219"/>
      <c r="Y346" s="219"/>
      <c r="Z346" s="219"/>
      <c r="AA346" s="219"/>
      <c r="AB346" s="219"/>
      <c r="AC346" s="219"/>
      <c r="AD346" s="219"/>
      <c r="AE346" s="219"/>
      <c r="AF346" s="221"/>
      <c r="AG346" s="221"/>
      <c r="AH346" s="221"/>
      <c r="AI346" s="221"/>
      <c r="AJ346" s="221"/>
      <c r="AK346" s="221"/>
      <c r="AL346" s="221"/>
      <c r="AM346" s="221"/>
      <c r="AN346" s="221"/>
      <c r="AO346" s="221"/>
      <c r="AP346" s="221"/>
    </row>
    <row r="347" spans="1:42" ht="14.25" customHeight="1">
      <c r="A347" s="31"/>
      <c r="B347" s="31"/>
      <c r="C347" s="31"/>
      <c r="D347" s="31"/>
      <c r="E347" s="31"/>
      <c r="F347" s="31"/>
      <c r="G347" s="31"/>
      <c r="H347" s="31"/>
      <c r="I347" s="31"/>
      <c r="J347" s="31"/>
      <c r="K347" s="227"/>
      <c r="L347" s="218"/>
      <c r="M347" s="219"/>
      <c r="N347" s="219"/>
      <c r="O347" s="219"/>
      <c r="P347" s="219"/>
      <c r="Q347" s="219"/>
      <c r="R347" s="219"/>
      <c r="S347" s="219"/>
      <c r="T347" s="219"/>
      <c r="U347" s="224"/>
      <c r="V347" s="225"/>
      <c r="W347" s="221"/>
      <c r="X347" s="219"/>
      <c r="Y347" s="219"/>
      <c r="Z347" s="219"/>
      <c r="AA347" s="219"/>
      <c r="AB347" s="219"/>
      <c r="AC347" s="219"/>
      <c r="AD347" s="219"/>
      <c r="AE347" s="219"/>
      <c r="AF347" s="221"/>
      <c r="AG347" s="221"/>
      <c r="AH347" s="221"/>
      <c r="AI347" s="221"/>
      <c r="AJ347" s="221"/>
      <c r="AK347" s="221"/>
      <c r="AL347" s="221"/>
      <c r="AM347" s="221"/>
      <c r="AN347" s="221"/>
      <c r="AO347" s="221"/>
      <c r="AP347" s="221"/>
    </row>
    <row r="348" spans="1:42" ht="14.25" customHeight="1">
      <c r="A348" s="31"/>
      <c r="B348" s="31"/>
      <c r="C348" s="31"/>
      <c r="D348" s="31"/>
      <c r="E348" s="31"/>
      <c r="F348" s="31"/>
      <c r="G348" s="31"/>
      <c r="H348" s="31"/>
      <c r="I348" s="31"/>
      <c r="J348" s="31"/>
      <c r="K348" s="227"/>
      <c r="L348" s="218"/>
      <c r="M348" s="219"/>
      <c r="N348" s="219"/>
      <c r="O348" s="219"/>
      <c r="P348" s="219"/>
      <c r="Q348" s="219"/>
      <c r="R348" s="219"/>
      <c r="S348" s="219"/>
      <c r="T348" s="219"/>
      <c r="U348" s="224"/>
      <c r="V348" s="225"/>
      <c r="W348" s="221"/>
      <c r="X348" s="219"/>
      <c r="Y348" s="219"/>
      <c r="Z348" s="219"/>
      <c r="AA348" s="219"/>
      <c r="AB348" s="219"/>
      <c r="AC348" s="219"/>
      <c r="AD348" s="219"/>
      <c r="AE348" s="219"/>
      <c r="AF348" s="221"/>
      <c r="AG348" s="221"/>
      <c r="AH348" s="221"/>
      <c r="AI348" s="221"/>
      <c r="AJ348" s="221"/>
      <c r="AK348" s="221"/>
      <c r="AL348" s="221"/>
      <c r="AM348" s="221"/>
      <c r="AN348" s="221"/>
      <c r="AO348" s="221"/>
      <c r="AP348" s="221"/>
    </row>
    <row r="349" spans="1:42" ht="14.25" customHeight="1">
      <c r="A349" s="31"/>
      <c r="B349" s="31"/>
      <c r="C349" s="31"/>
      <c r="D349" s="31"/>
      <c r="E349" s="31"/>
      <c r="F349" s="31"/>
      <c r="G349" s="31"/>
      <c r="H349" s="31"/>
      <c r="I349" s="31"/>
      <c r="J349" s="31"/>
      <c r="K349" s="227"/>
      <c r="L349" s="218"/>
      <c r="M349" s="219"/>
      <c r="N349" s="219"/>
      <c r="O349" s="219"/>
      <c r="P349" s="219"/>
      <c r="Q349" s="219"/>
      <c r="R349" s="219"/>
      <c r="S349" s="219"/>
      <c r="T349" s="219"/>
      <c r="U349" s="224"/>
      <c r="V349" s="225"/>
      <c r="W349" s="221"/>
      <c r="X349" s="219"/>
      <c r="Y349" s="219"/>
      <c r="Z349" s="219"/>
      <c r="AA349" s="219"/>
      <c r="AB349" s="219"/>
      <c r="AC349" s="219"/>
      <c r="AD349" s="219"/>
      <c r="AE349" s="219"/>
      <c r="AF349" s="221"/>
      <c r="AG349" s="221"/>
      <c r="AH349" s="221"/>
      <c r="AI349" s="221"/>
      <c r="AJ349" s="221"/>
      <c r="AK349" s="221"/>
      <c r="AL349" s="221"/>
      <c r="AM349" s="221"/>
      <c r="AN349" s="221"/>
      <c r="AO349" s="221"/>
      <c r="AP349" s="221"/>
    </row>
    <row r="350" spans="1:42" ht="14.25" customHeight="1">
      <c r="A350" s="31"/>
      <c r="B350" s="31"/>
      <c r="C350" s="31"/>
      <c r="D350" s="31"/>
      <c r="E350" s="31"/>
      <c r="F350" s="31"/>
      <c r="G350" s="31"/>
      <c r="H350" s="31"/>
      <c r="I350" s="31"/>
      <c r="J350" s="31"/>
      <c r="K350" s="227"/>
      <c r="L350" s="218"/>
      <c r="M350" s="219"/>
      <c r="N350" s="219"/>
      <c r="O350" s="219"/>
      <c r="P350" s="219"/>
      <c r="Q350" s="219"/>
      <c r="R350" s="219"/>
      <c r="S350" s="219"/>
      <c r="T350" s="219"/>
      <c r="U350" s="224"/>
      <c r="V350" s="225"/>
      <c r="W350" s="221"/>
      <c r="X350" s="219"/>
      <c r="Y350" s="219"/>
      <c r="Z350" s="219"/>
      <c r="AA350" s="219"/>
      <c r="AB350" s="219"/>
      <c r="AC350" s="219"/>
      <c r="AD350" s="219"/>
      <c r="AE350" s="219"/>
      <c r="AF350" s="221"/>
      <c r="AG350" s="221"/>
      <c r="AH350" s="221"/>
      <c r="AI350" s="221"/>
      <c r="AJ350" s="221"/>
      <c r="AK350" s="221"/>
      <c r="AL350" s="221"/>
      <c r="AM350" s="221"/>
      <c r="AN350" s="221"/>
      <c r="AO350" s="221"/>
      <c r="AP350" s="221"/>
    </row>
    <row r="351" spans="1:42" ht="14.25" customHeight="1">
      <c r="A351" s="31"/>
      <c r="B351" s="31"/>
      <c r="C351" s="31"/>
      <c r="D351" s="31"/>
      <c r="E351" s="31"/>
      <c r="F351" s="31"/>
      <c r="G351" s="31"/>
      <c r="H351" s="31"/>
      <c r="I351" s="31"/>
      <c r="J351" s="31"/>
      <c r="K351" s="227"/>
      <c r="L351" s="218"/>
      <c r="M351" s="219"/>
      <c r="N351" s="219"/>
      <c r="O351" s="219"/>
      <c r="P351" s="219"/>
      <c r="Q351" s="219"/>
      <c r="R351" s="219"/>
      <c r="S351" s="219"/>
      <c r="T351" s="219"/>
      <c r="U351" s="224"/>
      <c r="V351" s="225"/>
      <c r="W351" s="221"/>
      <c r="X351" s="219"/>
      <c r="Y351" s="219"/>
      <c r="Z351" s="219"/>
      <c r="AA351" s="219"/>
      <c r="AB351" s="219"/>
      <c r="AC351" s="219"/>
      <c r="AD351" s="219"/>
      <c r="AE351" s="219"/>
      <c r="AF351" s="221"/>
      <c r="AG351" s="221"/>
      <c r="AH351" s="221"/>
      <c r="AI351" s="221"/>
      <c r="AJ351" s="221"/>
      <c r="AK351" s="221"/>
      <c r="AL351" s="221"/>
      <c r="AM351" s="221"/>
      <c r="AN351" s="221"/>
      <c r="AO351" s="221"/>
      <c r="AP351" s="221"/>
    </row>
    <row r="352" spans="1:42" ht="14.25" customHeight="1">
      <c r="A352" s="31"/>
      <c r="B352" s="31"/>
      <c r="C352" s="31"/>
      <c r="D352" s="31"/>
      <c r="E352" s="31"/>
      <c r="F352" s="31"/>
      <c r="G352" s="31"/>
      <c r="H352" s="31"/>
      <c r="I352" s="31"/>
      <c r="J352" s="31"/>
      <c r="K352" s="227"/>
      <c r="L352" s="218"/>
      <c r="M352" s="219"/>
      <c r="N352" s="219"/>
      <c r="O352" s="219"/>
      <c r="P352" s="219"/>
      <c r="Q352" s="219"/>
      <c r="R352" s="219"/>
      <c r="S352" s="219"/>
      <c r="T352" s="219"/>
      <c r="U352" s="224"/>
      <c r="V352" s="225"/>
      <c r="W352" s="221"/>
      <c r="X352" s="219"/>
      <c r="Y352" s="219"/>
      <c r="Z352" s="219"/>
      <c r="AA352" s="219"/>
      <c r="AB352" s="219"/>
      <c r="AC352" s="219"/>
      <c r="AD352" s="219"/>
      <c r="AE352" s="219"/>
      <c r="AF352" s="221"/>
      <c r="AG352" s="221"/>
      <c r="AH352" s="221"/>
      <c r="AI352" s="221"/>
      <c r="AJ352" s="221"/>
      <c r="AK352" s="221"/>
      <c r="AL352" s="221"/>
      <c r="AM352" s="221"/>
      <c r="AN352" s="221"/>
      <c r="AO352" s="221"/>
      <c r="AP352" s="221"/>
    </row>
    <row r="353" spans="1:42" ht="14.25" customHeight="1">
      <c r="A353" s="31"/>
      <c r="B353" s="31"/>
      <c r="C353" s="31"/>
      <c r="D353" s="31"/>
      <c r="E353" s="31"/>
      <c r="F353" s="31"/>
      <c r="G353" s="31"/>
      <c r="H353" s="31"/>
      <c r="I353" s="31"/>
      <c r="J353" s="31"/>
      <c r="K353" s="227"/>
      <c r="L353" s="218"/>
      <c r="M353" s="219"/>
      <c r="N353" s="219"/>
      <c r="O353" s="219"/>
      <c r="P353" s="219"/>
      <c r="Q353" s="219"/>
      <c r="R353" s="219"/>
      <c r="S353" s="219"/>
      <c r="T353" s="219"/>
      <c r="U353" s="224"/>
      <c r="V353" s="225"/>
      <c r="W353" s="221"/>
      <c r="X353" s="219"/>
      <c r="Y353" s="219"/>
      <c r="Z353" s="219"/>
      <c r="AA353" s="219"/>
      <c r="AB353" s="219"/>
      <c r="AC353" s="219"/>
      <c r="AD353" s="219"/>
      <c r="AE353" s="219"/>
      <c r="AF353" s="221"/>
      <c r="AG353" s="221"/>
      <c r="AH353" s="221"/>
      <c r="AI353" s="221"/>
      <c r="AJ353" s="221"/>
      <c r="AK353" s="221"/>
      <c r="AL353" s="221"/>
      <c r="AM353" s="221"/>
      <c r="AN353" s="221"/>
      <c r="AO353" s="221"/>
      <c r="AP353" s="221"/>
    </row>
    <row r="354" spans="1:42" ht="14.25" customHeight="1">
      <c r="A354" s="31"/>
      <c r="B354" s="31"/>
      <c r="C354" s="31"/>
      <c r="D354" s="31"/>
      <c r="E354" s="31"/>
      <c r="F354" s="31"/>
      <c r="G354" s="31"/>
      <c r="H354" s="31"/>
      <c r="I354" s="31"/>
      <c r="J354" s="31"/>
      <c r="K354" s="227"/>
      <c r="L354" s="218"/>
      <c r="M354" s="219"/>
      <c r="N354" s="219"/>
      <c r="O354" s="219"/>
      <c r="P354" s="219"/>
      <c r="Q354" s="219"/>
      <c r="R354" s="219"/>
      <c r="S354" s="219"/>
      <c r="T354" s="219"/>
      <c r="U354" s="224"/>
      <c r="V354" s="225"/>
      <c r="W354" s="221"/>
      <c r="X354" s="219"/>
      <c r="Y354" s="219"/>
      <c r="Z354" s="219"/>
      <c r="AA354" s="219"/>
      <c r="AB354" s="219"/>
      <c r="AC354" s="219"/>
      <c r="AD354" s="219"/>
      <c r="AE354" s="219"/>
      <c r="AF354" s="221"/>
      <c r="AG354" s="221"/>
      <c r="AH354" s="221"/>
      <c r="AI354" s="221"/>
      <c r="AJ354" s="221"/>
      <c r="AK354" s="221"/>
      <c r="AL354" s="221"/>
      <c r="AM354" s="221"/>
      <c r="AN354" s="221"/>
      <c r="AO354" s="221"/>
      <c r="AP354" s="221"/>
    </row>
    <row r="355" spans="1:42" ht="14.25" customHeight="1">
      <c r="A355" s="31"/>
      <c r="B355" s="31"/>
      <c r="C355" s="31"/>
      <c r="D355" s="31"/>
      <c r="E355" s="31"/>
      <c r="F355" s="31"/>
      <c r="G355" s="31"/>
      <c r="H355" s="31"/>
      <c r="I355" s="31"/>
      <c r="J355" s="31"/>
      <c r="K355" s="227"/>
      <c r="L355" s="218"/>
      <c r="M355" s="219"/>
      <c r="N355" s="219"/>
      <c r="O355" s="219"/>
      <c r="P355" s="219"/>
      <c r="Q355" s="219"/>
      <c r="R355" s="219"/>
      <c r="S355" s="219"/>
      <c r="T355" s="219"/>
      <c r="U355" s="224"/>
      <c r="V355" s="225"/>
      <c r="W355" s="221"/>
      <c r="X355" s="219"/>
      <c r="Y355" s="219"/>
      <c r="Z355" s="219"/>
      <c r="AA355" s="219"/>
      <c r="AB355" s="219"/>
      <c r="AC355" s="219"/>
      <c r="AD355" s="219"/>
      <c r="AE355" s="219"/>
      <c r="AF355" s="221"/>
      <c r="AG355" s="221"/>
      <c r="AH355" s="221"/>
      <c r="AI355" s="221"/>
      <c r="AJ355" s="221"/>
      <c r="AK355" s="221"/>
      <c r="AL355" s="221"/>
      <c r="AM355" s="221"/>
      <c r="AN355" s="221"/>
      <c r="AO355" s="221"/>
      <c r="AP355" s="221"/>
    </row>
    <row r="356" spans="1:42" ht="14.25" customHeight="1">
      <c r="A356" s="31"/>
      <c r="B356" s="31"/>
      <c r="C356" s="31"/>
      <c r="D356" s="31"/>
      <c r="E356" s="31"/>
      <c r="F356" s="31"/>
      <c r="G356" s="31"/>
      <c r="H356" s="31"/>
      <c r="I356" s="31"/>
      <c r="J356" s="31"/>
      <c r="K356" s="227"/>
      <c r="L356" s="218"/>
      <c r="M356" s="219"/>
      <c r="N356" s="219"/>
      <c r="O356" s="219"/>
      <c r="P356" s="219"/>
      <c r="Q356" s="219"/>
      <c r="R356" s="219"/>
      <c r="S356" s="219"/>
      <c r="T356" s="219"/>
      <c r="U356" s="224"/>
      <c r="V356" s="225"/>
      <c r="W356" s="221"/>
      <c r="X356" s="219"/>
      <c r="Y356" s="219"/>
      <c r="Z356" s="219"/>
      <c r="AA356" s="219"/>
      <c r="AB356" s="219"/>
      <c r="AC356" s="219"/>
      <c r="AD356" s="219"/>
      <c r="AE356" s="219"/>
      <c r="AF356" s="221"/>
      <c r="AG356" s="221"/>
      <c r="AH356" s="221"/>
      <c r="AI356" s="221"/>
      <c r="AJ356" s="221"/>
      <c r="AK356" s="221"/>
      <c r="AL356" s="221"/>
      <c r="AM356" s="221"/>
      <c r="AN356" s="221"/>
      <c r="AO356" s="221"/>
      <c r="AP356" s="221"/>
    </row>
    <row r="357" spans="1:42" ht="14.25" customHeight="1">
      <c r="A357" s="31"/>
      <c r="B357" s="31"/>
      <c r="C357" s="31"/>
      <c r="D357" s="31"/>
      <c r="E357" s="31"/>
      <c r="F357" s="31"/>
      <c r="G357" s="31"/>
      <c r="H357" s="31"/>
      <c r="I357" s="31"/>
      <c r="J357" s="31"/>
      <c r="K357" s="227"/>
      <c r="L357" s="218"/>
      <c r="M357" s="219"/>
      <c r="N357" s="219"/>
      <c r="O357" s="219"/>
      <c r="P357" s="219"/>
      <c r="Q357" s="219"/>
      <c r="R357" s="219"/>
      <c r="S357" s="219"/>
      <c r="T357" s="219"/>
      <c r="U357" s="224"/>
      <c r="V357" s="225"/>
      <c r="W357" s="221"/>
      <c r="X357" s="219"/>
      <c r="Y357" s="219"/>
      <c r="Z357" s="219"/>
      <c r="AA357" s="219"/>
      <c r="AB357" s="219"/>
      <c r="AC357" s="219"/>
      <c r="AD357" s="219"/>
      <c r="AE357" s="219"/>
      <c r="AF357" s="221"/>
      <c r="AG357" s="221"/>
      <c r="AH357" s="221"/>
      <c r="AI357" s="221"/>
      <c r="AJ357" s="221"/>
      <c r="AK357" s="221"/>
      <c r="AL357" s="221"/>
      <c r="AM357" s="221"/>
      <c r="AN357" s="221"/>
      <c r="AO357" s="221"/>
      <c r="AP357" s="221"/>
    </row>
    <row r="358" spans="1:42" ht="14.25" customHeight="1">
      <c r="A358" s="31"/>
      <c r="B358" s="31"/>
      <c r="C358" s="31"/>
      <c r="D358" s="31"/>
      <c r="E358" s="31"/>
      <c r="F358" s="31"/>
      <c r="G358" s="31"/>
      <c r="H358" s="31"/>
      <c r="I358" s="31"/>
      <c r="J358" s="31"/>
      <c r="K358" s="227"/>
      <c r="L358" s="218"/>
      <c r="M358" s="219"/>
      <c r="N358" s="219"/>
      <c r="O358" s="219"/>
      <c r="P358" s="219"/>
      <c r="Q358" s="219"/>
      <c r="R358" s="219"/>
      <c r="S358" s="219"/>
      <c r="T358" s="219"/>
      <c r="U358" s="224"/>
      <c r="V358" s="225"/>
      <c r="W358" s="221"/>
      <c r="X358" s="219"/>
      <c r="Y358" s="219"/>
      <c r="Z358" s="219"/>
      <c r="AA358" s="219"/>
      <c r="AB358" s="219"/>
      <c r="AC358" s="219"/>
      <c r="AD358" s="219"/>
      <c r="AE358" s="219"/>
      <c r="AF358" s="221"/>
      <c r="AG358" s="221"/>
      <c r="AH358" s="221"/>
      <c r="AI358" s="221"/>
      <c r="AJ358" s="221"/>
      <c r="AK358" s="221"/>
      <c r="AL358" s="221"/>
      <c r="AM358" s="221"/>
      <c r="AN358" s="221"/>
      <c r="AO358" s="221"/>
      <c r="AP358" s="221"/>
    </row>
    <row r="359" spans="1:42" ht="14.25" customHeight="1">
      <c r="A359" s="31"/>
      <c r="B359" s="31"/>
      <c r="C359" s="31"/>
      <c r="D359" s="31"/>
      <c r="E359" s="31"/>
      <c r="F359" s="31"/>
      <c r="G359" s="31"/>
      <c r="H359" s="31"/>
      <c r="I359" s="31"/>
      <c r="J359" s="31"/>
      <c r="K359" s="227"/>
      <c r="L359" s="218"/>
      <c r="M359" s="219"/>
      <c r="N359" s="219"/>
      <c r="O359" s="219"/>
      <c r="P359" s="219"/>
      <c r="Q359" s="219"/>
      <c r="R359" s="219"/>
      <c r="S359" s="219"/>
      <c r="T359" s="219"/>
      <c r="U359" s="224"/>
      <c r="V359" s="225"/>
      <c r="W359" s="221"/>
      <c r="X359" s="219"/>
      <c r="Y359" s="219"/>
      <c r="Z359" s="219"/>
      <c r="AA359" s="219"/>
      <c r="AB359" s="219"/>
      <c r="AC359" s="219"/>
      <c r="AD359" s="219"/>
      <c r="AE359" s="219"/>
      <c r="AF359" s="221"/>
      <c r="AG359" s="221"/>
      <c r="AH359" s="221"/>
      <c r="AI359" s="221"/>
      <c r="AJ359" s="221"/>
      <c r="AK359" s="221"/>
      <c r="AL359" s="221"/>
      <c r="AM359" s="221"/>
      <c r="AN359" s="221"/>
      <c r="AO359" s="221"/>
      <c r="AP359" s="221"/>
    </row>
    <row r="360" spans="1:42" ht="14.25" customHeight="1">
      <c r="A360" s="31"/>
      <c r="B360" s="31"/>
      <c r="C360" s="31"/>
      <c r="D360" s="31"/>
      <c r="E360" s="31"/>
      <c r="F360" s="31"/>
      <c r="G360" s="31"/>
      <c r="H360" s="31"/>
      <c r="I360" s="31"/>
      <c r="J360" s="31"/>
      <c r="K360" s="227"/>
      <c r="L360" s="218"/>
      <c r="M360" s="219"/>
      <c r="N360" s="219"/>
      <c r="O360" s="219"/>
      <c r="P360" s="219"/>
      <c r="Q360" s="219"/>
      <c r="R360" s="219"/>
      <c r="S360" s="219"/>
      <c r="T360" s="219"/>
      <c r="U360" s="224"/>
      <c r="V360" s="225"/>
      <c r="W360" s="221"/>
      <c r="X360" s="219"/>
      <c r="Y360" s="219"/>
      <c r="Z360" s="219"/>
      <c r="AA360" s="219"/>
      <c r="AB360" s="219"/>
      <c r="AC360" s="219"/>
      <c r="AD360" s="219"/>
      <c r="AE360" s="219"/>
      <c r="AF360" s="221"/>
      <c r="AG360" s="221"/>
      <c r="AH360" s="221"/>
      <c r="AI360" s="221"/>
      <c r="AJ360" s="221"/>
      <c r="AK360" s="221"/>
      <c r="AL360" s="221"/>
      <c r="AM360" s="221"/>
      <c r="AN360" s="221"/>
      <c r="AO360" s="221"/>
      <c r="AP360" s="221"/>
    </row>
    <row r="361" spans="1:42" ht="14.25" customHeight="1">
      <c r="A361" s="31"/>
      <c r="B361" s="31"/>
      <c r="C361" s="31"/>
      <c r="D361" s="31"/>
      <c r="E361" s="31"/>
      <c r="F361" s="31"/>
      <c r="G361" s="31"/>
      <c r="H361" s="31"/>
      <c r="I361" s="31"/>
      <c r="J361" s="31"/>
      <c r="K361" s="227"/>
      <c r="L361" s="218"/>
      <c r="M361" s="219"/>
      <c r="N361" s="219"/>
      <c r="O361" s="219"/>
      <c r="P361" s="219"/>
      <c r="Q361" s="219"/>
      <c r="R361" s="219"/>
      <c r="S361" s="219"/>
      <c r="T361" s="219"/>
      <c r="U361" s="224"/>
      <c r="V361" s="225"/>
      <c r="W361" s="221"/>
      <c r="X361" s="219"/>
      <c r="Y361" s="219"/>
      <c r="Z361" s="219"/>
      <c r="AA361" s="219"/>
      <c r="AB361" s="219"/>
      <c r="AC361" s="219"/>
      <c r="AD361" s="219"/>
      <c r="AE361" s="219"/>
      <c r="AF361" s="221"/>
      <c r="AG361" s="221"/>
      <c r="AH361" s="221"/>
      <c r="AI361" s="221"/>
      <c r="AJ361" s="221"/>
      <c r="AK361" s="221"/>
      <c r="AL361" s="221"/>
      <c r="AM361" s="221"/>
      <c r="AN361" s="221"/>
      <c r="AO361" s="221"/>
      <c r="AP361" s="221"/>
    </row>
    <row r="362" spans="1:42" ht="14.25" customHeight="1">
      <c r="A362" s="31"/>
      <c r="B362" s="31"/>
      <c r="C362" s="31"/>
      <c r="D362" s="31"/>
      <c r="E362" s="31"/>
      <c r="F362" s="31"/>
      <c r="G362" s="31"/>
      <c r="H362" s="31"/>
      <c r="I362" s="31"/>
      <c r="J362" s="31"/>
      <c r="K362" s="227"/>
      <c r="L362" s="218"/>
      <c r="M362" s="219"/>
      <c r="N362" s="219"/>
      <c r="O362" s="219"/>
      <c r="P362" s="219"/>
      <c r="Q362" s="219"/>
      <c r="R362" s="219"/>
      <c r="S362" s="219"/>
      <c r="T362" s="219"/>
      <c r="U362" s="224"/>
      <c r="V362" s="225"/>
      <c r="W362" s="221"/>
      <c r="X362" s="219"/>
      <c r="Y362" s="219"/>
      <c r="Z362" s="219"/>
      <c r="AA362" s="219"/>
      <c r="AB362" s="219"/>
      <c r="AC362" s="219"/>
      <c r="AD362" s="219"/>
      <c r="AE362" s="219"/>
      <c r="AF362" s="221"/>
      <c r="AG362" s="221"/>
      <c r="AH362" s="221"/>
      <c r="AI362" s="221"/>
      <c r="AJ362" s="221"/>
      <c r="AK362" s="221"/>
      <c r="AL362" s="221"/>
      <c r="AM362" s="221"/>
      <c r="AN362" s="221"/>
      <c r="AO362" s="221"/>
      <c r="AP362" s="221"/>
    </row>
    <row r="363" spans="1:42" ht="14.25" customHeight="1">
      <c r="A363" s="31"/>
      <c r="B363" s="31"/>
      <c r="C363" s="31"/>
      <c r="D363" s="31"/>
      <c r="E363" s="31"/>
      <c r="F363" s="31"/>
      <c r="G363" s="31"/>
      <c r="H363" s="31"/>
      <c r="I363" s="31"/>
      <c r="J363" s="31"/>
      <c r="K363" s="227"/>
      <c r="L363" s="218"/>
      <c r="M363" s="219"/>
      <c r="N363" s="219"/>
      <c r="O363" s="219"/>
      <c r="P363" s="219"/>
      <c r="Q363" s="219"/>
      <c r="R363" s="219"/>
      <c r="S363" s="219"/>
      <c r="T363" s="219"/>
      <c r="U363" s="224"/>
      <c r="V363" s="225"/>
      <c r="W363" s="221"/>
      <c r="X363" s="219"/>
      <c r="Y363" s="219"/>
      <c r="Z363" s="219"/>
      <c r="AA363" s="219"/>
      <c r="AB363" s="219"/>
      <c r="AC363" s="219"/>
      <c r="AD363" s="219"/>
      <c r="AE363" s="219"/>
      <c r="AF363" s="221"/>
      <c r="AG363" s="221"/>
      <c r="AH363" s="221"/>
      <c r="AI363" s="221"/>
      <c r="AJ363" s="221"/>
      <c r="AK363" s="221"/>
      <c r="AL363" s="221"/>
      <c r="AM363" s="221"/>
      <c r="AN363" s="221"/>
      <c r="AO363" s="221"/>
      <c r="AP363" s="221"/>
    </row>
    <row r="364" spans="1:42" ht="14.25" customHeight="1">
      <c r="A364" s="31"/>
      <c r="B364" s="31"/>
      <c r="C364" s="31"/>
      <c r="D364" s="31"/>
      <c r="E364" s="31"/>
      <c r="F364" s="31"/>
      <c r="G364" s="31"/>
      <c r="H364" s="31"/>
      <c r="I364" s="31"/>
      <c r="J364" s="31"/>
      <c r="K364" s="227"/>
      <c r="L364" s="218"/>
      <c r="M364" s="219"/>
      <c r="N364" s="219"/>
      <c r="O364" s="219"/>
      <c r="P364" s="219"/>
      <c r="Q364" s="219"/>
      <c r="R364" s="219"/>
      <c r="S364" s="219"/>
      <c r="T364" s="219"/>
      <c r="U364" s="224"/>
      <c r="V364" s="225"/>
      <c r="W364" s="221"/>
      <c r="X364" s="219"/>
      <c r="Y364" s="219"/>
      <c r="Z364" s="219"/>
      <c r="AA364" s="219"/>
      <c r="AB364" s="219"/>
      <c r="AC364" s="219"/>
      <c r="AD364" s="219"/>
      <c r="AE364" s="219"/>
      <c r="AF364" s="221"/>
      <c r="AG364" s="221"/>
      <c r="AH364" s="221"/>
      <c r="AI364" s="221"/>
      <c r="AJ364" s="221"/>
      <c r="AK364" s="221"/>
      <c r="AL364" s="221"/>
      <c r="AM364" s="221"/>
      <c r="AN364" s="221"/>
      <c r="AO364" s="221"/>
      <c r="AP364" s="221"/>
    </row>
    <row r="365" spans="1:42" ht="14.25" customHeight="1">
      <c r="A365" s="31"/>
      <c r="B365" s="31"/>
      <c r="C365" s="31"/>
      <c r="D365" s="31"/>
      <c r="E365" s="31"/>
      <c r="F365" s="31"/>
      <c r="G365" s="31"/>
      <c r="H365" s="31"/>
      <c r="I365" s="31"/>
      <c r="J365" s="31"/>
      <c r="K365" s="227"/>
      <c r="L365" s="218"/>
      <c r="M365" s="219"/>
      <c r="N365" s="219"/>
      <c r="O365" s="219"/>
      <c r="P365" s="219"/>
      <c r="Q365" s="219"/>
      <c r="R365" s="219"/>
      <c r="S365" s="219"/>
      <c r="T365" s="219"/>
      <c r="U365" s="224"/>
      <c r="V365" s="225"/>
      <c r="W365" s="221"/>
      <c r="X365" s="219"/>
      <c r="Y365" s="219"/>
      <c r="Z365" s="219"/>
      <c r="AA365" s="219"/>
      <c r="AB365" s="219"/>
      <c r="AC365" s="219"/>
      <c r="AD365" s="219"/>
      <c r="AE365" s="219"/>
      <c r="AF365" s="221"/>
      <c r="AG365" s="221"/>
      <c r="AH365" s="221"/>
      <c r="AI365" s="221"/>
      <c r="AJ365" s="221"/>
      <c r="AK365" s="221"/>
      <c r="AL365" s="221"/>
      <c r="AM365" s="221"/>
      <c r="AN365" s="221"/>
      <c r="AO365" s="221"/>
      <c r="AP365" s="221"/>
    </row>
    <row r="366" spans="1:42" ht="14.25" customHeight="1">
      <c r="A366" s="31"/>
      <c r="B366" s="31"/>
      <c r="C366" s="31"/>
      <c r="D366" s="31"/>
      <c r="E366" s="31"/>
      <c r="F366" s="31"/>
      <c r="G366" s="31"/>
      <c r="H366" s="31"/>
      <c r="I366" s="31"/>
      <c r="J366" s="31"/>
      <c r="K366" s="227"/>
      <c r="L366" s="218"/>
      <c r="M366" s="219"/>
      <c r="N366" s="219"/>
      <c r="O366" s="219"/>
      <c r="P366" s="219"/>
      <c r="Q366" s="219"/>
      <c r="R366" s="219"/>
      <c r="S366" s="219"/>
      <c r="T366" s="219"/>
      <c r="U366" s="224"/>
      <c r="V366" s="225"/>
      <c r="W366" s="221"/>
      <c r="X366" s="219"/>
      <c r="Y366" s="219"/>
      <c r="Z366" s="219"/>
      <c r="AA366" s="219"/>
      <c r="AB366" s="219"/>
      <c r="AC366" s="219"/>
      <c r="AD366" s="219"/>
      <c r="AE366" s="219"/>
      <c r="AF366" s="221"/>
      <c r="AG366" s="221"/>
      <c r="AH366" s="221"/>
      <c r="AI366" s="221"/>
      <c r="AJ366" s="221"/>
      <c r="AK366" s="221"/>
      <c r="AL366" s="221"/>
      <c r="AM366" s="221"/>
      <c r="AN366" s="221"/>
      <c r="AO366" s="221"/>
      <c r="AP366" s="221"/>
    </row>
    <row r="367" spans="1:42" ht="14.25" customHeight="1">
      <c r="A367" s="31"/>
      <c r="B367" s="31"/>
      <c r="C367" s="31"/>
      <c r="D367" s="31"/>
      <c r="E367" s="31"/>
      <c r="F367" s="31"/>
      <c r="G367" s="31"/>
      <c r="H367" s="31"/>
      <c r="I367" s="31"/>
      <c r="J367" s="31"/>
      <c r="K367" s="227"/>
      <c r="L367" s="218"/>
      <c r="M367" s="219"/>
      <c r="N367" s="219"/>
      <c r="O367" s="219"/>
      <c r="P367" s="219"/>
      <c r="Q367" s="219"/>
      <c r="R367" s="219"/>
      <c r="S367" s="219"/>
      <c r="T367" s="219"/>
      <c r="U367" s="224"/>
      <c r="V367" s="225"/>
      <c r="W367" s="221"/>
      <c r="X367" s="219"/>
      <c r="Y367" s="219"/>
      <c r="Z367" s="219"/>
      <c r="AA367" s="219"/>
      <c r="AB367" s="219"/>
      <c r="AC367" s="219"/>
      <c r="AD367" s="219"/>
      <c r="AE367" s="219"/>
      <c r="AF367" s="221"/>
      <c r="AG367" s="221"/>
      <c r="AH367" s="221"/>
      <c r="AI367" s="221"/>
      <c r="AJ367" s="221"/>
      <c r="AK367" s="221"/>
      <c r="AL367" s="221"/>
      <c r="AM367" s="221"/>
      <c r="AN367" s="221"/>
      <c r="AO367" s="221"/>
      <c r="AP367" s="221"/>
    </row>
    <row r="368" spans="1:42" ht="14.25" customHeight="1">
      <c r="A368" s="31"/>
      <c r="B368" s="31"/>
      <c r="C368" s="31"/>
      <c r="D368" s="31"/>
      <c r="E368" s="31"/>
      <c r="F368" s="31"/>
      <c r="G368" s="31"/>
      <c r="H368" s="31"/>
      <c r="I368" s="31"/>
      <c r="J368" s="31"/>
      <c r="K368" s="227"/>
      <c r="L368" s="218"/>
      <c r="M368" s="219"/>
      <c r="N368" s="219"/>
      <c r="O368" s="219"/>
      <c r="P368" s="219"/>
      <c r="Q368" s="219"/>
      <c r="R368" s="219"/>
      <c r="S368" s="219"/>
      <c r="T368" s="219"/>
      <c r="U368" s="224"/>
      <c r="V368" s="225"/>
      <c r="W368" s="221"/>
      <c r="X368" s="219"/>
      <c r="Y368" s="219"/>
      <c r="Z368" s="219"/>
      <c r="AA368" s="219"/>
      <c r="AB368" s="219"/>
      <c r="AC368" s="219"/>
      <c r="AD368" s="219"/>
      <c r="AE368" s="219"/>
      <c r="AF368" s="221"/>
      <c r="AG368" s="221"/>
      <c r="AH368" s="221"/>
      <c r="AI368" s="221"/>
      <c r="AJ368" s="221"/>
      <c r="AK368" s="221"/>
      <c r="AL368" s="221"/>
      <c r="AM368" s="221"/>
      <c r="AN368" s="221"/>
      <c r="AO368" s="221"/>
      <c r="AP368" s="221"/>
    </row>
    <row r="369" spans="1:42" ht="14.25" customHeight="1">
      <c r="A369" s="31"/>
      <c r="B369" s="31"/>
      <c r="C369" s="31"/>
      <c r="D369" s="31"/>
      <c r="E369" s="31"/>
      <c r="F369" s="31"/>
      <c r="G369" s="31"/>
      <c r="H369" s="31"/>
      <c r="I369" s="31"/>
      <c r="J369" s="31"/>
      <c r="K369" s="227"/>
      <c r="L369" s="218"/>
      <c r="M369" s="219"/>
      <c r="N369" s="219"/>
      <c r="O369" s="219"/>
      <c r="P369" s="219"/>
      <c r="Q369" s="219"/>
      <c r="R369" s="219"/>
      <c r="S369" s="219"/>
      <c r="T369" s="219"/>
      <c r="U369" s="224"/>
      <c r="V369" s="225"/>
      <c r="W369" s="221"/>
      <c r="X369" s="219"/>
      <c r="Y369" s="219"/>
      <c r="Z369" s="219"/>
      <c r="AA369" s="219"/>
      <c r="AB369" s="219"/>
      <c r="AC369" s="219"/>
      <c r="AD369" s="219"/>
      <c r="AE369" s="219"/>
      <c r="AF369" s="221"/>
      <c r="AG369" s="221"/>
      <c r="AH369" s="221"/>
      <c r="AI369" s="221"/>
      <c r="AJ369" s="221"/>
      <c r="AK369" s="221"/>
      <c r="AL369" s="221"/>
      <c r="AM369" s="221"/>
      <c r="AN369" s="221"/>
      <c r="AO369" s="221"/>
      <c r="AP369" s="221"/>
    </row>
    <row r="370" spans="1:42" ht="14.25" customHeight="1">
      <c r="A370" s="31"/>
      <c r="B370" s="31"/>
      <c r="C370" s="31"/>
      <c r="D370" s="31"/>
      <c r="E370" s="31"/>
      <c r="F370" s="31"/>
      <c r="G370" s="31"/>
      <c r="H370" s="31"/>
      <c r="I370" s="31"/>
      <c r="J370" s="31"/>
      <c r="K370" s="227"/>
      <c r="L370" s="218"/>
      <c r="M370" s="219"/>
      <c r="N370" s="219"/>
      <c r="O370" s="219"/>
      <c r="P370" s="219"/>
      <c r="Q370" s="219"/>
      <c r="R370" s="219"/>
      <c r="S370" s="219"/>
      <c r="T370" s="219"/>
      <c r="U370" s="224"/>
      <c r="V370" s="225"/>
      <c r="W370" s="221"/>
      <c r="X370" s="219"/>
      <c r="Y370" s="219"/>
      <c r="Z370" s="219"/>
      <c r="AA370" s="219"/>
      <c r="AB370" s="219"/>
      <c r="AC370" s="219"/>
      <c r="AD370" s="219"/>
      <c r="AE370" s="219"/>
      <c r="AF370" s="221"/>
      <c r="AG370" s="221"/>
      <c r="AH370" s="221"/>
      <c r="AI370" s="221"/>
      <c r="AJ370" s="221"/>
      <c r="AK370" s="221"/>
      <c r="AL370" s="221"/>
      <c r="AM370" s="221"/>
      <c r="AN370" s="221"/>
      <c r="AO370" s="221"/>
      <c r="AP370" s="221"/>
    </row>
    <row r="371" spans="1:42" ht="14.25" customHeight="1">
      <c r="A371" s="31"/>
      <c r="B371" s="31"/>
      <c r="C371" s="31"/>
      <c r="D371" s="31"/>
      <c r="E371" s="31"/>
      <c r="F371" s="31"/>
      <c r="G371" s="31"/>
      <c r="H371" s="31"/>
      <c r="I371" s="31"/>
      <c r="J371" s="31"/>
      <c r="K371" s="227"/>
      <c r="L371" s="218"/>
      <c r="M371" s="219"/>
      <c r="N371" s="219"/>
      <c r="O371" s="219"/>
      <c r="P371" s="219"/>
      <c r="Q371" s="219"/>
      <c r="R371" s="219"/>
      <c r="S371" s="219"/>
      <c r="T371" s="219"/>
      <c r="U371" s="224"/>
      <c r="V371" s="225"/>
      <c r="W371" s="221"/>
      <c r="X371" s="219"/>
      <c r="Y371" s="219"/>
      <c r="Z371" s="219"/>
      <c r="AA371" s="219"/>
      <c r="AB371" s="219"/>
      <c r="AC371" s="219"/>
      <c r="AD371" s="219"/>
      <c r="AE371" s="219"/>
      <c r="AF371" s="221"/>
      <c r="AG371" s="221"/>
      <c r="AH371" s="221"/>
      <c r="AI371" s="221"/>
      <c r="AJ371" s="221"/>
      <c r="AK371" s="221"/>
      <c r="AL371" s="221"/>
      <c r="AM371" s="221"/>
      <c r="AN371" s="221"/>
      <c r="AO371" s="221"/>
      <c r="AP371" s="221"/>
    </row>
    <row r="372" spans="1:42" ht="14.25" customHeight="1">
      <c r="A372" s="31"/>
      <c r="B372" s="31"/>
      <c r="C372" s="31"/>
      <c r="D372" s="31"/>
      <c r="E372" s="31"/>
      <c r="F372" s="31"/>
      <c r="G372" s="31"/>
      <c r="H372" s="31"/>
      <c r="I372" s="31"/>
      <c r="J372" s="31"/>
      <c r="K372" s="227"/>
      <c r="L372" s="218"/>
      <c r="M372" s="219"/>
      <c r="N372" s="219"/>
      <c r="O372" s="219"/>
      <c r="P372" s="219"/>
      <c r="Q372" s="219"/>
      <c r="R372" s="219"/>
      <c r="S372" s="219"/>
      <c r="T372" s="219"/>
      <c r="U372" s="224"/>
      <c r="V372" s="225"/>
      <c r="W372" s="221"/>
      <c r="X372" s="219"/>
      <c r="Y372" s="219"/>
      <c r="Z372" s="219"/>
      <c r="AA372" s="219"/>
      <c r="AB372" s="219"/>
      <c r="AC372" s="219"/>
      <c r="AD372" s="219"/>
      <c r="AE372" s="219"/>
      <c r="AF372" s="221"/>
      <c r="AG372" s="221"/>
      <c r="AH372" s="221"/>
      <c r="AI372" s="221"/>
      <c r="AJ372" s="221"/>
      <c r="AK372" s="221"/>
      <c r="AL372" s="221"/>
      <c r="AM372" s="221"/>
      <c r="AN372" s="221"/>
      <c r="AO372" s="221"/>
      <c r="AP372" s="221"/>
    </row>
    <row r="373" spans="1:42" ht="14.25" customHeight="1">
      <c r="A373" s="31"/>
      <c r="B373" s="31"/>
      <c r="C373" s="31"/>
      <c r="D373" s="31"/>
      <c r="E373" s="31"/>
      <c r="F373" s="31"/>
      <c r="G373" s="31"/>
      <c r="H373" s="31"/>
      <c r="I373" s="31"/>
      <c r="J373" s="31"/>
      <c r="K373" s="227"/>
      <c r="L373" s="218"/>
      <c r="M373" s="219"/>
      <c r="N373" s="219"/>
      <c r="O373" s="219"/>
      <c r="P373" s="219"/>
      <c r="Q373" s="219"/>
      <c r="R373" s="219"/>
      <c r="S373" s="219"/>
      <c r="T373" s="219"/>
      <c r="U373" s="224"/>
      <c r="V373" s="225"/>
      <c r="W373" s="221"/>
      <c r="X373" s="219"/>
      <c r="Y373" s="219"/>
      <c r="Z373" s="219"/>
      <c r="AA373" s="219"/>
      <c r="AB373" s="219"/>
      <c r="AC373" s="219"/>
      <c r="AD373" s="219"/>
      <c r="AE373" s="219"/>
      <c r="AF373" s="221"/>
      <c r="AG373" s="221"/>
      <c r="AH373" s="221"/>
      <c r="AI373" s="221"/>
      <c r="AJ373" s="221"/>
      <c r="AK373" s="221"/>
      <c r="AL373" s="221"/>
      <c r="AM373" s="221"/>
      <c r="AN373" s="221"/>
      <c r="AO373" s="221"/>
      <c r="AP373" s="221"/>
    </row>
    <row r="374" spans="1:42" ht="14.25" customHeight="1">
      <c r="A374" s="31"/>
      <c r="B374" s="31"/>
      <c r="C374" s="31"/>
      <c r="D374" s="31"/>
      <c r="E374" s="31"/>
      <c r="F374" s="31"/>
      <c r="G374" s="31"/>
      <c r="H374" s="31"/>
      <c r="I374" s="31"/>
      <c r="J374" s="31"/>
      <c r="K374" s="227"/>
      <c r="L374" s="218"/>
      <c r="M374" s="219"/>
      <c r="N374" s="219"/>
      <c r="O374" s="219"/>
      <c r="P374" s="219"/>
      <c r="Q374" s="219"/>
      <c r="R374" s="219"/>
      <c r="S374" s="219"/>
      <c r="T374" s="219"/>
      <c r="U374" s="224"/>
      <c r="V374" s="225"/>
      <c r="W374" s="221"/>
      <c r="X374" s="219"/>
      <c r="Y374" s="219"/>
      <c r="Z374" s="219"/>
      <c r="AA374" s="219"/>
      <c r="AB374" s="219"/>
      <c r="AC374" s="219"/>
      <c r="AD374" s="219"/>
      <c r="AE374" s="219"/>
      <c r="AF374" s="221"/>
      <c r="AG374" s="221"/>
      <c r="AH374" s="221"/>
      <c r="AI374" s="221"/>
      <c r="AJ374" s="221"/>
      <c r="AK374" s="221"/>
      <c r="AL374" s="221"/>
      <c r="AM374" s="221"/>
      <c r="AN374" s="221"/>
      <c r="AO374" s="221"/>
      <c r="AP374" s="221"/>
    </row>
    <row r="375" spans="1:42" ht="14.25" customHeight="1">
      <c r="A375" s="31"/>
      <c r="B375" s="31"/>
      <c r="C375" s="31"/>
      <c r="D375" s="31"/>
      <c r="E375" s="31"/>
      <c r="F375" s="31"/>
      <c r="G375" s="31"/>
      <c r="H375" s="31"/>
      <c r="I375" s="31"/>
      <c r="J375" s="31"/>
      <c r="K375" s="227"/>
      <c r="L375" s="218"/>
      <c r="M375" s="219"/>
      <c r="N375" s="219"/>
      <c r="O375" s="219"/>
      <c r="P375" s="219"/>
      <c r="Q375" s="219"/>
      <c r="R375" s="219"/>
      <c r="S375" s="219"/>
      <c r="T375" s="219"/>
      <c r="U375" s="224"/>
      <c r="V375" s="225"/>
      <c r="W375" s="221"/>
      <c r="X375" s="219"/>
      <c r="Y375" s="219"/>
      <c r="Z375" s="219"/>
      <c r="AA375" s="219"/>
      <c r="AB375" s="219"/>
      <c r="AC375" s="219"/>
      <c r="AD375" s="219"/>
      <c r="AE375" s="219"/>
      <c r="AF375" s="221"/>
      <c r="AG375" s="221"/>
      <c r="AH375" s="221"/>
      <c r="AI375" s="221"/>
      <c r="AJ375" s="221"/>
      <c r="AK375" s="221"/>
      <c r="AL375" s="221"/>
      <c r="AM375" s="221"/>
      <c r="AN375" s="221"/>
      <c r="AO375" s="221"/>
      <c r="AP375" s="221"/>
    </row>
    <row r="376" spans="1:42" ht="14.25" customHeight="1">
      <c r="A376" s="31"/>
      <c r="B376" s="31"/>
      <c r="C376" s="31"/>
      <c r="D376" s="31"/>
      <c r="E376" s="31"/>
      <c r="F376" s="31"/>
      <c r="G376" s="31"/>
      <c r="H376" s="31"/>
      <c r="I376" s="31"/>
      <c r="J376" s="31"/>
      <c r="K376" s="227"/>
      <c r="L376" s="218"/>
      <c r="M376" s="219"/>
      <c r="N376" s="219"/>
      <c r="O376" s="219"/>
      <c r="P376" s="219"/>
      <c r="Q376" s="219"/>
      <c r="R376" s="219"/>
      <c r="S376" s="219"/>
      <c r="T376" s="219"/>
      <c r="U376" s="224"/>
      <c r="V376" s="225"/>
      <c r="W376" s="221"/>
      <c r="X376" s="219"/>
      <c r="Y376" s="219"/>
      <c r="Z376" s="219"/>
      <c r="AA376" s="219"/>
      <c r="AB376" s="219"/>
      <c r="AC376" s="219"/>
      <c r="AD376" s="219"/>
      <c r="AE376" s="219"/>
      <c r="AF376" s="221"/>
      <c r="AG376" s="221"/>
      <c r="AH376" s="221"/>
      <c r="AI376" s="221"/>
      <c r="AJ376" s="221"/>
      <c r="AK376" s="221"/>
      <c r="AL376" s="221"/>
      <c r="AM376" s="221"/>
      <c r="AN376" s="221"/>
      <c r="AO376" s="221"/>
      <c r="AP376" s="221"/>
    </row>
    <row r="377" spans="1:42" ht="14.25" customHeight="1">
      <c r="A377" s="31"/>
      <c r="B377" s="31"/>
      <c r="C377" s="31"/>
      <c r="D377" s="31"/>
      <c r="E377" s="31"/>
      <c r="F377" s="31"/>
      <c r="G377" s="31"/>
      <c r="H377" s="31"/>
      <c r="I377" s="31"/>
      <c r="J377" s="31"/>
      <c r="K377" s="227"/>
      <c r="L377" s="218"/>
      <c r="M377" s="219"/>
      <c r="N377" s="219"/>
      <c r="O377" s="219"/>
      <c r="P377" s="219"/>
      <c r="Q377" s="219"/>
      <c r="R377" s="219"/>
      <c r="S377" s="219"/>
      <c r="T377" s="219"/>
      <c r="U377" s="224"/>
      <c r="V377" s="225"/>
      <c r="W377" s="221"/>
      <c r="X377" s="219"/>
      <c r="Y377" s="219"/>
      <c r="Z377" s="219"/>
      <c r="AA377" s="219"/>
      <c r="AB377" s="219"/>
      <c r="AC377" s="219"/>
      <c r="AD377" s="219"/>
      <c r="AE377" s="219"/>
      <c r="AF377" s="221"/>
      <c r="AG377" s="221"/>
      <c r="AH377" s="221"/>
      <c r="AI377" s="221"/>
      <c r="AJ377" s="221"/>
      <c r="AK377" s="221"/>
      <c r="AL377" s="221"/>
      <c r="AM377" s="221"/>
      <c r="AN377" s="221"/>
      <c r="AO377" s="221"/>
      <c r="AP377" s="221"/>
    </row>
    <row r="378" spans="1:42" ht="14.25" customHeight="1">
      <c r="A378" s="31"/>
      <c r="B378" s="31"/>
      <c r="C378" s="31"/>
      <c r="D378" s="31"/>
      <c r="E378" s="31"/>
      <c r="F378" s="31"/>
      <c r="G378" s="31"/>
      <c r="H378" s="31"/>
      <c r="I378" s="31"/>
      <c r="J378" s="31"/>
      <c r="K378" s="227"/>
      <c r="L378" s="218"/>
      <c r="M378" s="219"/>
      <c r="N378" s="219"/>
      <c r="O378" s="219"/>
      <c r="P378" s="219"/>
      <c r="Q378" s="219"/>
      <c r="R378" s="219"/>
      <c r="S378" s="219"/>
      <c r="T378" s="219"/>
      <c r="U378" s="224"/>
      <c r="V378" s="225"/>
      <c r="W378" s="221"/>
      <c r="X378" s="219"/>
      <c r="Y378" s="219"/>
      <c r="Z378" s="219"/>
      <c r="AA378" s="219"/>
      <c r="AB378" s="219"/>
      <c r="AC378" s="219"/>
      <c r="AD378" s="219"/>
      <c r="AE378" s="219"/>
      <c r="AF378" s="221"/>
      <c r="AG378" s="221"/>
      <c r="AH378" s="221"/>
      <c r="AI378" s="221"/>
      <c r="AJ378" s="221"/>
      <c r="AK378" s="221"/>
      <c r="AL378" s="221"/>
      <c r="AM378" s="221"/>
      <c r="AN378" s="221"/>
      <c r="AO378" s="221"/>
      <c r="AP378" s="221"/>
    </row>
    <row r="379" spans="1:42" ht="14.25" customHeight="1">
      <c r="A379" s="31"/>
      <c r="B379" s="31"/>
      <c r="C379" s="31"/>
      <c r="D379" s="31"/>
      <c r="E379" s="31"/>
      <c r="F379" s="31"/>
      <c r="G379" s="31"/>
      <c r="H379" s="31"/>
      <c r="I379" s="31"/>
      <c r="J379" s="31"/>
      <c r="K379" s="227"/>
      <c r="L379" s="218"/>
      <c r="M379" s="219"/>
      <c r="N379" s="219"/>
      <c r="O379" s="219"/>
      <c r="P379" s="219"/>
      <c r="Q379" s="219"/>
      <c r="R379" s="219"/>
      <c r="S379" s="219"/>
      <c r="T379" s="219"/>
      <c r="U379" s="224"/>
      <c r="V379" s="225"/>
      <c r="W379" s="221"/>
      <c r="X379" s="219"/>
      <c r="Y379" s="219"/>
      <c r="Z379" s="219"/>
      <c r="AA379" s="219"/>
      <c r="AB379" s="219"/>
      <c r="AC379" s="219"/>
      <c r="AD379" s="219"/>
      <c r="AE379" s="219"/>
      <c r="AF379" s="221"/>
      <c r="AG379" s="221"/>
      <c r="AH379" s="221"/>
      <c r="AI379" s="221"/>
      <c r="AJ379" s="221"/>
      <c r="AK379" s="221"/>
      <c r="AL379" s="221"/>
      <c r="AM379" s="221"/>
      <c r="AN379" s="221"/>
      <c r="AO379" s="221"/>
      <c r="AP379" s="221"/>
    </row>
    <row r="380" spans="1:42" ht="14.25" customHeight="1">
      <c r="A380" s="31"/>
      <c r="B380" s="31"/>
      <c r="C380" s="31"/>
      <c r="D380" s="31"/>
      <c r="E380" s="31"/>
      <c r="F380" s="31"/>
      <c r="G380" s="31"/>
      <c r="H380" s="31"/>
      <c r="I380" s="31"/>
      <c r="J380" s="31"/>
      <c r="K380" s="227"/>
      <c r="L380" s="218"/>
      <c r="M380" s="219"/>
      <c r="N380" s="219"/>
      <c r="O380" s="219"/>
      <c r="P380" s="219"/>
      <c r="Q380" s="219"/>
      <c r="R380" s="219"/>
      <c r="S380" s="219"/>
      <c r="T380" s="219"/>
      <c r="U380" s="224"/>
      <c r="V380" s="225"/>
      <c r="W380" s="221"/>
      <c r="X380" s="219"/>
      <c r="Y380" s="219"/>
      <c r="Z380" s="219"/>
      <c r="AA380" s="219"/>
      <c r="AB380" s="219"/>
      <c r="AC380" s="219"/>
      <c r="AD380" s="219"/>
      <c r="AE380" s="219"/>
      <c r="AF380" s="221"/>
      <c r="AG380" s="221"/>
      <c r="AH380" s="221"/>
      <c r="AI380" s="221"/>
      <c r="AJ380" s="221"/>
      <c r="AK380" s="221"/>
      <c r="AL380" s="221"/>
      <c r="AM380" s="221"/>
      <c r="AN380" s="221"/>
      <c r="AO380" s="221"/>
      <c r="AP380" s="221"/>
    </row>
    <row r="381" spans="1:42" ht="14.25" customHeight="1">
      <c r="A381" s="31"/>
      <c r="B381" s="31"/>
      <c r="C381" s="31"/>
      <c r="D381" s="31"/>
      <c r="E381" s="31"/>
      <c r="F381" s="31"/>
      <c r="G381" s="31"/>
      <c r="H381" s="31"/>
      <c r="I381" s="31"/>
      <c r="J381" s="31"/>
      <c r="K381" s="227"/>
      <c r="L381" s="218"/>
      <c r="M381" s="219"/>
      <c r="N381" s="219"/>
      <c r="O381" s="219"/>
      <c r="P381" s="219"/>
      <c r="Q381" s="219"/>
      <c r="R381" s="219"/>
      <c r="S381" s="219"/>
      <c r="T381" s="219"/>
      <c r="U381" s="224"/>
      <c r="V381" s="225"/>
      <c r="W381" s="221"/>
      <c r="X381" s="219"/>
      <c r="Y381" s="219"/>
      <c r="Z381" s="219"/>
      <c r="AA381" s="219"/>
      <c r="AB381" s="219"/>
      <c r="AC381" s="219"/>
      <c r="AD381" s="219"/>
      <c r="AE381" s="219"/>
      <c r="AF381" s="221"/>
      <c r="AG381" s="221"/>
      <c r="AH381" s="221"/>
      <c r="AI381" s="221"/>
      <c r="AJ381" s="221"/>
      <c r="AK381" s="221"/>
      <c r="AL381" s="221"/>
      <c r="AM381" s="221"/>
      <c r="AN381" s="221"/>
      <c r="AO381" s="221"/>
      <c r="AP381" s="221"/>
    </row>
    <row r="382" spans="1:42" ht="14.25" customHeight="1">
      <c r="A382" s="31"/>
      <c r="B382" s="31"/>
      <c r="C382" s="31"/>
      <c r="D382" s="31"/>
      <c r="E382" s="31"/>
      <c r="F382" s="31"/>
      <c r="G382" s="31"/>
      <c r="H382" s="31"/>
      <c r="I382" s="31"/>
      <c r="J382" s="31"/>
      <c r="K382" s="227"/>
      <c r="L382" s="218"/>
      <c r="M382" s="219"/>
      <c r="N382" s="219"/>
      <c r="O382" s="219"/>
      <c r="P382" s="219"/>
      <c r="Q382" s="219"/>
      <c r="R382" s="219"/>
      <c r="S382" s="219"/>
      <c r="T382" s="219"/>
      <c r="U382" s="224"/>
      <c r="V382" s="225"/>
      <c r="W382" s="221"/>
      <c r="X382" s="219"/>
      <c r="Y382" s="219"/>
      <c r="Z382" s="219"/>
      <c r="AA382" s="219"/>
      <c r="AB382" s="219"/>
      <c r="AC382" s="219"/>
      <c r="AD382" s="219"/>
      <c r="AE382" s="219"/>
      <c r="AF382" s="221"/>
      <c r="AG382" s="221"/>
      <c r="AH382" s="221"/>
      <c r="AI382" s="221"/>
      <c r="AJ382" s="221"/>
      <c r="AK382" s="221"/>
      <c r="AL382" s="221"/>
      <c r="AM382" s="221"/>
      <c r="AN382" s="221"/>
      <c r="AO382" s="221"/>
      <c r="AP382" s="221"/>
    </row>
    <row r="383" spans="1:42" ht="14.25" customHeight="1">
      <c r="A383" s="31"/>
      <c r="B383" s="31"/>
      <c r="C383" s="31"/>
      <c r="D383" s="31"/>
      <c r="E383" s="31"/>
      <c r="F383" s="31"/>
      <c r="G383" s="31"/>
      <c r="H383" s="31"/>
      <c r="I383" s="31"/>
      <c r="J383" s="31"/>
      <c r="K383" s="227"/>
      <c r="L383" s="218"/>
      <c r="M383" s="219"/>
      <c r="N383" s="219"/>
      <c r="O383" s="219"/>
      <c r="P383" s="219"/>
      <c r="Q383" s="219"/>
      <c r="R383" s="219"/>
      <c r="S383" s="219"/>
      <c r="T383" s="219"/>
      <c r="U383" s="224"/>
      <c r="V383" s="225"/>
      <c r="W383" s="221"/>
      <c r="X383" s="219"/>
      <c r="Y383" s="219"/>
      <c r="Z383" s="219"/>
      <c r="AA383" s="219"/>
      <c r="AB383" s="219"/>
      <c r="AC383" s="219"/>
      <c r="AD383" s="219"/>
      <c r="AE383" s="219"/>
      <c r="AF383" s="221"/>
      <c r="AG383" s="221"/>
      <c r="AH383" s="221"/>
      <c r="AI383" s="221"/>
      <c r="AJ383" s="221"/>
      <c r="AK383" s="221"/>
      <c r="AL383" s="221"/>
      <c r="AM383" s="221"/>
      <c r="AN383" s="221"/>
      <c r="AO383" s="221"/>
      <c r="AP383" s="221"/>
    </row>
    <row r="384" spans="1:42" ht="14.25" customHeight="1">
      <c r="A384" s="31"/>
      <c r="B384" s="31"/>
      <c r="C384" s="31"/>
      <c r="D384" s="31"/>
      <c r="E384" s="31"/>
      <c r="F384" s="31"/>
      <c r="G384" s="31"/>
      <c r="H384" s="31"/>
      <c r="I384" s="31"/>
      <c r="J384" s="31"/>
      <c r="K384" s="227"/>
      <c r="L384" s="218"/>
      <c r="M384" s="219"/>
      <c r="N384" s="219"/>
      <c r="O384" s="219"/>
      <c r="P384" s="219"/>
      <c r="Q384" s="219"/>
      <c r="R384" s="219"/>
      <c r="S384" s="219"/>
      <c r="T384" s="219"/>
      <c r="U384" s="224"/>
      <c r="V384" s="225"/>
      <c r="W384" s="221"/>
      <c r="X384" s="219"/>
      <c r="Y384" s="219"/>
      <c r="Z384" s="219"/>
      <c r="AA384" s="219"/>
      <c r="AB384" s="219"/>
      <c r="AC384" s="219"/>
      <c r="AD384" s="219"/>
      <c r="AE384" s="219"/>
      <c r="AF384" s="221"/>
      <c r="AG384" s="221"/>
      <c r="AH384" s="221"/>
      <c r="AI384" s="221"/>
      <c r="AJ384" s="221"/>
      <c r="AK384" s="221"/>
      <c r="AL384" s="221"/>
      <c r="AM384" s="221"/>
      <c r="AN384" s="221"/>
      <c r="AO384" s="221"/>
      <c r="AP384" s="221"/>
    </row>
    <row r="385" spans="1:42" ht="14.25" customHeight="1">
      <c r="A385" s="31"/>
      <c r="B385" s="31"/>
      <c r="C385" s="31"/>
      <c r="D385" s="31"/>
      <c r="E385" s="31"/>
      <c r="F385" s="31"/>
      <c r="G385" s="31"/>
      <c r="H385" s="31"/>
      <c r="I385" s="31"/>
      <c r="J385" s="31"/>
      <c r="K385" s="227"/>
      <c r="L385" s="218"/>
      <c r="M385" s="219"/>
      <c r="N385" s="219"/>
      <c r="O385" s="219"/>
      <c r="P385" s="219"/>
      <c r="Q385" s="219"/>
      <c r="R385" s="219"/>
      <c r="S385" s="219"/>
      <c r="T385" s="219"/>
      <c r="U385" s="224"/>
      <c r="V385" s="225"/>
      <c r="W385" s="221"/>
      <c r="X385" s="219"/>
      <c r="Y385" s="219"/>
      <c r="Z385" s="219"/>
      <c r="AA385" s="219"/>
      <c r="AB385" s="219"/>
      <c r="AC385" s="219"/>
      <c r="AD385" s="219"/>
      <c r="AE385" s="219"/>
      <c r="AF385" s="221"/>
      <c r="AG385" s="221"/>
      <c r="AH385" s="221"/>
      <c r="AI385" s="221"/>
      <c r="AJ385" s="221"/>
      <c r="AK385" s="221"/>
      <c r="AL385" s="221"/>
      <c r="AM385" s="221"/>
      <c r="AN385" s="221"/>
      <c r="AO385" s="221"/>
      <c r="AP385" s="221"/>
    </row>
    <row r="386" spans="1:42" ht="14.25" customHeight="1">
      <c r="A386" s="31"/>
      <c r="B386" s="31"/>
      <c r="C386" s="31"/>
      <c r="D386" s="31"/>
      <c r="E386" s="31"/>
      <c r="F386" s="31"/>
      <c r="G386" s="31"/>
      <c r="H386" s="31"/>
      <c r="I386" s="31"/>
      <c r="J386" s="31"/>
      <c r="K386" s="227"/>
      <c r="L386" s="218"/>
      <c r="M386" s="219"/>
      <c r="N386" s="219"/>
      <c r="O386" s="219"/>
      <c r="P386" s="219"/>
      <c r="Q386" s="219"/>
      <c r="R386" s="219"/>
      <c r="S386" s="219"/>
      <c r="T386" s="219"/>
      <c r="U386" s="224"/>
      <c r="V386" s="225"/>
      <c r="W386" s="221"/>
      <c r="X386" s="219"/>
      <c r="Y386" s="219"/>
      <c r="Z386" s="219"/>
      <c r="AA386" s="219"/>
      <c r="AB386" s="219"/>
      <c r="AC386" s="219"/>
      <c r="AD386" s="219"/>
      <c r="AE386" s="219"/>
      <c r="AF386" s="221"/>
      <c r="AG386" s="221"/>
      <c r="AH386" s="221"/>
      <c r="AI386" s="221"/>
      <c r="AJ386" s="221"/>
      <c r="AK386" s="221"/>
      <c r="AL386" s="221"/>
      <c r="AM386" s="221"/>
      <c r="AN386" s="221"/>
      <c r="AO386" s="221"/>
      <c r="AP386" s="221"/>
    </row>
    <row r="387" spans="1:42" ht="14.25" customHeight="1">
      <c r="A387" s="31"/>
      <c r="B387" s="31"/>
      <c r="C387" s="31"/>
      <c r="D387" s="31"/>
      <c r="E387" s="31"/>
      <c r="F387" s="31"/>
      <c r="G387" s="31"/>
      <c r="H387" s="31"/>
      <c r="I387" s="31"/>
      <c r="J387" s="31"/>
      <c r="K387" s="227"/>
      <c r="L387" s="218"/>
      <c r="M387" s="219"/>
      <c r="N387" s="219"/>
      <c r="O387" s="219"/>
      <c r="P387" s="219"/>
      <c r="Q387" s="219"/>
      <c r="R387" s="219"/>
      <c r="S387" s="219"/>
      <c r="T387" s="219"/>
      <c r="U387" s="224"/>
      <c r="V387" s="225"/>
      <c r="W387" s="221"/>
      <c r="X387" s="219"/>
      <c r="Y387" s="219"/>
      <c r="Z387" s="219"/>
      <c r="AA387" s="219"/>
      <c r="AB387" s="219"/>
      <c r="AC387" s="219"/>
      <c r="AD387" s="219"/>
      <c r="AE387" s="219"/>
      <c r="AF387" s="221"/>
      <c r="AG387" s="221"/>
      <c r="AH387" s="221"/>
      <c r="AI387" s="221"/>
      <c r="AJ387" s="221"/>
      <c r="AK387" s="221"/>
      <c r="AL387" s="221"/>
      <c r="AM387" s="221"/>
      <c r="AN387" s="221"/>
      <c r="AO387" s="221"/>
      <c r="AP387" s="221"/>
    </row>
    <row r="388" spans="1:42" ht="14.25" customHeight="1">
      <c r="A388" s="31"/>
      <c r="B388" s="31"/>
      <c r="C388" s="31"/>
      <c r="D388" s="31"/>
      <c r="E388" s="31"/>
      <c r="F388" s="31"/>
      <c r="G388" s="31"/>
      <c r="H388" s="31"/>
      <c r="I388" s="31"/>
      <c r="J388" s="31"/>
      <c r="K388" s="227"/>
      <c r="L388" s="218"/>
      <c r="M388" s="219"/>
      <c r="N388" s="219"/>
      <c r="O388" s="219"/>
      <c r="P388" s="219"/>
      <c r="Q388" s="219"/>
      <c r="R388" s="219"/>
      <c r="S388" s="219"/>
      <c r="T388" s="219"/>
      <c r="U388" s="224"/>
      <c r="V388" s="225"/>
      <c r="W388" s="221"/>
      <c r="X388" s="219"/>
      <c r="Y388" s="219"/>
      <c r="Z388" s="219"/>
      <c r="AA388" s="219"/>
      <c r="AB388" s="219"/>
      <c r="AC388" s="219"/>
      <c r="AD388" s="219"/>
      <c r="AE388" s="219"/>
      <c r="AF388" s="221"/>
      <c r="AG388" s="221"/>
      <c r="AH388" s="221"/>
      <c r="AI388" s="221"/>
      <c r="AJ388" s="221"/>
      <c r="AK388" s="221"/>
      <c r="AL388" s="221"/>
      <c r="AM388" s="221"/>
      <c r="AN388" s="221"/>
      <c r="AO388" s="221"/>
      <c r="AP388" s="221"/>
    </row>
    <row r="389" spans="1:42" ht="14.25" customHeight="1">
      <c r="A389" s="31"/>
      <c r="B389" s="31"/>
      <c r="C389" s="31"/>
      <c r="D389" s="31"/>
      <c r="E389" s="31"/>
      <c r="F389" s="31"/>
      <c r="G389" s="31"/>
      <c r="H389" s="31"/>
      <c r="I389" s="31"/>
      <c r="J389" s="31"/>
      <c r="K389" s="227"/>
      <c r="L389" s="218"/>
      <c r="M389" s="219"/>
      <c r="N389" s="219"/>
      <c r="O389" s="219"/>
      <c r="P389" s="219"/>
      <c r="Q389" s="219"/>
      <c r="R389" s="219"/>
      <c r="S389" s="219"/>
      <c r="T389" s="219"/>
      <c r="U389" s="224"/>
      <c r="V389" s="225"/>
      <c r="W389" s="221"/>
      <c r="X389" s="219"/>
      <c r="Y389" s="219"/>
      <c r="Z389" s="219"/>
      <c r="AA389" s="219"/>
      <c r="AB389" s="219"/>
      <c r="AC389" s="219"/>
      <c r="AD389" s="219"/>
      <c r="AE389" s="219"/>
      <c r="AF389" s="221"/>
      <c r="AG389" s="221"/>
      <c r="AH389" s="221"/>
      <c r="AI389" s="221"/>
      <c r="AJ389" s="221"/>
      <c r="AK389" s="221"/>
      <c r="AL389" s="221"/>
      <c r="AM389" s="221"/>
      <c r="AN389" s="221"/>
      <c r="AO389" s="221"/>
      <c r="AP389" s="221"/>
    </row>
    <row r="390" spans="1:42" ht="14.25" customHeight="1">
      <c r="A390" s="31"/>
      <c r="B390" s="31"/>
      <c r="C390" s="31"/>
      <c r="D390" s="31"/>
      <c r="E390" s="31"/>
      <c r="F390" s="31"/>
      <c r="G390" s="31"/>
      <c r="H390" s="31"/>
      <c r="I390" s="31"/>
      <c r="J390" s="31"/>
      <c r="K390" s="227"/>
      <c r="L390" s="218"/>
      <c r="M390" s="219"/>
      <c r="N390" s="219"/>
      <c r="O390" s="219"/>
      <c r="P390" s="219"/>
      <c r="Q390" s="219"/>
      <c r="R390" s="219"/>
      <c r="S390" s="219"/>
      <c r="T390" s="219"/>
      <c r="U390" s="224"/>
      <c r="V390" s="225"/>
      <c r="W390" s="221"/>
      <c r="X390" s="219"/>
      <c r="Y390" s="219"/>
      <c r="Z390" s="219"/>
      <c r="AA390" s="219"/>
      <c r="AB390" s="219"/>
      <c r="AC390" s="219"/>
      <c r="AD390" s="219"/>
      <c r="AE390" s="219"/>
      <c r="AF390" s="221"/>
      <c r="AG390" s="221"/>
      <c r="AH390" s="221"/>
      <c r="AI390" s="221"/>
      <c r="AJ390" s="221"/>
      <c r="AK390" s="221"/>
      <c r="AL390" s="221"/>
      <c r="AM390" s="221"/>
      <c r="AN390" s="221"/>
      <c r="AO390" s="221"/>
      <c r="AP390" s="221"/>
    </row>
    <row r="391" spans="1:42" ht="14.25" customHeight="1">
      <c r="A391" s="31"/>
      <c r="B391" s="31"/>
      <c r="C391" s="31"/>
      <c r="D391" s="31"/>
      <c r="E391" s="31"/>
      <c r="F391" s="31"/>
      <c r="G391" s="31"/>
      <c r="H391" s="31"/>
      <c r="I391" s="31"/>
      <c r="J391" s="31"/>
      <c r="K391" s="227"/>
      <c r="L391" s="218"/>
      <c r="M391" s="219"/>
      <c r="N391" s="219"/>
      <c r="O391" s="219"/>
      <c r="P391" s="219"/>
      <c r="Q391" s="219"/>
      <c r="R391" s="219"/>
      <c r="S391" s="219"/>
      <c r="T391" s="219"/>
      <c r="U391" s="224"/>
      <c r="V391" s="225"/>
      <c r="W391" s="221"/>
      <c r="X391" s="219"/>
      <c r="Y391" s="219"/>
      <c r="Z391" s="219"/>
      <c r="AA391" s="219"/>
      <c r="AB391" s="219"/>
      <c r="AC391" s="219"/>
      <c r="AD391" s="219"/>
      <c r="AE391" s="219"/>
      <c r="AF391" s="221"/>
      <c r="AG391" s="221"/>
      <c r="AH391" s="221"/>
      <c r="AI391" s="221"/>
      <c r="AJ391" s="221"/>
      <c r="AK391" s="221"/>
      <c r="AL391" s="221"/>
      <c r="AM391" s="221"/>
      <c r="AN391" s="221"/>
      <c r="AO391" s="221"/>
      <c r="AP391" s="221"/>
    </row>
    <row r="392" spans="1:42" ht="14.25" customHeight="1">
      <c r="A392" s="31"/>
      <c r="B392" s="31"/>
      <c r="C392" s="31"/>
      <c r="D392" s="31"/>
      <c r="E392" s="31"/>
      <c r="F392" s="31"/>
      <c r="G392" s="31"/>
      <c r="H392" s="31"/>
      <c r="I392" s="31"/>
      <c r="J392" s="31"/>
      <c r="K392" s="227"/>
      <c r="L392" s="218"/>
      <c r="M392" s="219"/>
      <c r="N392" s="219"/>
      <c r="O392" s="219"/>
      <c r="P392" s="219"/>
      <c r="Q392" s="219"/>
      <c r="R392" s="219"/>
      <c r="S392" s="219"/>
      <c r="T392" s="219"/>
      <c r="U392" s="224"/>
      <c r="V392" s="225"/>
      <c r="W392" s="221"/>
      <c r="X392" s="219"/>
      <c r="Y392" s="219"/>
      <c r="Z392" s="219"/>
      <c r="AA392" s="219"/>
      <c r="AB392" s="219"/>
      <c r="AC392" s="219"/>
      <c r="AD392" s="219"/>
      <c r="AE392" s="219"/>
      <c r="AF392" s="221"/>
      <c r="AG392" s="221"/>
      <c r="AH392" s="221"/>
      <c r="AI392" s="221"/>
      <c r="AJ392" s="221"/>
      <c r="AK392" s="221"/>
      <c r="AL392" s="221"/>
      <c r="AM392" s="221"/>
      <c r="AN392" s="221"/>
      <c r="AO392" s="221"/>
      <c r="AP392" s="221"/>
    </row>
    <row r="393" spans="1:42" ht="14.25" customHeight="1">
      <c r="A393" s="31"/>
      <c r="B393" s="31"/>
      <c r="C393" s="31"/>
      <c r="D393" s="31"/>
      <c r="E393" s="31"/>
      <c r="F393" s="31"/>
      <c r="G393" s="31"/>
      <c r="H393" s="31"/>
      <c r="I393" s="31"/>
      <c r="J393" s="31"/>
      <c r="K393" s="227"/>
      <c r="L393" s="218"/>
      <c r="M393" s="219"/>
      <c r="N393" s="219"/>
      <c r="O393" s="219"/>
      <c r="P393" s="219"/>
      <c r="Q393" s="219"/>
      <c r="R393" s="219"/>
      <c r="S393" s="219"/>
      <c r="T393" s="219"/>
      <c r="U393" s="224"/>
      <c r="V393" s="225"/>
      <c r="W393" s="221"/>
      <c r="X393" s="219"/>
      <c r="Y393" s="219"/>
      <c r="Z393" s="219"/>
      <c r="AA393" s="219"/>
      <c r="AB393" s="219"/>
      <c r="AC393" s="219"/>
      <c r="AD393" s="219"/>
      <c r="AE393" s="219"/>
      <c r="AF393" s="221"/>
      <c r="AG393" s="221"/>
      <c r="AH393" s="221"/>
      <c r="AI393" s="221"/>
      <c r="AJ393" s="221"/>
      <c r="AK393" s="221"/>
      <c r="AL393" s="221"/>
      <c r="AM393" s="221"/>
      <c r="AN393" s="221"/>
      <c r="AO393" s="221"/>
      <c r="AP393" s="221"/>
    </row>
    <row r="394" spans="1:42" ht="14.25" customHeight="1">
      <c r="A394" s="31"/>
      <c r="B394" s="31"/>
      <c r="C394" s="31"/>
      <c r="D394" s="31"/>
      <c r="E394" s="31"/>
      <c r="F394" s="31"/>
      <c r="G394" s="31"/>
      <c r="H394" s="31"/>
      <c r="I394" s="31"/>
      <c r="J394" s="31"/>
      <c r="K394" s="227"/>
      <c r="L394" s="218"/>
      <c r="M394" s="219"/>
      <c r="N394" s="219"/>
      <c r="O394" s="219"/>
      <c r="P394" s="219"/>
      <c r="Q394" s="219"/>
      <c r="R394" s="219"/>
      <c r="S394" s="219"/>
      <c r="T394" s="219"/>
      <c r="U394" s="224"/>
      <c r="V394" s="225"/>
      <c r="W394" s="221"/>
      <c r="X394" s="219"/>
      <c r="Y394" s="219"/>
      <c r="Z394" s="219"/>
      <c r="AA394" s="219"/>
      <c r="AB394" s="219"/>
      <c r="AC394" s="219"/>
      <c r="AD394" s="219"/>
      <c r="AE394" s="219"/>
      <c r="AF394" s="221"/>
      <c r="AG394" s="221"/>
      <c r="AH394" s="221"/>
      <c r="AI394" s="221"/>
      <c r="AJ394" s="221"/>
      <c r="AK394" s="221"/>
      <c r="AL394" s="221"/>
      <c r="AM394" s="221"/>
      <c r="AN394" s="221"/>
      <c r="AO394" s="221"/>
      <c r="AP394" s="221"/>
    </row>
    <row r="395" spans="1:42" ht="14.25" customHeight="1">
      <c r="A395" s="31"/>
      <c r="B395" s="31"/>
      <c r="C395" s="31"/>
      <c r="D395" s="31"/>
      <c r="E395" s="31"/>
      <c r="F395" s="31"/>
      <c r="G395" s="31"/>
      <c r="H395" s="31"/>
      <c r="I395" s="31"/>
      <c r="J395" s="31"/>
      <c r="K395" s="227"/>
      <c r="L395" s="218"/>
      <c r="M395" s="219"/>
      <c r="N395" s="219"/>
      <c r="O395" s="219"/>
      <c r="P395" s="219"/>
      <c r="Q395" s="219"/>
      <c r="R395" s="219"/>
      <c r="S395" s="219"/>
      <c r="T395" s="219"/>
      <c r="U395" s="224"/>
      <c r="V395" s="225"/>
      <c r="W395" s="221"/>
      <c r="X395" s="219"/>
      <c r="Y395" s="219"/>
      <c r="Z395" s="219"/>
      <c r="AA395" s="219"/>
      <c r="AB395" s="219"/>
      <c r="AC395" s="219"/>
      <c r="AD395" s="219"/>
      <c r="AE395" s="219"/>
      <c r="AF395" s="221"/>
      <c r="AG395" s="221"/>
      <c r="AH395" s="221"/>
      <c r="AI395" s="221"/>
      <c r="AJ395" s="221"/>
      <c r="AK395" s="221"/>
      <c r="AL395" s="221"/>
      <c r="AM395" s="221"/>
      <c r="AN395" s="221"/>
      <c r="AO395" s="221"/>
      <c r="AP395" s="221"/>
    </row>
    <row r="396" spans="1:42" ht="14.25" customHeight="1">
      <c r="A396" s="31"/>
      <c r="B396" s="31"/>
      <c r="C396" s="31"/>
      <c r="D396" s="31"/>
      <c r="E396" s="31"/>
      <c r="F396" s="31"/>
      <c r="G396" s="31"/>
      <c r="H396" s="31"/>
      <c r="I396" s="31"/>
      <c r="J396" s="31"/>
      <c r="K396" s="227"/>
      <c r="L396" s="218"/>
      <c r="M396" s="219"/>
      <c r="N396" s="219"/>
      <c r="O396" s="219"/>
      <c r="P396" s="219"/>
      <c r="Q396" s="219"/>
      <c r="R396" s="219"/>
      <c r="S396" s="219"/>
      <c r="T396" s="219"/>
      <c r="U396" s="224"/>
      <c r="V396" s="225"/>
      <c r="W396" s="221"/>
      <c r="X396" s="219"/>
      <c r="Y396" s="219"/>
      <c r="Z396" s="219"/>
      <c r="AA396" s="219"/>
      <c r="AB396" s="219"/>
      <c r="AC396" s="219"/>
      <c r="AD396" s="219"/>
      <c r="AE396" s="219"/>
      <c r="AF396" s="221"/>
      <c r="AG396" s="221"/>
      <c r="AH396" s="221"/>
      <c r="AI396" s="221"/>
      <c r="AJ396" s="221"/>
      <c r="AK396" s="221"/>
      <c r="AL396" s="221"/>
      <c r="AM396" s="221"/>
      <c r="AN396" s="221"/>
      <c r="AO396" s="221"/>
      <c r="AP396" s="221"/>
    </row>
    <row r="397" spans="1:42" ht="14.25" customHeight="1">
      <c r="A397" s="31"/>
      <c r="B397" s="31"/>
      <c r="C397" s="31"/>
      <c r="D397" s="31"/>
      <c r="E397" s="31"/>
      <c r="F397" s="31"/>
      <c r="G397" s="31"/>
      <c r="H397" s="31"/>
      <c r="I397" s="31"/>
      <c r="J397" s="31"/>
      <c r="K397" s="227"/>
      <c r="L397" s="218"/>
      <c r="M397" s="219"/>
      <c r="N397" s="219"/>
      <c r="O397" s="219"/>
      <c r="P397" s="219"/>
      <c r="Q397" s="219"/>
      <c r="R397" s="219"/>
      <c r="S397" s="219"/>
      <c r="T397" s="219"/>
      <c r="U397" s="224"/>
      <c r="V397" s="225"/>
      <c r="W397" s="221"/>
      <c r="X397" s="219"/>
      <c r="Y397" s="219"/>
      <c r="Z397" s="219"/>
      <c r="AA397" s="219"/>
      <c r="AB397" s="219"/>
      <c r="AC397" s="219"/>
      <c r="AD397" s="219"/>
      <c r="AE397" s="219"/>
      <c r="AF397" s="221"/>
      <c r="AG397" s="221"/>
      <c r="AH397" s="221"/>
      <c r="AI397" s="221"/>
      <c r="AJ397" s="221"/>
      <c r="AK397" s="221"/>
      <c r="AL397" s="221"/>
      <c r="AM397" s="221"/>
      <c r="AN397" s="221"/>
      <c r="AO397" s="221"/>
      <c r="AP397" s="221"/>
    </row>
    <row r="398" spans="1:42" ht="14.25" customHeight="1">
      <c r="A398" s="31"/>
      <c r="B398" s="31"/>
      <c r="C398" s="31"/>
      <c r="D398" s="31"/>
      <c r="E398" s="31"/>
      <c r="F398" s="31"/>
      <c r="G398" s="31"/>
      <c r="H398" s="31"/>
      <c r="I398" s="31"/>
      <c r="J398" s="31"/>
      <c r="K398" s="227"/>
      <c r="L398" s="218"/>
      <c r="M398" s="219"/>
      <c r="N398" s="219"/>
      <c r="O398" s="219"/>
      <c r="P398" s="219"/>
      <c r="Q398" s="219"/>
      <c r="R398" s="219"/>
      <c r="S398" s="219"/>
      <c r="T398" s="219"/>
      <c r="U398" s="224"/>
      <c r="V398" s="225"/>
      <c r="W398" s="221"/>
      <c r="X398" s="219"/>
      <c r="Y398" s="219"/>
      <c r="Z398" s="219"/>
      <c r="AA398" s="219"/>
      <c r="AB398" s="219"/>
      <c r="AC398" s="219"/>
      <c r="AD398" s="219"/>
      <c r="AE398" s="219"/>
      <c r="AF398" s="221"/>
      <c r="AG398" s="221"/>
      <c r="AH398" s="221"/>
      <c r="AI398" s="221"/>
      <c r="AJ398" s="221"/>
      <c r="AK398" s="221"/>
      <c r="AL398" s="221"/>
      <c r="AM398" s="221"/>
      <c r="AN398" s="221"/>
      <c r="AO398" s="221"/>
      <c r="AP398" s="221"/>
    </row>
    <row r="399" spans="1:42" ht="14.25" customHeight="1">
      <c r="A399" s="31"/>
      <c r="B399" s="31"/>
      <c r="C399" s="31"/>
      <c r="D399" s="31"/>
      <c r="E399" s="31"/>
      <c r="F399" s="31"/>
      <c r="G399" s="31"/>
      <c r="H399" s="31"/>
      <c r="I399" s="31"/>
      <c r="J399" s="31"/>
      <c r="K399" s="227"/>
      <c r="L399" s="218"/>
      <c r="M399" s="219"/>
      <c r="N399" s="219"/>
      <c r="O399" s="219"/>
      <c r="P399" s="219"/>
      <c r="Q399" s="219"/>
      <c r="R399" s="219"/>
      <c r="S399" s="219"/>
      <c r="T399" s="219"/>
      <c r="U399" s="224"/>
      <c r="V399" s="225"/>
      <c r="W399" s="221"/>
      <c r="X399" s="219"/>
      <c r="Y399" s="219"/>
      <c r="Z399" s="219"/>
      <c r="AA399" s="219"/>
      <c r="AB399" s="219"/>
      <c r="AC399" s="219"/>
      <c r="AD399" s="219"/>
      <c r="AE399" s="219"/>
      <c r="AF399" s="221"/>
      <c r="AG399" s="221"/>
      <c r="AH399" s="221"/>
      <c r="AI399" s="221"/>
      <c r="AJ399" s="221"/>
      <c r="AK399" s="221"/>
      <c r="AL399" s="221"/>
      <c r="AM399" s="221"/>
      <c r="AN399" s="221"/>
      <c r="AO399" s="221"/>
      <c r="AP399" s="221"/>
    </row>
    <row r="400" spans="1:42" ht="14.25" customHeight="1">
      <c r="A400" s="31"/>
      <c r="B400" s="31"/>
      <c r="C400" s="31"/>
      <c r="D400" s="31"/>
      <c r="E400" s="31"/>
      <c r="F400" s="31"/>
      <c r="G400" s="31"/>
      <c r="H400" s="31"/>
      <c r="I400" s="31"/>
      <c r="J400" s="31"/>
      <c r="K400" s="227"/>
      <c r="L400" s="218"/>
      <c r="M400" s="219"/>
      <c r="N400" s="219"/>
      <c r="O400" s="219"/>
      <c r="P400" s="219"/>
      <c r="Q400" s="219"/>
      <c r="R400" s="219"/>
      <c r="S400" s="219"/>
      <c r="T400" s="219"/>
      <c r="U400" s="224"/>
      <c r="V400" s="225"/>
      <c r="W400" s="221"/>
      <c r="X400" s="219"/>
      <c r="Y400" s="219"/>
      <c r="Z400" s="219"/>
      <c r="AA400" s="219"/>
      <c r="AB400" s="219"/>
      <c r="AC400" s="219"/>
      <c r="AD400" s="219"/>
      <c r="AE400" s="219"/>
      <c r="AF400" s="221"/>
      <c r="AG400" s="221"/>
      <c r="AH400" s="221"/>
      <c r="AI400" s="221"/>
      <c r="AJ400" s="221"/>
      <c r="AK400" s="221"/>
      <c r="AL400" s="221"/>
      <c r="AM400" s="221"/>
      <c r="AN400" s="221"/>
      <c r="AO400" s="221"/>
      <c r="AP400" s="221"/>
    </row>
    <row r="401" spans="1:42" ht="14.25" customHeight="1">
      <c r="A401" s="31"/>
      <c r="B401" s="31"/>
      <c r="C401" s="31"/>
      <c r="D401" s="31"/>
      <c r="E401" s="31"/>
      <c r="F401" s="31"/>
      <c r="G401" s="31"/>
      <c r="H401" s="31"/>
      <c r="I401" s="31"/>
      <c r="J401" s="31"/>
      <c r="K401" s="227"/>
      <c r="L401" s="218"/>
      <c r="M401" s="219"/>
      <c r="N401" s="219"/>
      <c r="O401" s="219"/>
      <c r="P401" s="219"/>
      <c r="Q401" s="219"/>
      <c r="R401" s="219"/>
      <c r="S401" s="219"/>
      <c r="T401" s="219"/>
      <c r="U401" s="224"/>
      <c r="V401" s="225"/>
      <c r="W401" s="221"/>
      <c r="X401" s="219"/>
      <c r="Y401" s="219"/>
      <c r="Z401" s="219"/>
      <c r="AA401" s="219"/>
      <c r="AB401" s="219"/>
      <c r="AC401" s="219"/>
      <c r="AD401" s="219"/>
      <c r="AE401" s="219"/>
      <c r="AF401" s="221"/>
      <c r="AG401" s="221"/>
      <c r="AH401" s="221"/>
      <c r="AI401" s="221"/>
      <c r="AJ401" s="221"/>
      <c r="AK401" s="221"/>
      <c r="AL401" s="221"/>
      <c r="AM401" s="221"/>
      <c r="AN401" s="221"/>
      <c r="AO401" s="221"/>
      <c r="AP401" s="221"/>
    </row>
    <row r="402" spans="1:42" ht="14.25" customHeight="1">
      <c r="A402" s="31"/>
      <c r="B402" s="31"/>
      <c r="C402" s="31"/>
      <c r="D402" s="31"/>
      <c r="E402" s="31"/>
      <c r="F402" s="31"/>
      <c r="G402" s="31"/>
      <c r="H402" s="31"/>
      <c r="I402" s="31"/>
      <c r="J402" s="31"/>
      <c r="K402" s="227"/>
      <c r="L402" s="218"/>
      <c r="M402" s="219"/>
      <c r="N402" s="219"/>
      <c r="O402" s="219"/>
      <c r="P402" s="219"/>
      <c r="Q402" s="219"/>
      <c r="R402" s="219"/>
      <c r="S402" s="219"/>
      <c r="T402" s="219"/>
      <c r="U402" s="224"/>
      <c r="V402" s="225"/>
      <c r="W402" s="221"/>
      <c r="X402" s="219"/>
      <c r="Y402" s="219"/>
      <c r="Z402" s="219"/>
      <c r="AA402" s="219"/>
      <c r="AB402" s="219"/>
      <c r="AC402" s="219"/>
      <c r="AD402" s="219"/>
      <c r="AE402" s="219"/>
      <c r="AF402" s="221"/>
      <c r="AG402" s="221"/>
      <c r="AH402" s="221"/>
      <c r="AI402" s="221"/>
      <c r="AJ402" s="221"/>
      <c r="AK402" s="221"/>
      <c r="AL402" s="221"/>
      <c r="AM402" s="221"/>
      <c r="AN402" s="221"/>
      <c r="AO402" s="221"/>
      <c r="AP402" s="221"/>
    </row>
    <row r="403" spans="1:42" ht="14.25" customHeight="1">
      <c r="A403" s="31"/>
      <c r="B403" s="31"/>
      <c r="C403" s="31"/>
      <c r="D403" s="31"/>
      <c r="E403" s="31"/>
      <c r="F403" s="31"/>
      <c r="G403" s="31"/>
      <c r="H403" s="31"/>
      <c r="I403" s="31"/>
      <c r="J403" s="31"/>
      <c r="K403" s="227"/>
      <c r="L403" s="218"/>
      <c r="M403" s="219"/>
      <c r="N403" s="219"/>
      <c r="O403" s="219"/>
      <c r="P403" s="219"/>
      <c r="Q403" s="219"/>
      <c r="R403" s="219"/>
      <c r="S403" s="219"/>
      <c r="T403" s="219"/>
      <c r="U403" s="224"/>
      <c r="V403" s="225"/>
      <c r="W403" s="221"/>
      <c r="X403" s="219"/>
      <c r="Y403" s="219"/>
      <c r="Z403" s="219"/>
      <c r="AA403" s="219"/>
      <c r="AB403" s="219"/>
      <c r="AC403" s="219"/>
      <c r="AD403" s="219"/>
      <c r="AE403" s="219"/>
      <c r="AF403" s="221"/>
      <c r="AG403" s="221"/>
      <c r="AH403" s="221"/>
      <c r="AI403" s="221"/>
      <c r="AJ403" s="221"/>
      <c r="AK403" s="221"/>
      <c r="AL403" s="221"/>
      <c r="AM403" s="221"/>
      <c r="AN403" s="221"/>
      <c r="AO403" s="221"/>
      <c r="AP403" s="221"/>
    </row>
    <row r="404" spans="1:42" ht="14.25" customHeight="1">
      <c r="A404" s="31"/>
      <c r="B404" s="31"/>
      <c r="C404" s="31"/>
      <c r="D404" s="31"/>
      <c r="E404" s="31"/>
      <c r="F404" s="31"/>
      <c r="G404" s="31"/>
      <c r="H404" s="31"/>
      <c r="I404" s="31"/>
      <c r="J404" s="31"/>
      <c r="K404" s="227"/>
      <c r="L404" s="218"/>
      <c r="M404" s="219"/>
      <c r="N404" s="219"/>
      <c r="O404" s="219"/>
      <c r="P404" s="219"/>
      <c r="Q404" s="219"/>
      <c r="R404" s="219"/>
      <c r="S404" s="219"/>
      <c r="T404" s="219"/>
      <c r="U404" s="224"/>
      <c r="V404" s="225"/>
      <c r="W404" s="221"/>
      <c r="X404" s="219"/>
      <c r="Y404" s="219"/>
      <c r="Z404" s="219"/>
      <c r="AA404" s="219"/>
      <c r="AB404" s="219"/>
      <c r="AC404" s="219"/>
      <c r="AD404" s="219"/>
      <c r="AE404" s="219"/>
      <c r="AF404" s="221"/>
      <c r="AG404" s="221"/>
      <c r="AH404" s="221"/>
      <c r="AI404" s="221"/>
      <c r="AJ404" s="221"/>
      <c r="AK404" s="221"/>
      <c r="AL404" s="221"/>
      <c r="AM404" s="221"/>
      <c r="AN404" s="221"/>
      <c r="AO404" s="221"/>
      <c r="AP404" s="221"/>
    </row>
    <row r="405" spans="1:42" ht="14.25" customHeight="1">
      <c r="A405" s="31"/>
      <c r="B405" s="31"/>
      <c r="C405" s="31"/>
      <c r="D405" s="31"/>
      <c r="E405" s="31"/>
      <c r="F405" s="31"/>
      <c r="G405" s="31"/>
      <c r="H405" s="31"/>
      <c r="I405" s="31"/>
      <c r="J405" s="31"/>
      <c r="K405" s="227"/>
      <c r="L405" s="218"/>
      <c r="M405" s="219"/>
      <c r="N405" s="219"/>
      <c r="O405" s="219"/>
      <c r="P405" s="219"/>
      <c r="Q405" s="219"/>
      <c r="R405" s="219"/>
      <c r="S405" s="219"/>
      <c r="T405" s="219"/>
      <c r="U405" s="224"/>
      <c r="V405" s="225"/>
      <c r="W405" s="221"/>
      <c r="X405" s="219"/>
      <c r="Y405" s="219"/>
      <c r="Z405" s="219"/>
      <c r="AA405" s="219"/>
      <c r="AB405" s="219"/>
      <c r="AC405" s="219"/>
      <c r="AD405" s="219"/>
      <c r="AE405" s="219"/>
      <c r="AF405" s="221"/>
      <c r="AG405" s="221"/>
      <c r="AH405" s="221"/>
      <c r="AI405" s="221"/>
      <c r="AJ405" s="221"/>
      <c r="AK405" s="221"/>
      <c r="AL405" s="221"/>
      <c r="AM405" s="221"/>
      <c r="AN405" s="221"/>
      <c r="AO405" s="221"/>
      <c r="AP405" s="221"/>
    </row>
    <row r="406" spans="1:42" ht="14.25" customHeight="1">
      <c r="A406" s="31"/>
      <c r="B406" s="31"/>
      <c r="C406" s="31"/>
      <c r="D406" s="31"/>
      <c r="E406" s="31"/>
      <c r="F406" s="31"/>
      <c r="G406" s="31"/>
      <c r="H406" s="31"/>
      <c r="I406" s="31"/>
      <c r="J406" s="31"/>
      <c r="K406" s="227"/>
      <c r="L406" s="218"/>
      <c r="M406" s="219"/>
      <c r="N406" s="219"/>
      <c r="O406" s="219"/>
      <c r="P406" s="219"/>
      <c r="Q406" s="219"/>
      <c r="R406" s="219"/>
      <c r="S406" s="219"/>
      <c r="T406" s="219"/>
      <c r="U406" s="224"/>
      <c r="V406" s="225"/>
      <c r="W406" s="221"/>
      <c r="X406" s="219"/>
      <c r="Y406" s="219"/>
      <c r="Z406" s="219"/>
      <c r="AA406" s="219"/>
      <c r="AB406" s="219"/>
      <c r="AC406" s="219"/>
      <c r="AD406" s="219"/>
      <c r="AE406" s="219"/>
      <c r="AF406" s="221"/>
      <c r="AG406" s="221"/>
      <c r="AH406" s="221"/>
      <c r="AI406" s="221"/>
      <c r="AJ406" s="221"/>
      <c r="AK406" s="221"/>
      <c r="AL406" s="221"/>
      <c r="AM406" s="221"/>
      <c r="AN406" s="221"/>
      <c r="AO406" s="221"/>
      <c r="AP406" s="221"/>
    </row>
    <row r="407" spans="1:42" ht="14.25" customHeight="1">
      <c r="A407" s="31"/>
      <c r="B407" s="31"/>
      <c r="C407" s="31"/>
      <c r="D407" s="31"/>
      <c r="E407" s="31"/>
      <c r="F407" s="31"/>
      <c r="G407" s="31"/>
      <c r="H407" s="31"/>
      <c r="I407" s="31"/>
      <c r="J407" s="31"/>
      <c r="K407" s="227"/>
      <c r="L407" s="218"/>
      <c r="M407" s="219"/>
      <c r="N407" s="219"/>
      <c r="O407" s="219"/>
      <c r="P407" s="219"/>
      <c r="Q407" s="219"/>
      <c r="R407" s="219"/>
      <c r="S407" s="219"/>
      <c r="T407" s="219"/>
      <c r="U407" s="224"/>
      <c r="V407" s="225"/>
      <c r="W407" s="221"/>
      <c r="X407" s="219"/>
      <c r="Y407" s="219"/>
      <c r="Z407" s="219"/>
      <c r="AA407" s="219"/>
      <c r="AB407" s="219"/>
      <c r="AC407" s="219"/>
      <c r="AD407" s="219"/>
      <c r="AE407" s="219"/>
      <c r="AF407" s="221"/>
      <c r="AG407" s="221"/>
      <c r="AH407" s="221"/>
      <c r="AI407" s="221"/>
      <c r="AJ407" s="221"/>
      <c r="AK407" s="221"/>
      <c r="AL407" s="221"/>
      <c r="AM407" s="221"/>
      <c r="AN407" s="221"/>
      <c r="AO407" s="221"/>
      <c r="AP407" s="221"/>
    </row>
    <row r="408" spans="1:42" ht="14.25" customHeight="1">
      <c r="A408" s="31"/>
      <c r="B408" s="31"/>
      <c r="C408" s="31"/>
      <c r="D408" s="31"/>
      <c r="E408" s="31"/>
      <c r="F408" s="31"/>
      <c r="G408" s="31"/>
      <c r="H408" s="31"/>
      <c r="I408" s="31"/>
      <c r="J408" s="31"/>
      <c r="K408" s="227"/>
      <c r="L408" s="218"/>
      <c r="M408" s="219"/>
      <c r="N408" s="219"/>
      <c r="O408" s="219"/>
      <c r="P408" s="219"/>
      <c r="Q408" s="219"/>
      <c r="R408" s="219"/>
      <c r="S408" s="219"/>
      <c r="T408" s="219"/>
      <c r="U408" s="224"/>
      <c r="V408" s="225"/>
      <c r="W408" s="221"/>
      <c r="X408" s="219"/>
      <c r="Y408" s="219"/>
      <c r="Z408" s="219"/>
      <c r="AA408" s="219"/>
      <c r="AB408" s="219"/>
      <c r="AC408" s="219"/>
      <c r="AD408" s="219"/>
      <c r="AE408" s="219"/>
      <c r="AF408" s="221"/>
      <c r="AG408" s="221"/>
      <c r="AH408" s="221"/>
      <c r="AI408" s="221"/>
      <c r="AJ408" s="221"/>
      <c r="AK408" s="221"/>
      <c r="AL408" s="221"/>
      <c r="AM408" s="221"/>
      <c r="AN408" s="221"/>
      <c r="AO408" s="221"/>
      <c r="AP408" s="221"/>
    </row>
    <row r="409" spans="1:42" ht="14.25" customHeight="1">
      <c r="A409" s="31"/>
      <c r="B409" s="31"/>
      <c r="C409" s="31"/>
      <c r="D409" s="31"/>
      <c r="E409" s="31"/>
      <c r="F409" s="31"/>
      <c r="G409" s="31"/>
      <c r="H409" s="31"/>
      <c r="I409" s="31"/>
      <c r="J409" s="31"/>
      <c r="K409" s="227"/>
      <c r="L409" s="218"/>
      <c r="M409" s="219"/>
      <c r="N409" s="219"/>
      <c r="O409" s="219"/>
      <c r="P409" s="219"/>
      <c r="Q409" s="219"/>
      <c r="R409" s="219"/>
      <c r="S409" s="219"/>
      <c r="T409" s="219"/>
      <c r="U409" s="224"/>
      <c r="V409" s="225"/>
      <c r="W409" s="221"/>
      <c r="X409" s="219"/>
      <c r="Y409" s="219"/>
      <c r="Z409" s="219"/>
      <c r="AA409" s="219"/>
      <c r="AB409" s="219"/>
      <c r="AC409" s="219"/>
      <c r="AD409" s="219"/>
      <c r="AE409" s="219"/>
      <c r="AF409" s="221"/>
      <c r="AG409" s="221"/>
      <c r="AH409" s="221"/>
      <c r="AI409" s="221"/>
      <c r="AJ409" s="221"/>
      <c r="AK409" s="221"/>
      <c r="AL409" s="221"/>
      <c r="AM409" s="221"/>
      <c r="AN409" s="221"/>
      <c r="AO409" s="221"/>
      <c r="AP409" s="221"/>
    </row>
    <row r="410" spans="1:42" ht="14.25" customHeight="1">
      <c r="A410" s="31"/>
      <c r="B410" s="31"/>
      <c r="C410" s="31"/>
      <c r="D410" s="31"/>
      <c r="E410" s="31"/>
      <c r="F410" s="31"/>
      <c r="G410" s="31"/>
      <c r="H410" s="31"/>
      <c r="I410" s="31"/>
      <c r="J410" s="31"/>
      <c r="K410" s="227"/>
      <c r="L410" s="218"/>
      <c r="M410" s="219"/>
      <c r="N410" s="219"/>
      <c r="O410" s="219"/>
      <c r="P410" s="219"/>
      <c r="Q410" s="219"/>
      <c r="R410" s="219"/>
      <c r="S410" s="219"/>
      <c r="T410" s="219"/>
      <c r="U410" s="224"/>
      <c r="V410" s="225"/>
      <c r="W410" s="221"/>
      <c r="X410" s="219"/>
      <c r="Y410" s="219"/>
      <c r="Z410" s="219"/>
      <c r="AA410" s="219"/>
      <c r="AB410" s="219"/>
      <c r="AC410" s="219"/>
      <c r="AD410" s="219"/>
      <c r="AE410" s="219"/>
      <c r="AF410" s="221"/>
      <c r="AG410" s="221"/>
      <c r="AH410" s="221"/>
      <c r="AI410" s="221"/>
      <c r="AJ410" s="221"/>
      <c r="AK410" s="221"/>
      <c r="AL410" s="221"/>
      <c r="AM410" s="221"/>
      <c r="AN410" s="221"/>
      <c r="AO410" s="221"/>
      <c r="AP410" s="221"/>
    </row>
    <row r="411" spans="1:42" ht="14.25" customHeight="1">
      <c r="A411" s="31"/>
      <c r="B411" s="31"/>
      <c r="C411" s="31"/>
      <c r="D411" s="31"/>
      <c r="E411" s="31"/>
      <c r="F411" s="31"/>
      <c r="G411" s="31"/>
      <c r="H411" s="31"/>
      <c r="I411" s="31"/>
      <c r="J411" s="31"/>
      <c r="K411" s="227"/>
      <c r="L411" s="218"/>
      <c r="M411" s="219"/>
      <c r="N411" s="219"/>
      <c r="O411" s="219"/>
      <c r="P411" s="219"/>
      <c r="Q411" s="219"/>
      <c r="R411" s="219"/>
      <c r="S411" s="219"/>
      <c r="T411" s="219"/>
      <c r="U411" s="224"/>
      <c r="V411" s="225"/>
      <c r="W411" s="221"/>
      <c r="X411" s="219"/>
      <c r="Y411" s="219"/>
      <c r="Z411" s="219"/>
      <c r="AA411" s="219"/>
      <c r="AB411" s="219"/>
      <c r="AC411" s="219"/>
      <c r="AD411" s="219"/>
      <c r="AE411" s="219"/>
      <c r="AF411" s="221"/>
      <c r="AG411" s="221"/>
      <c r="AH411" s="221"/>
      <c r="AI411" s="221"/>
      <c r="AJ411" s="221"/>
      <c r="AK411" s="221"/>
      <c r="AL411" s="221"/>
      <c r="AM411" s="221"/>
      <c r="AN411" s="221"/>
      <c r="AO411" s="221"/>
      <c r="AP411" s="221"/>
    </row>
    <row r="412" spans="1:42" ht="14.25" customHeight="1">
      <c r="A412" s="31"/>
      <c r="B412" s="31"/>
      <c r="C412" s="31"/>
      <c r="D412" s="31"/>
      <c r="E412" s="31"/>
      <c r="F412" s="31"/>
      <c r="G412" s="31"/>
      <c r="H412" s="31"/>
      <c r="I412" s="31"/>
      <c r="J412" s="31"/>
      <c r="K412" s="227"/>
      <c r="L412" s="218"/>
      <c r="M412" s="219"/>
      <c r="N412" s="219"/>
      <c r="O412" s="219"/>
      <c r="P412" s="219"/>
      <c r="Q412" s="219"/>
      <c r="R412" s="219"/>
      <c r="S412" s="219"/>
      <c r="T412" s="219"/>
      <c r="U412" s="224"/>
      <c r="V412" s="225"/>
      <c r="W412" s="221"/>
      <c r="X412" s="219"/>
      <c r="Y412" s="219"/>
      <c r="Z412" s="219"/>
      <c r="AA412" s="219"/>
      <c r="AB412" s="219"/>
      <c r="AC412" s="219"/>
      <c r="AD412" s="219"/>
      <c r="AE412" s="219"/>
      <c r="AF412" s="221"/>
      <c r="AG412" s="221"/>
      <c r="AH412" s="221"/>
      <c r="AI412" s="221"/>
      <c r="AJ412" s="221"/>
      <c r="AK412" s="221"/>
      <c r="AL412" s="221"/>
      <c r="AM412" s="221"/>
      <c r="AN412" s="221"/>
      <c r="AO412" s="221"/>
      <c r="AP412" s="221"/>
    </row>
    <row r="413" spans="1:42" ht="14.25" customHeight="1">
      <c r="A413" s="31"/>
      <c r="B413" s="31"/>
      <c r="C413" s="31"/>
      <c r="D413" s="31"/>
      <c r="E413" s="31"/>
      <c r="F413" s="31"/>
      <c r="G413" s="31"/>
      <c r="H413" s="31"/>
      <c r="I413" s="31"/>
      <c r="J413" s="31"/>
      <c r="K413" s="227"/>
      <c r="L413" s="218"/>
      <c r="M413" s="219"/>
      <c r="N413" s="219"/>
      <c r="O413" s="219"/>
      <c r="P413" s="219"/>
      <c r="Q413" s="219"/>
      <c r="R413" s="219"/>
      <c r="S413" s="219"/>
      <c r="T413" s="219"/>
      <c r="U413" s="224"/>
      <c r="V413" s="225"/>
      <c r="W413" s="221"/>
      <c r="X413" s="219"/>
      <c r="Y413" s="219"/>
      <c r="Z413" s="219"/>
      <c r="AA413" s="219"/>
      <c r="AB413" s="219"/>
      <c r="AC413" s="219"/>
      <c r="AD413" s="219"/>
      <c r="AE413" s="219"/>
      <c r="AF413" s="221"/>
      <c r="AG413" s="221"/>
      <c r="AH413" s="221"/>
      <c r="AI413" s="221"/>
      <c r="AJ413" s="221"/>
      <c r="AK413" s="221"/>
      <c r="AL413" s="221"/>
      <c r="AM413" s="221"/>
      <c r="AN413" s="221"/>
      <c r="AO413" s="221"/>
      <c r="AP413" s="221"/>
    </row>
    <row r="414" spans="1:42" ht="14.25" customHeight="1">
      <c r="A414" s="31"/>
      <c r="B414" s="31"/>
      <c r="C414" s="31"/>
      <c r="D414" s="31"/>
      <c r="E414" s="31"/>
      <c r="F414" s="31"/>
      <c r="G414" s="31"/>
      <c r="H414" s="31"/>
      <c r="I414" s="31"/>
      <c r="J414" s="31"/>
      <c r="K414" s="227"/>
      <c r="L414" s="218"/>
      <c r="M414" s="219"/>
      <c r="N414" s="219"/>
      <c r="O414" s="219"/>
      <c r="P414" s="219"/>
      <c r="Q414" s="219"/>
      <c r="R414" s="219"/>
      <c r="S414" s="219"/>
      <c r="T414" s="219"/>
      <c r="U414" s="224"/>
      <c r="V414" s="225"/>
      <c r="W414" s="221"/>
      <c r="X414" s="219"/>
      <c r="Y414" s="219"/>
      <c r="Z414" s="219"/>
      <c r="AA414" s="219"/>
      <c r="AB414" s="219"/>
      <c r="AC414" s="219"/>
      <c r="AD414" s="219"/>
      <c r="AE414" s="219"/>
      <c r="AF414" s="221"/>
      <c r="AG414" s="221"/>
      <c r="AH414" s="221"/>
      <c r="AI414" s="221"/>
      <c r="AJ414" s="221"/>
      <c r="AK414" s="221"/>
      <c r="AL414" s="221"/>
      <c r="AM414" s="221"/>
      <c r="AN414" s="221"/>
      <c r="AO414" s="221"/>
      <c r="AP414" s="221"/>
    </row>
    <row r="415" spans="1:42" ht="14.25" customHeight="1">
      <c r="A415" s="31"/>
      <c r="B415" s="31"/>
      <c r="C415" s="31"/>
      <c r="D415" s="31"/>
      <c r="E415" s="31"/>
      <c r="F415" s="31"/>
      <c r="G415" s="31"/>
      <c r="H415" s="31"/>
      <c r="I415" s="31"/>
      <c r="J415" s="31"/>
      <c r="K415" s="227"/>
      <c r="L415" s="218"/>
      <c r="M415" s="219"/>
      <c r="N415" s="219"/>
      <c r="O415" s="219"/>
      <c r="P415" s="219"/>
      <c r="Q415" s="219"/>
      <c r="R415" s="219"/>
      <c r="S415" s="219"/>
      <c r="T415" s="219"/>
      <c r="U415" s="224"/>
      <c r="V415" s="225"/>
      <c r="W415" s="221"/>
      <c r="X415" s="219"/>
      <c r="Y415" s="219"/>
      <c r="Z415" s="219"/>
      <c r="AA415" s="219"/>
      <c r="AB415" s="219"/>
      <c r="AC415" s="219"/>
      <c r="AD415" s="219"/>
      <c r="AE415" s="219"/>
      <c r="AF415" s="221"/>
      <c r="AG415" s="221"/>
      <c r="AH415" s="221"/>
      <c r="AI415" s="221"/>
      <c r="AJ415" s="221"/>
      <c r="AK415" s="221"/>
      <c r="AL415" s="221"/>
      <c r="AM415" s="221"/>
      <c r="AN415" s="221"/>
      <c r="AO415" s="221"/>
      <c r="AP415" s="221"/>
    </row>
    <row r="416" spans="1:42" ht="14.25" customHeight="1">
      <c r="A416" s="31"/>
      <c r="B416" s="31"/>
      <c r="C416" s="31"/>
      <c r="D416" s="31"/>
      <c r="E416" s="31"/>
      <c r="F416" s="31"/>
      <c r="G416" s="31"/>
      <c r="H416" s="31"/>
      <c r="I416" s="31"/>
      <c r="J416" s="31"/>
      <c r="K416" s="227"/>
      <c r="L416" s="218"/>
      <c r="M416" s="219"/>
      <c r="N416" s="219"/>
      <c r="O416" s="219"/>
      <c r="P416" s="219"/>
      <c r="Q416" s="219"/>
      <c r="R416" s="219"/>
      <c r="S416" s="219"/>
      <c r="T416" s="219"/>
      <c r="U416" s="224"/>
      <c r="V416" s="225"/>
      <c r="W416" s="221"/>
      <c r="X416" s="219"/>
      <c r="Y416" s="219"/>
      <c r="Z416" s="219"/>
      <c r="AA416" s="219"/>
      <c r="AB416" s="219"/>
      <c r="AC416" s="219"/>
      <c r="AD416" s="219"/>
      <c r="AE416" s="219"/>
      <c r="AF416" s="221"/>
      <c r="AG416" s="221"/>
      <c r="AH416" s="221"/>
      <c r="AI416" s="221"/>
      <c r="AJ416" s="221"/>
      <c r="AK416" s="221"/>
      <c r="AL416" s="221"/>
      <c r="AM416" s="221"/>
      <c r="AN416" s="221"/>
      <c r="AO416" s="221"/>
      <c r="AP416" s="221"/>
    </row>
    <row r="417" spans="1:42" ht="14.25" customHeight="1">
      <c r="A417" s="31"/>
      <c r="B417" s="31"/>
      <c r="C417" s="31"/>
      <c r="D417" s="31"/>
      <c r="E417" s="31"/>
      <c r="F417" s="31"/>
      <c r="G417" s="31"/>
      <c r="H417" s="31"/>
      <c r="I417" s="31"/>
      <c r="J417" s="31"/>
      <c r="K417" s="227"/>
      <c r="L417" s="218"/>
      <c r="M417" s="219"/>
      <c r="N417" s="219"/>
      <c r="O417" s="219"/>
      <c r="P417" s="219"/>
      <c r="Q417" s="219"/>
      <c r="R417" s="219"/>
      <c r="S417" s="219"/>
      <c r="T417" s="219"/>
      <c r="U417" s="224"/>
      <c r="V417" s="225"/>
      <c r="W417" s="221"/>
      <c r="X417" s="219"/>
      <c r="Y417" s="219"/>
      <c r="Z417" s="219"/>
      <c r="AA417" s="219"/>
      <c r="AB417" s="219"/>
      <c r="AC417" s="219"/>
      <c r="AD417" s="219"/>
      <c r="AE417" s="219"/>
      <c r="AF417" s="221"/>
      <c r="AG417" s="221"/>
      <c r="AH417" s="221"/>
      <c r="AI417" s="221"/>
      <c r="AJ417" s="221"/>
      <c r="AK417" s="221"/>
      <c r="AL417" s="221"/>
      <c r="AM417" s="221"/>
      <c r="AN417" s="221"/>
      <c r="AO417" s="221"/>
      <c r="AP417" s="221"/>
    </row>
    <row r="418" spans="1:42" ht="14.25" customHeight="1">
      <c r="A418" s="31"/>
      <c r="B418" s="31"/>
      <c r="C418" s="31"/>
      <c r="D418" s="31"/>
      <c r="E418" s="31"/>
      <c r="F418" s="31"/>
      <c r="G418" s="31"/>
      <c r="H418" s="31"/>
      <c r="I418" s="31"/>
      <c r="J418" s="31"/>
      <c r="K418" s="227"/>
      <c r="L418" s="218"/>
      <c r="M418" s="219"/>
      <c r="N418" s="219"/>
      <c r="O418" s="219"/>
      <c r="P418" s="219"/>
      <c r="Q418" s="219"/>
      <c r="R418" s="219"/>
      <c r="S418" s="219"/>
      <c r="T418" s="219"/>
      <c r="U418" s="224"/>
      <c r="V418" s="225"/>
      <c r="W418" s="221"/>
      <c r="X418" s="219"/>
      <c r="Y418" s="219"/>
      <c r="Z418" s="219"/>
      <c r="AA418" s="219"/>
      <c r="AB418" s="219"/>
      <c r="AC418" s="219"/>
      <c r="AD418" s="219"/>
      <c r="AE418" s="219"/>
      <c r="AF418" s="221"/>
      <c r="AG418" s="221"/>
      <c r="AH418" s="221"/>
      <c r="AI418" s="221"/>
      <c r="AJ418" s="221"/>
      <c r="AK418" s="221"/>
      <c r="AL418" s="221"/>
      <c r="AM418" s="221"/>
      <c r="AN418" s="221"/>
      <c r="AO418" s="221"/>
      <c r="AP418" s="221"/>
    </row>
    <row r="419" spans="1:42" ht="14.25" customHeight="1">
      <c r="A419" s="31"/>
      <c r="B419" s="31"/>
      <c r="C419" s="31"/>
      <c r="D419" s="31"/>
      <c r="E419" s="31"/>
      <c r="F419" s="31"/>
      <c r="G419" s="31"/>
      <c r="H419" s="31"/>
      <c r="I419" s="31"/>
      <c r="J419" s="31"/>
      <c r="K419" s="227"/>
      <c r="L419" s="218"/>
      <c r="M419" s="219"/>
      <c r="N419" s="219"/>
      <c r="O419" s="219"/>
      <c r="P419" s="219"/>
      <c r="Q419" s="219"/>
      <c r="R419" s="219"/>
      <c r="S419" s="219"/>
      <c r="T419" s="219"/>
      <c r="U419" s="224"/>
      <c r="V419" s="225"/>
      <c r="W419" s="221"/>
      <c r="X419" s="219"/>
      <c r="Y419" s="219"/>
      <c r="Z419" s="219"/>
      <c r="AA419" s="219"/>
      <c r="AB419" s="219"/>
      <c r="AC419" s="219"/>
      <c r="AD419" s="219"/>
      <c r="AE419" s="219"/>
      <c r="AF419" s="221"/>
      <c r="AG419" s="221"/>
      <c r="AH419" s="221"/>
      <c r="AI419" s="221"/>
      <c r="AJ419" s="221"/>
      <c r="AK419" s="221"/>
      <c r="AL419" s="221"/>
      <c r="AM419" s="221"/>
      <c r="AN419" s="221"/>
      <c r="AO419" s="221"/>
      <c r="AP419" s="221"/>
    </row>
    <row r="420" spans="1:42" ht="14.25" customHeight="1">
      <c r="A420" s="31"/>
      <c r="B420" s="31"/>
      <c r="C420" s="31"/>
      <c r="D420" s="31"/>
      <c r="E420" s="31"/>
      <c r="F420" s="31"/>
      <c r="G420" s="31"/>
      <c r="H420" s="31"/>
      <c r="I420" s="31"/>
      <c r="J420" s="31"/>
      <c r="K420" s="227"/>
      <c r="L420" s="218"/>
      <c r="M420" s="219"/>
      <c r="N420" s="219"/>
      <c r="O420" s="219"/>
      <c r="P420" s="219"/>
      <c r="Q420" s="219"/>
      <c r="R420" s="219"/>
      <c r="S420" s="219"/>
      <c r="T420" s="219"/>
      <c r="U420" s="224"/>
      <c r="V420" s="225"/>
      <c r="W420" s="221"/>
      <c r="X420" s="219"/>
      <c r="Y420" s="219"/>
      <c r="Z420" s="219"/>
      <c r="AA420" s="219"/>
      <c r="AB420" s="219"/>
      <c r="AC420" s="219"/>
      <c r="AD420" s="219"/>
      <c r="AE420" s="219"/>
      <c r="AF420" s="221"/>
      <c r="AG420" s="221"/>
      <c r="AH420" s="221"/>
      <c r="AI420" s="221"/>
      <c r="AJ420" s="221"/>
      <c r="AK420" s="221"/>
      <c r="AL420" s="221"/>
      <c r="AM420" s="221"/>
      <c r="AN420" s="221"/>
      <c r="AO420" s="221"/>
      <c r="AP420" s="221"/>
    </row>
    <row r="421" spans="1:42" ht="14.25" customHeight="1">
      <c r="A421" s="31"/>
      <c r="B421" s="31"/>
      <c r="C421" s="31"/>
      <c r="D421" s="31"/>
      <c r="E421" s="31"/>
      <c r="F421" s="31"/>
      <c r="G421" s="31"/>
      <c r="H421" s="31"/>
      <c r="I421" s="31"/>
      <c r="J421" s="31"/>
      <c r="K421" s="227"/>
      <c r="L421" s="218"/>
      <c r="M421" s="219"/>
      <c r="N421" s="219"/>
      <c r="O421" s="219"/>
      <c r="P421" s="219"/>
      <c r="Q421" s="219"/>
      <c r="R421" s="219"/>
      <c r="S421" s="219"/>
      <c r="T421" s="219"/>
      <c r="U421" s="224"/>
      <c r="V421" s="225"/>
      <c r="W421" s="221"/>
      <c r="X421" s="219"/>
      <c r="Y421" s="219"/>
      <c r="Z421" s="219"/>
      <c r="AA421" s="219"/>
      <c r="AB421" s="219"/>
      <c r="AC421" s="219"/>
      <c r="AD421" s="219"/>
      <c r="AE421" s="219"/>
      <c r="AF421" s="221"/>
      <c r="AG421" s="221"/>
      <c r="AH421" s="221"/>
      <c r="AI421" s="221"/>
      <c r="AJ421" s="221"/>
      <c r="AK421" s="221"/>
      <c r="AL421" s="221"/>
      <c r="AM421" s="221"/>
      <c r="AN421" s="221"/>
      <c r="AO421" s="221"/>
      <c r="AP421" s="221"/>
    </row>
    <row r="422" spans="1:42" ht="14.25" customHeight="1">
      <c r="A422" s="31"/>
      <c r="B422" s="31"/>
      <c r="C422" s="31"/>
      <c r="D422" s="31"/>
      <c r="E422" s="31"/>
      <c r="F422" s="31"/>
      <c r="G422" s="31"/>
      <c r="H422" s="31"/>
      <c r="I422" s="31"/>
      <c r="J422" s="31"/>
      <c r="K422" s="227"/>
      <c r="L422" s="218"/>
      <c r="M422" s="219"/>
      <c r="N422" s="219"/>
      <c r="O422" s="219"/>
      <c r="P422" s="219"/>
      <c r="Q422" s="219"/>
      <c r="R422" s="219"/>
      <c r="S422" s="219"/>
      <c r="T422" s="219"/>
      <c r="U422" s="224"/>
      <c r="V422" s="225"/>
      <c r="W422" s="221"/>
      <c r="X422" s="219"/>
      <c r="Y422" s="219"/>
      <c r="Z422" s="219"/>
      <c r="AA422" s="219"/>
      <c r="AB422" s="219"/>
      <c r="AC422" s="219"/>
      <c r="AD422" s="219"/>
      <c r="AE422" s="219"/>
      <c r="AF422" s="221"/>
      <c r="AG422" s="221"/>
      <c r="AH422" s="221"/>
      <c r="AI422" s="221"/>
      <c r="AJ422" s="221"/>
      <c r="AK422" s="221"/>
      <c r="AL422" s="221"/>
      <c r="AM422" s="221"/>
      <c r="AN422" s="221"/>
      <c r="AO422" s="221"/>
      <c r="AP422" s="221"/>
    </row>
    <row r="423" spans="1:42" ht="14.25" customHeight="1">
      <c r="A423" s="31"/>
      <c r="B423" s="31"/>
      <c r="C423" s="31"/>
      <c r="D423" s="31"/>
      <c r="E423" s="31"/>
      <c r="F423" s="31"/>
      <c r="G423" s="31"/>
      <c r="H423" s="31"/>
      <c r="I423" s="31"/>
      <c r="J423" s="31"/>
      <c r="K423" s="227"/>
      <c r="L423" s="218"/>
      <c r="M423" s="219"/>
      <c r="N423" s="219"/>
      <c r="O423" s="219"/>
      <c r="P423" s="219"/>
      <c r="Q423" s="219"/>
      <c r="R423" s="219"/>
      <c r="S423" s="219"/>
      <c r="T423" s="219"/>
      <c r="U423" s="224"/>
      <c r="V423" s="225"/>
      <c r="W423" s="221"/>
      <c r="X423" s="219"/>
      <c r="Y423" s="219"/>
      <c r="Z423" s="219"/>
      <c r="AA423" s="219"/>
      <c r="AB423" s="219"/>
      <c r="AC423" s="219"/>
      <c r="AD423" s="219"/>
      <c r="AE423" s="219"/>
      <c r="AF423" s="221"/>
      <c r="AG423" s="221"/>
      <c r="AH423" s="221"/>
      <c r="AI423" s="221"/>
      <c r="AJ423" s="221"/>
      <c r="AK423" s="221"/>
      <c r="AL423" s="221"/>
      <c r="AM423" s="221"/>
      <c r="AN423" s="221"/>
      <c r="AO423" s="221"/>
      <c r="AP423" s="221"/>
    </row>
    <row r="424" spans="1:42" ht="14.25" customHeight="1">
      <c r="A424" s="31"/>
      <c r="B424" s="31"/>
      <c r="C424" s="31"/>
      <c r="D424" s="31"/>
      <c r="E424" s="31"/>
      <c r="F424" s="31"/>
      <c r="G424" s="31"/>
      <c r="H424" s="31"/>
      <c r="I424" s="31"/>
      <c r="J424" s="31"/>
      <c r="K424" s="227"/>
      <c r="L424" s="218"/>
      <c r="M424" s="219"/>
      <c r="N424" s="219"/>
      <c r="O424" s="219"/>
      <c r="P424" s="219"/>
      <c r="Q424" s="219"/>
      <c r="R424" s="219"/>
      <c r="S424" s="219"/>
      <c r="T424" s="219"/>
      <c r="U424" s="224"/>
      <c r="V424" s="225"/>
      <c r="W424" s="221"/>
      <c r="X424" s="219"/>
      <c r="Y424" s="219"/>
      <c r="Z424" s="219"/>
      <c r="AA424" s="219"/>
      <c r="AB424" s="219"/>
      <c r="AC424" s="219"/>
      <c r="AD424" s="219"/>
      <c r="AE424" s="219"/>
      <c r="AF424" s="221"/>
      <c r="AG424" s="221"/>
      <c r="AH424" s="221"/>
      <c r="AI424" s="221"/>
      <c r="AJ424" s="221"/>
      <c r="AK424" s="221"/>
      <c r="AL424" s="221"/>
      <c r="AM424" s="221"/>
      <c r="AN424" s="221"/>
      <c r="AO424" s="221"/>
      <c r="AP424" s="221"/>
    </row>
    <row r="425" spans="1:42" ht="14.25" customHeight="1">
      <c r="A425" s="31"/>
      <c r="B425" s="31"/>
      <c r="C425" s="31"/>
      <c r="D425" s="31"/>
      <c r="E425" s="31"/>
      <c r="F425" s="31"/>
      <c r="G425" s="31"/>
      <c r="H425" s="31"/>
      <c r="I425" s="31"/>
      <c r="J425" s="31"/>
      <c r="K425" s="227"/>
      <c r="L425" s="218"/>
      <c r="M425" s="219"/>
      <c r="N425" s="219"/>
      <c r="O425" s="219"/>
      <c r="P425" s="219"/>
      <c r="Q425" s="219"/>
      <c r="R425" s="219"/>
      <c r="S425" s="219"/>
      <c r="T425" s="219"/>
      <c r="U425" s="224"/>
      <c r="V425" s="225"/>
      <c r="W425" s="221"/>
      <c r="X425" s="219"/>
      <c r="Y425" s="219"/>
      <c r="Z425" s="219"/>
      <c r="AA425" s="219"/>
      <c r="AB425" s="219"/>
      <c r="AC425" s="219"/>
      <c r="AD425" s="219"/>
      <c r="AE425" s="219"/>
      <c r="AF425" s="221"/>
      <c r="AG425" s="221"/>
      <c r="AH425" s="221"/>
      <c r="AI425" s="221"/>
      <c r="AJ425" s="221"/>
      <c r="AK425" s="221"/>
      <c r="AL425" s="221"/>
      <c r="AM425" s="221"/>
      <c r="AN425" s="221"/>
      <c r="AO425" s="221"/>
      <c r="AP425" s="221"/>
    </row>
    <row r="426" spans="1:42" ht="14.25" customHeight="1">
      <c r="A426" s="31"/>
      <c r="B426" s="31"/>
      <c r="C426" s="31"/>
      <c r="D426" s="31"/>
      <c r="E426" s="31"/>
      <c r="F426" s="31"/>
      <c r="G426" s="31"/>
      <c r="H426" s="31"/>
      <c r="I426" s="31"/>
      <c r="J426" s="31"/>
      <c r="K426" s="227"/>
      <c r="L426" s="218"/>
      <c r="M426" s="219"/>
      <c r="N426" s="219"/>
      <c r="O426" s="219"/>
      <c r="P426" s="219"/>
      <c r="Q426" s="219"/>
      <c r="R426" s="219"/>
      <c r="S426" s="219"/>
      <c r="T426" s="219"/>
      <c r="U426" s="224"/>
      <c r="V426" s="225"/>
      <c r="W426" s="221"/>
      <c r="X426" s="219"/>
      <c r="Y426" s="219"/>
      <c r="Z426" s="219"/>
      <c r="AA426" s="219"/>
      <c r="AB426" s="219"/>
      <c r="AC426" s="219"/>
      <c r="AD426" s="219"/>
      <c r="AE426" s="219"/>
      <c r="AF426" s="221"/>
      <c r="AG426" s="221"/>
      <c r="AH426" s="221"/>
      <c r="AI426" s="221"/>
      <c r="AJ426" s="221"/>
      <c r="AK426" s="221"/>
      <c r="AL426" s="221"/>
      <c r="AM426" s="221"/>
      <c r="AN426" s="221"/>
      <c r="AO426" s="221"/>
      <c r="AP426" s="221"/>
    </row>
    <row r="427" spans="1:42" ht="14.25" customHeight="1">
      <c r="A427" s="31"/>
      <c r="B427" s="31"/>
      <c r="C427" s="31"/>
      <c r="D427" s="31"/>
      <c r="E427" s="31"/>
      <c r="F427" s="31"/>
      <c r="G427" s="31"/>
      <c r="H427" s="31"/>
      <c r="I427" s="31"/>
      <c r="J427" s="31"/>
      <c r="K427" s="227"/>
      <c r="L427" s="218"/>
      <c r="M427" s="219"/>
      <c r="N427" s="219"/>
      <c r="O427" s="219"/>
      <c r="P427" s="219"/>
      <c r="Q427" s="219"/>
      <c r="R427" s="219"/>
      <c r="S427" s="219"/>
      <c r="T427" s="219"/>
      <c r="U427" s="224"/>
      <c r="V427" s="225"/>
      <c r="W427" s="221"/>
      <c r="X427" s="219"/>
      <c r="Y427" s="219"/>
      <c r="Z427" s="219"/>
      <c r="AA427" s="219"/>
      <c r="AB427" s="219"/>
      <c r="AC427" s="219"/>
      <c r="AD427" s="219"/>
      <c r="AE427" s="219"/>
      <c r="AF427" s="221"/>
      <c r="AG427" s="221"/>
      <c r="AH427" s="221"/>
      <c r="AI427" s="221"/>
      <c r="AJ427" s="221"/>
      <c r="AK427" s="221"/>
      <c r="AL427" s="221"/>
      <c r="AM427" s="221"/>
      <c r="AN427" s="221"/>
      <c r="AO427" s="221"/>
      <c r="AP427" s="221"/>
    </row>
    <row r="428" spans="1:42" ht="14.25" customHeight="1">
      <c r="A428" s="31"/>
      <c r="B428" s="31"/>
      <c r="C428" s="31"/>
      <c r="D428" s="31"/>
      <c r="E428" s="31"/>
      <c r="F428" s="31"/>
      <c r="G428" s="31"/>
      <c r="H428" s="31"/>
      <c r="I428" s="31"/>
      <c r="J428" s="31"/>
      <c r="K428" s="227"/>
      <c r="L428" s="218"/>
      <c r="M428" s="219"/>
      <c r="N428" s="219"/>
      <c r="O428" s="219"/>
      <c r="P428" s="219"/>
      <c r="Q428" s="219"/>
      <c r="R428" s="219"/>
      <c r="S428" s="219"/>
      <c r="T428" s="219"/>
      <c r="U428" s="224"/>
      <c r="V428" s="225"/>
      <c r="W428" s="221"/>
      <c r="X428" s="219"/>
      <c r="Y428" s="219"/>
      <c r="Z428" s="219"/>
      <c r="AA428" s="219"/>
      <c r="AB428" s="219"/>
      <c r="AC428" s="219"/>
      <c r="AD428" s="219"/>
      <c r="AE428" s="219"/>
      <c r="AF428" s="221"/>
      <c r="AG428" s="221"/>
      <c r="AH428" s="221"/>
      <c r="AI428" s="221"/>
      <c r="AJ428" s="221"/>
      <c r="AK428" s="221"/>
      <c r="AL428" s="221"/>
      <c r="AM428" s="221"/>
      <c r="AN428" s="221"/>
      <c r="AO428" s="221"/>
      <c r="AP428" s="221"/>
    </row>
    <row r="429" spans="1:42" ht="14.25" customHeight="1">
      <c r="A429" s="31"/>
      <c r="B429" s="31"/>
      <c r="C429" s="31"/>
      <c r="D429" s="31"/>
      <c r="E429" s="31"/>
      <c r="F429" s="31"/>
      <c r="G429" s="31"/>
      <c r="H429" s="31"/>
      <c r="I429" s="31"/>
      <c r="J429" s="31"/>
      <c r="K429" s="227"/>
      <c r="L429" s="218"/>
      <c r="M429" s="219"/>
      <c r="N429" s="219"/>
      <c r="O429" s="219"/>
      <c r="P429" s="219"/>
      <c r="Q429" s="219"/>
      <c r="R429" s="219"/>
      <c r="S429" s="219"/>
      <c r="T429" s="219"/>
      <c r="U429" s="224"/>
      <c r="V429" s="225"/>
      <c r="W429" s="221"/>
      <c r="X429" s="219"/>
      <c r="Y429" s="219"/>
      <c r="Z429" s="219"/>
      <c r="AA429" s="219"/>
      <c r="AB429" s="219"/>
      <c r="AC429" s="219"/>
      <c r="AD429" s="219"/>
      <c r="AE429" s="219"/>
      <c r="AF429" s="221"/>
      <c r="AG429" s="221"/>
      <c r="AH429" s="221"/>
      <c r="AI429" s="221"/>
      <c r="AJ429" s="221"/>
      <c r="AK429" s="221"/>
      <c r="AL429" s="221"/>
      <c r="AM429" s="221"/>
      <c r="AN429" s="221"/>
      <c r="AO429" s="221"/>
      <c r="AP429" s="221"/>
    </row>
    <row r="430" spans="1:42" ht="14.25" customHeight="1">
      <c r="A430" s="31"/>
      <c r="B430" s="31"/>
      <c r="C430" s="31"/>
      <c r="D430" s="31"/>
      <c r="E430" s="31"/>
      <c r="F430" s="31"/>
      <c r="G430" s="31"/>
      <c r="H430" s="31"/>
      <c r="I430" s="31"/>
      <c r="J430" s="31"/>
      <c r="K430" s="227"/>
      <c r="L430" s="218"/>
      <c r="M430" s="219"/>
      <c r="N430" s="219"/>
      <c r="O430" s="219"/>
      <c r="P430" s="219"/>
      <c r="Q430" s="219"/>
      <c r="R430" s="219"/>
      <c r="S430" s="219"/>
      <c r="T430" s="219"/>
      <c r="U430" s="224"/>
      <c r="V430" s="225"/>
      <c r="W430" s="221"/>
      <c r="X430" s="219"/>
      <c r="Y430" s="219"/>
      <c r="Z430" s="219"/>
      <c r="AA430" s="219"/>
      <c r="AB430" s="219"/>
      <c r="AC430" s="219"/>
      <c r="AD430" s="219"/>
      <c r="AE430" s="219"/>
      <c r="AF430" s="221"/>
      <c r="AG430" s="221"/>
      <c r="AH430" s="221"/>
      <c r="AI430" s="221"/>
      <c r="AJ430" s="221"/>
      <c r="AK430" s="221"/>
      <c r="AL430" s="221"/>
      <c r="AM430" s="221"/>
      <c r="AN430" s="221"/>
      <c r="AO430" s="221"/>
      <c r="AP430" s="221"/>
    </row>
    <row r="431" spans="1:42" ht="14.25" customHeight="1">
      <c r="A431" s="31"/>
      <c r="B431" s="31"/>
      <c r="C431" s="31"/>
      <c r="D431" s="31"/>
      <c r="E431" s="31"/>
      <c r="F431" s="31"/>
      <c r="G431" s="31"/>
      <c r="H431" s="31"/>
      <c r="I431" s="31"/>
      <c r="J431" s="31"/>
      <c r="K431" s="227"/>
      <c r="L431" s="218"/>
      <c r="M431" s="219"/>
      <c r="N431" s="219"/>
      <c r="O431" s="219"/>
      <c r="P431" s="219"/>
      <c r="Q431" s="219"/>
      <c r="R431" s="219"/>
      <c r="S431" s="219"/>
      <c r="T431" s="219"/>
      <c r="U431" s="224"/>
      <c r="V431" s="225"/>
      <c r="W431" s="221"/>
      <c r="X431" s="219"/>
      <c r="Y431" s="219"/>
      <c r="Z431" s="219"/>
      <c r="AA431" s="219"/>
      <c r="AB431" s="219"/>
      <c r="AC431" s="219"/>
      <c r="AD431" s="219"/>
      <c r="AE431" s="219"/>
      <c r="AF431" s="221"/>
      <c r="AG431" s="221"/>
      <c r="AH431" s="221"/>
      <c r="AI431" s="221"/>
      <c r="AJ431" s="221"/>
      <c r="AK431" s="221"/>
      <c r="AL431" s="221"/>
      <c r="AM431" s="221"/>
      <c r="AN431" s="221"/>
      <c r="AO431" s="221"/>
      <c r="AP431" s="221"/>
    </row>
    <row r="432" spans="1:42" ht="14.25" customHeight="1">
      <c r="A432" s="31"/>
      <c r="B432" s="31"/>
      <c r="C432" s="31"/>
      <c r="D432" s="31"/>
      <c r="E432" s="31"/>
      <c r="F432" s="31"/>
      <c r="G432" s="31"/>
      <c r="H432" s="31"/>
      <c r="I432" s="31"/>
      <c r="J432" s="31"/>
      <c r="K432" s="227"/>
      <c r="L432" s="218"/>
      <c r="M432" s="219"/>
      <c r="N432" s="219"/>
      <c r="O432" s="219"/>
      <c r="P432" s="219"/>
      <c r="Q432" s="219"/>
      <c r="R432" s="219"/>
      <c r="S432" s="219"/>
      <c r="T432" s="219"/>
      <c r="U432" s="224"/>
      <c r="V432" s="225"/>
      <c r="W432" s="221"/>
      <c r="X432" s="219"/>
      <c r="Y432" s="219"/>
      <c r="Z432" s="219"/>
      <c r="AA432" s="219"/>
      <c r="AB432" s="219"/>
      <c r="AC432" s="219"/>
      <c r="AD432" s="219"/>
      <c r="AE432" s="219"/>
      <c r="AF432" s="221"/>
      <c r="AG432" s="221"/>
      <c r="AH432" s="221"/>
      <c r="AI432" s="221"/>
      <c r="AJ432" s="221"/>
      <c r="AK432" s="221"/>
      <c r="AL432" s="221"/>
      <c r="AM432" s="221"/>
      <c r="AN432" s="221"/>
      <c r="AO432" s="221"/>
      <c r="AP432" s="221"/>
    </row>
    <row r="433" spans="1:42" ht="14.25" customHeight="1">
      <c r="A433" s="31"/>
      <c r="B433" s="31"/>
      <c r="C433" s="31"/>
      <c r="D433" s="31"/>
      <c r="E433" s="31"/>
      <c r="F433" s="31"/>
      <c r="G433" s="31"/>
      <c r="H433" s="31"/>
      <c r="I433" s="31"/>
      <c r="J433" s="31"/>
      <c r="K433" s="227"/>
      <c r="L433" s="218"/>
      <c r="M433" s="219"/>
      <c r="N433" s="219"/>
      <c r="O433" s="219"/>
      <c r="P433" s="219"/>
      <c r="Q433" s="219"/>
      <c r="R433" s="219"/>
      <c r="S433" s="219"/>
      <c r="T433" s="219"/>
      <c r="U433" s="224"/>
      <c r="V433" s="225"/>
      <c r="W433" s="221"/>
      <c r="X433" s="219"/>
      <c r="Y433" s="219"/>
      <c r="Z433" s="219"/>
      <c r="AA433" s="219"/>
      <c r="AB433" s="219"/>
      <c r="AC433" s="219"/>
      <c r="AD433" s="219"/>
      <c r="AE433" s="219"/>
      <c r="AF433" s="221"/>
      <c r="AG433" s="221"/>
      <c r="AH433" s="221"/>
      <c r="AI433" s="221"/>
      <c r="AJ433" s="221"/>
      <c r="AK433" s="221"/>
      <c r="AL433" s="221"/>
      <c r="AM433" s="221"/>
      <c r="AN433" s="221"/>
      <c r="AO433" s="221"/>
      <c r="AP433" s="221"/>
    </row>
    <row r="434" spans="1:42" ht="14.25" customHeight="1">
      <c r="A434" s="31"/>
      <c r="B434" s="31"/>
      <c r="C434" s="31"/>
      <c r="D434" s="31"/>
      <c r="E434" s="31"/>
      <c r="F434" s="31"/>
      <c r="G434" s="31"/>
      <c r="H434" s="31"/>
      <c r="I434" s="31"/>
      <c r="J434" s="31"/>
      <c r="K434" s="227"/>
      <c r="L434" s="218"/>
      <c r="M434" s="219"/>
      <c r="N434" s="219"/>
      <c r="O434" s="219"/>
      <c r="P434" s="219"/>
      <c r="Q434" s="219"/>
      <c r="R434" s="219"/>
      <c r="S434" s="219"/>
      <c r="T434" s="219"/>
      <c r="U434" s="224"/>
      <c r="V434" s="225"/>
      <c r="W434" s="221"/>
      <c r="X434" s="219"/>
      <c r="Y434" s="219"/>
      <c r="Z434" s="219"/>
      <c r="AA434" s="219"/>
      <c r="AB434" s="219"/>
      <c r="AC434" s="219"/>
      <c r="AD434" s="219"/>
      <c r="AE434" s="219"/>
      <c r="AF434" s="221"/>
      <c r="AG434" s="221"/>
      <c r="AH434" s="221"/>
      <c r="AI434" s="221"/>
      <c r="AJ434" s="221"/>
      <c r="AK434" s="221"/>
      <c r="AL434" s="221"/>
      <c r="AM434" s="221"/>
      <c r="AN434" s="221"/>
      <c r="AO434" s="221"/>
      <c r="AP434" s="221"/>
    </row>
    <row r="435" spans="1:42" ht="14.25" customHeight="1">
      <c r="A435" s="31"/>
      <c r="B435" s="31"/>
      <c r="C435" s="31"/>
      <c r="D435" s="31"/>
      <c r="E435" s="31"/>
      <c r="F435" s="31"/>
      <c r="G435" s="31"/>
      <c r="H435" s="31"/>
      <c r="I435" s="31"/>
      <c r="J435" s="31"/>
      <c r="K435" s="227"/>
      <c r="L435" s="218"/>
      <c r="M435" s="219"/>
      <c r="N435" s="219"/>
      <c r="O435" s="219"/>
      <c r="P435" s="219"/>
      <c r="Q435" s="219"/>
      <c r="R435" s="219"/>
      <c r="S435" s="219"/>
      <c r="T435" s="219"/>
      <c r="U435" s="224"/>
      <c r="V435" s="225"/>
      <c r="W435" s="221"/>
      <c r="X435" s="219"/>
      <c r="Y435" s="219"/>
      <c r="Z435" s="219"/>
      <c r="AA435" s="219"/>
      <c r="AB435" s="219"/>
      <c r="AC435" s="219"/>
      <c r="AD435" s="219"/>
      <c r="AE435" s="219"/>
      <c r="AF435" s="221"/>
      <c r="AG435" s="221"/>
      <c r="AH435" s="221"/>
      <c r="AI435" s="221"/>
      <c r="AJ435" s="221"/>
      <c r="AK435" s="221"/>
      <c r="AL435" s="221"/>
      <c r="AM435" s="221"/>
      <c r="AN435" s="221"/>
      <c r="AO435" s="221"/>
      <c r="AP435" s="221"/>
    </row>
    <row r="436" spans="1:42" ht="14.25" customHeight="1">
      <c r="A436" s="31"/>
      <c r="B436" s="31"/>
      <c r="C436" s="31"/>
      <c r="D436" s="31"/>
      <c r="E436" s="31"/>
      <c r="F436" s="31"/>
      <c r="G436" s="31"/>
      <c r="H436" s="31"/>
      <c r="I436" s="31"/>
      <c r="J436" s="31"/>
      <c r="K436" s="227"/>
      <c r="L436" s="218"/>
      <c r="M436" s="219"/>
      <c r="N436" s="219"/>
      <c r="O436" s="219"/>
      <c r="P436" s="219"/>
      <c r="Q436" s="219"/>
      <c r="R436" s="219"/>
      <c r="S436" s="219"/>
      <c r="T436" s="219"/>
      <c r="U436" s="224"/>
      <c r="V436" s="225"/>
      <c r="W436" s="221"/>
      <c r="X436" s="219"/>
      <c r="Y436" s="219"/>
      <c r="Z436" s="219"/>
      <c r="AA436" s="219"/>
      <c r="AB436" s="219"/>
      <c r="AC436" s="219"/>
      <c r="AD436" s="219"/>
      <c r="AE436" s="219"/>
      <c r="AF436" s="221"/>
      <c r="AG436" s="221"/>
      <c r="AH436" s="221"/>
      <c r="AI436" s="221"/>
      <c r="AJ436" s="221"/>
      <c r="AK436" s="221"/>
      <c r="AL436" s="221"/>
      <c r="AM436" s="221"/>
      <c r="AN436" s="221"/>
      <c r="AO436" s="221"/>
      <c r="AP436" s="221"/>
    </row>
    <row r="437" spans="1:42" ht="14.25" customHeight="1">
      <c r="A437" s="31"/>
      <c r="B437" s="31"/>
      <c r="C437" s="31"/>
      <c r="D437" s="31"/>
      <c r="E437" s="31"/>
      <c r="F437" s="31"/>
      <c r="G437" s="31"/>
      <c r="H437" s="31"/>
      <c r="I437" s="31"/>
      <c r="J437" s="31"/>
      <c r="K437" s="227"/>
      <c r="L437" s="218"/>
      <c r="M437" s="219"/>
      <c r="N437" s="219"/>
      <c r="O437" s="219"/>
      <c r="P437" s="219"/>
      <c r="Q437" s="219"/>
      <c r="R437" s="219"/>
      <c r="S437" s="219"/>
      <c r="T437" s="219"/>
      <c r="U437" s="224"/>
      <c r="V437" s="225"/>
      <c r="W437" s="221"/>
      <c r="X437" s="219"/>
      <c r="Y437" s="219"/>
      <c r="Z437" s="219"/>
      <c r="AA437" s="219"/>
      <c r="AB437" s="219"/>
      <c r="AC437" s="219"/>
      <c r="AD437" s="219"/>
      <c r="AE437" s="219"/>
      <c r="AF437" s="221"/>
      <c r="AG437" s="221"/>
      <c r="AH437" s="221"/>
      <c r="AI437" s="221"/>
      <c r="AJ437" s="221"/>
      <c r="AK437" s="221"/>
      <c r="AL437" s="221"/>
      <c r="AM437" s="221"/>
      <c r="AN437" s="221"/>
      <c r="AO437" s="221"/>
      <c r="AP437" s="221"/>
    </row>
    <row r="438" spans="1:42" ht="14.25" customHeight="1">
      <c r="A438" s="31"/>
      <c r="B438" s="31"/>
      <c r="C438" s="31"/>
      <c r="D438" s="31"/>
      <c r="E438" s="31"/>
      <c r="F438" s="31"/>
      <c r="G438" s="31"/>
      <c r="H438" s="31"/>
      <c r="I438" s="31"/>
      <c r="J438" s="31"/>
      <c r="K438" s="227"/>
      <c r="L438" s="218"/>
      <c r="M438" s="219"/>
      <c r="N438" s="219"/>
      <c r="O438" s="219"/>
      <c r="P438" s="219"/>
      <c r="Q438" s="219"/>
      <c r="R438" s="219"/>
      <c r="S438" s="219"/>
      <c r="T438" s="219"/>
      <c r="U438" s="224"/>
      <c r="V438" s="225"/>
      <c r="W438" s="221"/>
      <c r="X438" s="219"/>
      <c r="Y438" s="219"/>
      <c r="Z438" s="219"/>
      <c r="AA438" s="219"/>
      <c r="AB438" s="219"/>
      <c r="AC438" s="219"/>
      <c r="AD438" s="219"/>
      <c r="AE438" s="219"/>
      <c r="AF438" s="221"/>
      <c r="AG438" s="221"/>
      <c r="AH438" s="221"/>
      <c r="AI438" s="221"/>
      <c r="AJ438" s="221"/>
      <c r="AK438" s="221"/>
      <c r="AL438" s="221"/>
      <c r="AM438" s="221"/>
      <c r="AN438" s="221"/>
      <c r="AO438" s="221"/>
      <c r="AP438" s="221"/>
    </row>
    <row r="439" spans="1:42" ht="14.25" customHeight="1">
      <c r="A439" s="31"/>
      <c r="B439" s="31"/>
      <c r="C439" s="31"/>
      <c r="D439" s="31"/>
      <c r="E439" s="31"/>
      <c r="F439" s="31"/>
      <c r="G439" s="31"/>
      <c r="H439" s="31"/>
      <c r="I439" s="31"/>
      <c r="J439" s="31"/>
      <c r="K439" s="227"/>
      <c r="L439" s="218"/>
      <c r="M439" s="219"/>
      <c r="N439" s="219"/>
      <c r="O439" s="219"/>
      <c r="P439" s="219"/>
      <c r="Q439" s="219"/>
      <c r="R439" s="219"/>
      <c r="S439" s="219"/>
      <c r="T439" s="219"/>
      <c r="U439" s="224"/>
      <c r="V439" s="225"/>
      <c r="W439" s="221"/>
      <c r="X439" s="219"/>
      <c r="Y439" s="219"/>
      <c r="Z439" s="219"/>
      <c r="AA439" s="219"/>
      <c r="AB439" s="219"/>
      <c r="AC439" s="219"/>
      <c r="AD439" s="219"/>
      <c r="AE439" s="219"/>
      <c r="AF439" s="221"/>
      <c r="AG439" s="221"/>
      <c r="AH439" s="221"/>
      <c r="AI439" s="221"/>
      <c r="AJ439" s="221"/>
      <c r="AK439" s="221"/>
      <c r="AL439" s="221"/>
      <c r="AM439" s="221"/>
      <c r="AN439" s="221"/>
      <c r="AO439" s="221"/>
      <c r="AP439" s="221"/>
    </row>
    <row r="440" spans="1:42" ht="14.25" customHeight="1">
      <c r="A440" s="31"/>
      <c r="B440" s="31"/>
      <c r="C440" s="31"/>
      <c r="D440" s="31"/>
      <c r="E440" s="31"/>
      <c r="F440" s="31"/>
      <c r="G440" s="31"/>
      <c r="H440" s="31"/>
      <c r="I440" s="31"/>
      <c r="J440" s="31"/>
      <c r="K440" s="227"/>
      <c r="L440" s="218"/>
      <c r="M440" s="219"/>
      <c r="N440" s="219"/>
      <c r="O440" s="219"/>
      <c r="P440" s="219"/>
      <c r="Q440" s="219"/>
      <c r="R440" s="219"/>
      <c r="S440" s="219"/>
      <c r="T440" s="219"/>
      <c r="U440" s="224"/>
      <c r="V440" s="225"/>
      <c r="W440" s="221"/>
      <c r="X440" s="219"/>
      <c r="Y440" s="219"/>
      <c r="Z440" s="219"/>
      <c r="AA440" s="219"/>
      <c r="AB440" s="219"/>
      <c r="AC440" s="219"/>
      <c r="AD440" s="219"/>
      <c r="AE440" s="219"/>
      <c r="AF440" s="221"/>
      <c r="AG440" s="221"/>
      <c r="AH440" s="221"/>
      <c r="AI440" s="221"/>
      <c r="AJ440" s="221"/>
      <c r="AK440" s="221"/>
      <c r="AL440" s="221"/>
      <c r="AM440" s="221"/>
      <c r="AN440" s="221"/>
      <c r="AO440" s="221"/>
      <c r="AP440" s="221"/>
    </row>
    <row r="441" spans="1:42" ht="14.25" customHeight="1">
      <c r="A441" s="31"/>
      <c r="B441" s="31"/>
      <c r="C441" s="31"/>
      <c r="D441" s="31"/>
      <c r="E441" s="31"/>
      <c r="F441" s="31"/>
      <c r="G441" s="31"/>
      <c r="H441" s="31"/>
      <c r="I441" s="31"/>
      <c r="J441" s="31"/>
      <c r="K441" s="227"/>
      <c r="L441" s="218"/>
      <c r="M441" s="219"/>
      <c r="N441" s="219"/>
      <c r="O441" s="219"/>
      <c r="P441" s="219"/>
      <c r="Q441" s="219"/>
      <c r="R441" s="219"/>
      <c r="S441" s="219"/>
      <c r="T441" s="219"/>
      <c r="U441" s="224"/>
      <c r="V441" s="225"/>
      <c r="W441" s="221"/>
      <c r="X441" s="219"/>
      <c r="Y441" s="219"/>
      <c r="Z441" s="219"/>
      <c r="AA441" s="219"/>
      <c r="AB441" s="219"/>
      <c r="AC441" s="219"/>
      <c r="AD441" s="219"/>
      <c r="AE441" s="219"/>
      <c r="AF441" s="221"/>
      <c r="AG441" s="221"/>
      <c r="AH441" s="221"/>
      <c r="AI441" s="221"/>
      <c r="AJ441" s="221"/>
      <c r="AK441" s="221"/>
      <c r="AL441" s="221"/>
      <c r="AM441" s="221"/>
      <c r="AN441" s="221"/>
      <c r="AO441" s="221"/>
      <c r="AP441" s="221"/>
    </row>
    <row r="442" spans="1:42" ht="14.25" customHeight="1">
      <c r="A442" s="31"/>
      <c r="B442" s="31"/>
      <c r="C442" s="31"/>
      <c r="D442" s="31"/>
      <c r="E442" s="31"/>
      <c r="F442" s="31"/>
      <c r="G442" s="31"/>
      <c r="H442" s="31"/>
      <c r="I442" s="31"/>
      <c r="J442" s="31"/>
      <c r="K442" s="227"/>
      <c r="L442" s="218"/>
      <c r="M442" s="219"/>
      <c r="N442" s="219"/>
      <c r="O442" s="219"/>
      <c r="P442" s="219"/>
      <c r="Q442" s="219"/>
      <c r="R442" s="219"/>
      <c r="S442" s="219"/>
      <c r="T442" s="219"/>
      <c r="U442" s="224"/>
      <c r="V442" s="225"/>
      <c r="W442" s="221"/>
      <c r="X442" s="219"/>
      <c r="Y442" s="219"/>
      <c r="Z442" s="219"/>
      <c r="AA442" s="219"/>
      <c r="AB442" s="219"/>
      <c r="AC442" s="219"/>
      <c r="AD442" s="219"/>
      <c r="AE442" s="219"/>
      <c r="AF442" s="221"/>
      <c r="AG442" s="221"/>
      <c r="AH442" s="221"/>
      <c r="AI442" s="221"/>
      <c r="AJ442" s="221"/>
      <c r="AK442" s="221"/>
      <c r="AL442" s="221"/>
      <c r="AM442" s="221"/>
      <c r="AN442" s="221"/>
      <c r="AO442" s="221"/>
      <c r="AP442" s="221"/>
    </row>
    <row r="443" spans="1:42" ht="14.25" customHeight="1">
      <c r="A443" s="31"/>
      <c r="B443" s="31"/>
      <c r="C443" s="31"/>
      <c r="D443" s="31"/>
      <c r="E443" s="31"/>
      <c r="F443" s="31"/>
      <c r="G443" s="31"/>
      <c r="H443" s="31"/>
      <c r="I443" s="31"/>
      <c r="J443" s="31"/>
      <c r="K443" s="227"/>
      <c r="L443" s="218"/>
      <c r="M443" s="219"/>
      <c r="N443" s="219"/>
      <c r="O443" s="219"/>
      <c r="P443" s="219"/>
      <c r="Q443" s="219"/>
      <c r="R443" s="219"/>
      <c r="S443" s="219"/>
      <c r="T443" s="219"/>
      <c r="U443" s="224"/>
      <c r="V443" s="225"/>
      <c r="W443" s="221"/>
      <c r="X443" s="219"/>
      <c r="Y443" s="219"/>
      <c r="Z443" s="219"/>
      <c r="AA443" s="219"/>
      <c r="AB443" s="219"/>
      <c r="AC443" s="219"/>
      <c r="AD443" s="219"/>
      <c r="AE443" s="219"/>
      <c r="AF443" s="221"/>
      <c r="AG443" s="221"/>
      <c r="AH443" s="221"/>
      <c r="AI443" s="221"/>
      <c r="AJ443" s="221"/>
      <c r="AK443" s="221"/>
      <c r="AL443" s="221"/>
      <c r="AM443" s="221"/>
      <c r="AN443" s="221"/>
      <c r="AO443" s="221"/>
      <c r="AP443" s="221"/>
    </row>
    <row r="444" spans="1:42" ht="14.25" customHeight="1">
      <c r="A444" s="31"/>
      <c r="B444" s="31"/>
      <c r="C444" s="31"/>
      <c r="D444" s="31"/>
      <c r="E444" s="31"/>
      <c r="F444" s="31"/>
      <c r="G444" s="31"/>
      <c r="H444" s="31"/>
      <c r="I444" s="31"/>
      <c r="J444" s="31"/>
      <c r="K444" s="227"/>
      <c r="L444" s="218"/>
      <c r="M444" s="219"/>
      <c r="N444" s="219"/>
      <c r="O444" s="219"/>
      <c r="P444" s="219"/>
      <c r="Q444" s="219"/>
      <c r="R444" s="219"/>
      <c r="S444" s="219"/>
      <c r="T444" s="219"/>
      <c r="U444" s="224"/>
      <c r="V444" s="225"/>
      <c r="W444" s="221"/>
      <c r="X444" s="219"/>
      <c r="Y444" s="219"/>
      <c r="Z444" s="219"/>
      <c r="AA444" s="219"/>
      <c r="AB444" s="219"/>
      <c r="AC444" s="219"/>
      <c r="AD444" s="219"/>
      <c r="AE444" s="219"/>
      <c r="AF444" s="221"/>
      <c r="AG444" s="221"/>
      <c r="AH444" s="221"/>
      <c r="AI444" s="221"/>
      <c r="AJ444" s="221"/>
      <c r="AK444" s="221"/>
      <c r="AL444" s="221"/>
      <c r="AM444" s="221"/>
      <c r="AN444" s="221"/>
      <c r="AO444" s="221"/>
      <c r="AP444" s="221"/>
    </row>
    <row r="445" spans="1:42" ht="14.25" customHeight="1">
      <c r="A445" s="31"/>
      <c r="B445" s="31"/>
      <c r="C445" s="31"/>
      <c r="D445" s="31"/>
      <c r="E445" s="31"/>
      <c r="F445" s="31"/>
      <c r="G445" s="31"/>
      <c r="H445" s="31"/>
      <c r="I445" s="31"/>
      <c r="J445" s="31"/>
      <c r="K445" s="227"/>
      <c r="L445" s="218"/>
      <c r="M445" s="219"/>
      <c r="N445" s="219"/>
      <c r="O445" s="219"/>
      <c r="P445" s="219"/>
      <c r="Q445" s="219"/>
      <c r="R445" s="219"/>
      <c r="S445" s="219"/>
      <c r="T445" s="219"/>
      <c r="U445" s="224"/>
      <c r="V445" s="225"/>
      <c r="W445" s="221"/>
      <c r="X445" s="219"/>
      <c r="Y445" s="219"/>
      <c r="Z445" s="219"/>
      <c r="AA445" s="219"/>
      <c r="AB445" s="219"/>
      <c r="AC445" s="219"/>
      <c r="AD445" s="219"/>
      <c r="AE445" s="219"/>
      <c r="AF445" s="221"/>
      <c r="AG445" s="221"/>
      <c r="AH445" s="221"/>
      <c r="AI445" s="221"/>
      <c r="AJ445" s="221"/>
      <c r="AK445" s="221"/>
      <c r="AL445" s="221"/>
      <c r="AM445" s="221"/>
      <c r="AN445" s="221"/>
      <c r="AO445" s="221"/>
      <c r="AP445" s="221"/>
    </row>
    <row r="446" spans="1:42" ht="14.25" customHeight="1">
      <c r="A446" s="31"/>
      <c r="B446" s="31"/>
      <c r="C446" s="31"/>
      <c r="D446" s="31"/>
      <c r="E446" s="31"/>
      <c r="F446" s="31"/>
      <c r="G446" s="31"/>
      <c r="H446" s="31"/>
      <c r="I446" s="31"/>
      <c r="J446" s="31"/>
      <c r="K446" s="227"/>
      <c r="L446" s="218"/>
      <c r="M446" s="219"/>
      <c r="N446" s="219"/>
      <c r="O446" s="219"/>
      <c r="P446" s="219"/>
      <c r="Q446" s="219"/>
      <c r="R446" s="219"/>
      <c r="S446" s="219"/>
      <c r="T446" s="219"/>
      <c r="U446" s="224"/>
      <c r="V446" s="225"/>
      <c r="W446" s="221"/>
      <c r="X446" s="219"/>
      <c r="Y446" s="219"/>
      <c r="Z446" s="219"/>
      <c r="AA446" s="219"/>
      <c r="AB446" s="219"/>
      <c r="AC446" s="219"/>
      <c r="AD446" s="219"/>
      <c r="AE446" s="219"/>
      <c r="AF446" s="221"/>
      <c r="AG446" s="221"/>
      <c r="AH446" s="221"/>
      <c r="AI446" s="221"/>
      <c r="AJ446" s="221"/>
      <c r="AK446" s="221"/>
      <c r="AL446" s="221"/>
      <c r="AM446" s="221"/>
      <c r="AN446" s="221"/>
      <c r="AO446" s="221"/>
      <c r="AP446" s="221"/>
    </row>
    <row r="447" spans="1:42" ht="14.25" customHeight="1">
      <c r="A447" s="31"/>
      <c r="B447" s="31"/>
      <c r="C447" s="31"/>
      <c r="D447" s="31"/>
      <c r="E447" s="31"/>
      <c r="F447" s="31"/>
      <c r="G447" s="31"/>
      <c r="H447" s="31"/>
      <c r="I447" s="31"/>
      <c r="J447" s="31"/>
      <c r="K447" s="227"/>
      <c r="L447" s="218"/>
      <c r="M447" s="219"/>
      <c r="N447" s="219"/>
      <c r="O447" s="219"/>
      <c r="P447" s="219"/>
      <c r="Q447" s="219"/>
      <c r="R447" s="219"/>
      <c r="S447" s="219"/>
      <c r="T447" s="219"/>
      <c r="U447" s="224"/>
      <c r="V447" s="225"/>
      <c r="W447" s="221"/>
      <c r="X447" s="219"/>
      <c r="Y447" s="219"/>
      <c r="Z447" s="219"/>
      <c r="AA447" s="219"/>
      <c r="AB447" s="219"/>
      <c r="AC447" s="219"/>
      <c r="AD447" s="219"/>
      <c r="AE447" s="219"/>
      <c r="AF447" s="221"/>
      <c r="AG447" s="221"/>
      <c r="AH447" s="221"/>
      <c r="AI447" s="221"/>
      <c r="AJ447" s="221"/>
      <c r="AK447" s="221"/>
      <c r="AL447" s="221"/>
      <c r="AM447" s="221"/>
      <c r="AN447" s="221"/>
      <c r="AO447" s="221"/>
      <c r="AP447" s="221"/>
    </row>
    <row r="448" spans="1:42" ht="14.25" customHeight="1">
      <c r="A448" s="31"/>
      <c r="B448" s="31"/>
      <c r="C448" s="31"/>
      <c r="D448" s="31"/>
      <c r="E448" s="31"/>
      <c r="F448" s="31"/>
      <c r="G448" s="31"/>
      <c r="H448" s="31"/>
      <c r="I448" s="31"/>
      <c r="J448" s="31"/>
      <c r="K448" s="227"/>
      <c r="L448" s="218"/>
      <c r="M448" s="219"/>
      <c r="N448" s="219"/>
      <c r="O448" s="219"/>
      <c r="P448" s="219"/>
      <c r="Q448" s="219"/>
      <c r="R448" s="219"/>
      <c r="S448" s="219"/>
      <c r="T448" s="219"/>
      <c r="U448" s="224"/>
      <c r="V448" s="225"/>
      <c r="W448" s="221"/>
      <c r="X448" s="219"/>
      <c r="Y448" s="219"/>
      <c r="Z448" s="219"/>
      <c r="AA448" s="219"/>
      <c r="AB448" s="219"/>
      <c r="AC448" s="219"/>
      <c r="AD448" s="219"/>
      <c r="AE448" s="219"/>
      <c r="AF448" s="221"/>
      <c r="AG448" s="221"/>
      <c r="AH448" s="221"/>
      <c r="AI448" s="221"/>
      <c r="AJ448" s="221"/>
      <c r="AK448" s="221"/>
      <c r="AL448" s="221"/>
      <c r="AM448" s="221"/>
      <c r="AN448" s="221"/>
      <c r="AO448" s="221"/>
      <c r="AP448" s="221"/>
    </row>
    <row r="449" spans="1:42" ht="14.25" customHeight="1">
      <c r="A449" s="31"/>
      <c r="B449" s="31"/>
      <c r="C449" s="31"/>
      <c r="D449" s="31"/>
      <c r="E449" s="31"/>
      <c r="F449" s="31"/>
      <c r="G449" s="31"/>
      <c r="H449" s="31"/>
      <c r="I449" s="31"/>
      <c r="J449" s="31"/>
      <c r="K449" s="227"/>
      <c r="L449" s="218"/>
      <c r="M449" s="219"/>
      <c r="N449" s="219"/>
      <c r="O449" s="219"/>
      <c r="P449" s="219"/>
      <c r="Q449" s="219"/>
      <c r="R449" s="219"/>
      <c r="S449" s="219"/>
      <c r="T449" s="219"/>
      <c r="U449" s="224"/>
      <c r="V449" s="225"/>
      <c r="W449" s="221"/>
      <c r="X449" s="219"/>
      <c r="Y449" s="219"/>
      <c r="Z449" s="219"/>
      <c r="AA449" s="219"/>
      <c r="AB449" s="219"/>
      <c r="AC449" s="219"/>
      <c r="AD449" s="219"/>
      <c r="AE449" s="219"/>
      <c r="AF449" s="221"/>
      <c r="AG449" s="221"/>
      <c r="AH449" s="221"/>
      <c r="AI449" s="221"/>
      <c r="AJ449" s="221"/>
      <c r="AK449" s="221"/>
      <c r="AL449" s="221"/>
      <c r="AM449" s="221"/>
      <c r="AN449" s="221"/>
      <c r="AO449" s="221"/>
      <c r="AP449" s="221"/>
    </row>
    <row r="450" spans="1:42" ht="14.25" customHeight="1">
      <c r="A450" s="31"/>
      <c r="B450" s="31"/>
      <c r="C450" s="31"/>
      <c r="D450" s="31"/>
      <c r="E450" s="31"/>
      <c r="F450" s="31"/>
      <c r="G450" s="31"/>
      <c r="H450" s="31"/>
      <c r="I450" s="31"/>
      <c r="J450" s="31"/>
      <c r="K450" s="227"/>
      <c r="L450" s="218"/>
      <c r="M450" s="219"/>
      <c r="N450" s="219"/>
      <c r="O450" s="219"/>
      <c r="P450" s="219"/>
      <c r="Q450" s="219"/>
      <c r="R450" s="219"/>
      <c r="S450" s="219"/>
      <c r="T450" s="219"/>
      <c r="U450" s="224"/>
      <c r="V450" s="225"/>
      <c r="W450" s="221"/>
      <c r="X450" s="219"/>
      <c r="Y450" s="219"/>
      <c r="Z450" s="219"/>
      <c r="AA450" s="219"/>
      <c r="AB450" s="219"/>
      <c r="AC450" s="219"/>
      <c r="AD450" s="219"/>
      <c r="AE450" s="219"/>
      <c r="AF450" s="221"/>
      <c r="AG450" s="221"/>
      <c r="AH450" s="221"/>
      <c r="AI450" s="221"/>
      <c r="AJ450" s="221"/>
      <c r="AK450" s="221"/>
      <c r="AL450" s="221"/>
      <c r="AM450" s="221"/>
      <c r="AN450" s="221"/>
      <c r="AO450" s="221"/>
      <c r="AP450" s="221"/>
    </row>
    <row r="451" spans="1:42" ht="14.25" customHeight="1">
      <c r="A451" s="31"/>
      <c r="B451" s="31"/>
      <c r="C451" s="31"/>
      <c r="D451" s="31"/>
      <c r="E451" s="31"/>
      <c r="F451" s="31"/>
      <c r="G451" s="31"/>
      <c r="H451" s="31"/>
      <c r="I451" s="31"/>
      <c r="J451" s="31"/>
      <c r="K451" s="227"/>
      <c r="L451" s="218"/>
      <c r="M451" s="219"/>
      <c r="N451" s="219"/>
      <c r="O451" s="219"/>
      <c r="P451" s="219"/>
      <c r="Q451" s="219"/>
      <c r="R451" s="219"/>
      <c r="S451" s="219"/>
      <c r="T451" s="219"/>
      <c r="U451" s="224"/>
      <c r="V451" s="225"/>
      <c r="W451" s="221"/>
      <c r="X451" s="219"/>
      <c r="Y451" s="219"/>
      <c r="Z451" s="219"/>
      <c r="AA451" s="219"/>
      <c r="AB451" s="219"/>
      <c r="AC451" s="219"/>
      <c r="AD451" s="219"/>
      <c r="AE451" s="219"/>
      <c r="AF451" s="221"/>
      <c r="AG451" s="221"/>
      <c r="AH451" s="221"/>
      <c r="AI451" s="221"/>
      <c r="AJ451" s="221"/>
      <c r="AK451" s="221"/>
      <c r="AL451" s="221"/>
      <c r="AM451" s="221"/>
      <c r="AN451" s="221"/>
      <c r="AO451" s="221"/>
      <c r="AP451" s="221"/>
    </row>
    <row r="452" spans="1:42" ht="14.25" customHeight="1">
      <c r="A452" s="31"/>
      <c r="B452" s="31"/>
      <c r="C452" s="31"/>
      <c r="D452" s="31"/>
      <c r="E452" s="31"/>
      <c r="F452" s="31"/>
      <c r="G452" s="31"/>
      <c r="H452" s="31"/>
      <c r="I452" s="31"/>
      <c r="J452" s="31"/>
      <c r="K452" s="227"/>
      <c r="L452" s="218"/>
      <c r="M452" s="219"/>
      <c r="N452" s="219"/>
      <c r="O452" s="219"/>
      <c r="P452" s="219"/>
      <c r="Q452" s="219"/>
      <c r="R452" s="219"/>
      <c r="S452" s="219"/>
      <c r="T452" s="219"/>
      <c r="U452" s="224"/>
      <c r="V452" s="225"/>
      <c r="W452" s="221"/>
      <c r="X452" s="219"/>
      <c r="Y452" s="219"/>
      <c r="Z452" s="219"/>
      <c r="AA452" s="219"/>
      <c r="AB452" s="219"/>
      <c r="AC452" s="219"/>
      <c r="AD452" s="219"/>
      <c r="AE452" s="219"/>
      <c r="AF452" s="221"/>
      <c r="AG452" s="221"/>
      <c r="AH452" s="221"/>
      <c r="AI452" s="221"/>
      <c r="AJ452" s="221"/>
      <c r="AK452" s="221"/>
      <c r="AL452" s="221"/>
      <c r="AM452" s="221"/>
      <c r="AN452" s="221"/>
      <c r="AO452" s="221"/>
      <c r="AP452" s="221"/>
    </row>
    <row r="453" spans="1:42" ht="14.25" customHeight="1">
      <c r="A453" s="31"/>
      <c r="B453" s="31"/>
      <c r="C453" s="31"/>
      <c r="D453" s="31"/>
      <c r="E453" s="31"/>
      <c r="F453" s="31"/>
      <c r="G453" s="31"/>
      <c r="H453" s="31"/>
      <c r="I453" s="31"/>
      <c r="J453" s="31"/>
      <c r="K453" s="227"/>
      <c r="L453" s="218"/>
      <c r="M453" s="219"/>
      <c r="N453" s="219"/>
      <c r="O453" s="219"/>
      <c r="P453" s="219"/>
      <c r="Q453" s="219"/>
      <c r="R453" s="219"/>
      <c r="S453" s="219"/>
      <c r="T453" s="219"/>
      <c r="U453" s="224"/>
      <c r="V453" s="225"/>
      <c r="W453" s="221"/>
      <c r="X453" s="219"/>
      <c r="Y453" s="219"/>
      <c r="Z453" s="219"/>
      <c r="AA453" s="219"/>
      <c r="AB453" s="219"/>
      <c r="AC453" s="219"/>
      <c r="AD453" s="219"/>
      <c r="AE453" s="219"/>
      <c r="AF453" s="221"/>
      <c r="AG453" s="221"/>
      <c r="AH453" s="221"/>
      <c r="AI453" s="221"/>
      <c r="AJ453" s="221"/>
      <c r="AK453" s="221"/>
      <c r="AL453" s="221"/>
      <c r="AM453" s="221"/>
      <c r="AN453" s="221"/>
      <c r="AO453" s="221"/>
      <c r="AP453" s="221"/>
    </row>
    <row r="454" spans="1:42" ht="14.25" customHeight="1">
      <c r="A454" s="31"/>
      <c r="B454" s="31"/>
      <c r="C454" s="31"/>
      <c r="D454" s="31"/>
      <c r="E454" s="31"/>
      <c r="F454" s="31"/>
      <c r="G454" s="31"/>
      <c r="H454" s="31"/>
      <c r="I454" s="31"/>
      <c r="J454" s="31"/>
      <c r="K454" s="227"/>
      <c r="L454" s="218"/>
      <c r="M454" s="219"/>
      <c r="N454" s="219"/>
      <c r="O454" s="219"/>
      <c r="P454" s="219"/>
      <c r="Q454" s="219"/>
      <c r="R454" s="219"/>
      <c r="S454" s="219"/>
      <c r="T454" s="219"/>
      <c r="U454" s="224"/>
      <c r="V454" s="225"/>
      <c r="W454" s="221"/>
      <c r="X454" s="219"/>
      <c r="Y454" s="219"/>
      <c r="Z454" s="219"/>
      <c r="AA454" s="219"/>
      <c r="AB454" s="219"/>
      <c r="AC454" s="219"/>
      <c r="AD454" s="219"/>
      <c r="AE454" s="219"/>
      <c r="AF454" s="221"/>
      <c r="AG454" s="221"/>
      <c r="AH454" s="221"/>
      <c r="AI454" s="221"/>
      <c r="AJ454" s="221"/>
      <c r="AK454" s="221"/>
      <c r="AL454" s="221"/>
      <c r="AM454" s="221"/>
      <c r="AN454" s="221"/>
      <c r="AO454" s="221"/>
      <c r="AP454" s="221"/>
    </row>
    <row r="455" spans="1:42" ht="14.25" customHeight="1">
      <c r="A455" s="31"/>
      <c r="B455" s="31"/>
      <c r="C455" s="31"/>
      <c r="D455" s="31"/>
      <c r="E455" s="31"/>
      <c r="F455" s="31"/>
      <c r="G455" s="31"/>
      <c r="H455" s="31"/>
      <c r="I455" s="31"/>
      <c r="J455" s="31"/>
      <c r="K455" s="227"/>
      <c r="L455" s="218"/>
      <c r="M455" s="219"/>
      <c r="N455" s="219"/>
      <c r="O455" s="219"/>
      <c r="P455" s="219"/>
      <c r="Q455" s="219"/>
      <c r="R455" s="219"/>
      <c r="S455" s="219"/>
      <c r="T455" s="219"/>
      <c r="U455" s="224"/>
      <c r="V455" s="225"/>
      <c r="W455" s="221"/>
      <c r="X455" s="219"/>
      <c r="Y455" s="219"/>
      <c r="Z455" s="219"/>
      <c r="AA455" s="219"/>
      <c r="AB455" s="219"/>
      <c r="AC455" s="219"/>
      <c r="AD455" s="219"/>
      <c r="AE455" s="219"/>
      <c r="AF455" s="221"/>
      <c r="AG455" s="221"/>
      <c r="AH455" s="221"/>
      <c r="AI455" s="221"/>
      <c r="AJ455" s="221"/>
      <c r="AK455" s="221"/>
      <c r="AL455" s="221"/>
      <c r="AM455" s="221"/>
      <c r="AN455" s="221"/>
      <c r="AO455" s="221"/>
      <c r="AP455" s="221"/>
    </row>
    <row r="456" spans="1:42" ht="14.25" customHeight="1">
      <c r="A456" s="31"/>
      <c r="B456" s="31"/>
      <c r="C456" s="31"/>
      <c r="D456" s="31"/>
      <c r="E456" s="31"/>
      <c r="F456" s="31"/>
      <c r="G456" s="31"/>
      <c r="H456" s="31"/>
      <c r="I456" s="31"/>
      <c r="J456" s="31"/>
      <c r="K456" s="227"/>
      <c r="L456" s="218"/>
      <c r="M456" s="219"/>
      <c r="N456" s="219"/>
      <c r="O456" s="219"/>
      <c r="P456" s="219"/>
      <c r="Q456" s="219"/>
      <c r="R456" s="219"/>
      <c r="S456" s="219"/>
      <c r="T456" s="219"/>
      <c r="U456" s="224"/>
      <c r="V456" s="225"/>
      <c r="W456" s="221"/>
      <c r="X456" s="219"/>
      <c r="Y456" s="219"/>
      <c r="Z456" s="219"/>
      <c r="AA456" s="219"/>
      <c r="AB456" s="219"/>
      <c r="AC456" s="219"/>
      <c r="AD456" s="219"/>
      <c r="AE456" s="219"/>
      <c r="AF456" s="221"/>
      <c r="AG456" s="221"/>
      <c r="AH456" s="221"/>
      <c r="AI456" s="221"/>
      <c r="AJ456" s="221"/>
      <c r="AK456" s="221"/>
      <c r="AL456" s="221"/>
      <c r="AM456" s="221"/>
      <c r="AN456" s="221"/>
      <c r="AO456" s="221"/>
      <c r="AP456" s="221"/>
    </row>
    <row r="457" spans="1:42" ht="14.25" customHeight="1">
      <c r="A457" s="31"/>
      <c r="B457" s="31"/>
      <c r="C457" s="31"/>
      <c r="D457" s="31"/>
      <c r="E457" s="31"/>
      <c r="F457" s="31"/>
      <c r="G457" s="31"/>
      <c r="H457" s="31"/>
      <c r="I457" s="31"/>
      <c r="J457" s="31"/>
      <c r="K457" s="227"/>
      <c r="L457" s="218"/>
      <c r="M457" s="219"/>
      <c r="N457" s="219"/>
      <c r="O457" s="219"/>
      <c r="P457" s="219"/>
      <c r="Q457" s="219"/>
      <c r="R457" s="219"/>
      <c r="S457" s="219"/>
      <c r="T457" s="219"/>
      <c r="U457" s="224"/>
      <c r="V457" s="225"/>
      <c r="W457" s="221"/>
      <c r="X457" s="219"/>
      <c r="Y457" s="219"/>
      <c r="Z457" s="219"/>
      <c r="AA457" s="219"/>
      <c r="AB457" s="219"/>
      <c r="AC457" s="219"/>
      <c r="AD457" s="219"/>
      <c r="AE457" s="219"/>
      <c r="AF457" s="221"/>
      <c r="AG457" s="221"/>
      <c r="AH457" s="221"/>
      <c r="AI457" s="221"/>
      <c r="AJ457" s="221"/>
      <c r="AK457" s="221"/>
      <c r="AL457" s="221"/>
      <c r="AM457" s="221"/>
      <c r="AN457" s="221"/>
      <c r="AO457" s="221"/>
      <c r="AP457" s="221"/>
    </row>
    <row r="458" spans="1:42" ht="14.25" customHeight="1">
      <c r="A458" s="31"/>
      <c r="B458" s="31"/>
      <c r="C458" s="31"/>
      <c r="D458" s="31"/>
      <c r="E458" s="31"/>
      <c r="F458" s="31"/>
      <c r="G458" s="31"/>
      <c r="H458" s="31"/>
      <c r="I458" s="31"/>
      <c r="J458" s="31"/>
      <c r="K458" s="227"/>
      <c r="L458" s="218"/>
      <c r="M458" s="219"/>
      <c r="N458" s="219"/>
      <c r="O458" s="219"/>
      <c r="P458" s="219"/>
      <c r="Q458" s="219"/>
      <c r="R458" s="219"/>
      <c r="S458" s="219"/>
      <c r="T458" s="219"/>
      <c r="U458" s="224"/>
      <c r="V458" s="225"/>
      <c r="W458" s="221"/>
      <c r="X458" s="219"/>
      <c r="Y458" s="219"/>
      <c r="Z458" s="219"/>
      <c r="AA458" s="219"/>
      <c r="AB458" s="219"/>
      <c r="AC458" s="219"/>
      <c r="AD458" s="219"/>
      <c r="AE458" s="219"/>
      <c r="AF458" s="221"/>
      <c r="AG458" s="221"/>
      <c r="AH458" s="221"/>
      <c r="AI458" s="221"/>
      <c r="AJ458" s="221"/>
      <c r="AK458" s="221"/>
      <c r="AL458" s="221"/>
      <c r="AM458" s="221"/>
      <c r="AN458" s="221"/>
      <c r="AO458" s="221"/>
      <c r="AP458" s="221"/>
    </row>
    <row r="459" spans="1:42" ht="14.25" customHeight="1">
      <c r="A459" s="31"/>
      <c r="B459" s="31"/>
      <c r="C459" s="31"/>
      <c r="D459" s="31"/>
      <c r="E459" s="31"/>
      <c r="F459" s="31"/>
      <c r="G459" s="31"/>
      <c r="H459" s="31"/>
      <c r="I459" s="31"/>
      <c r="J459" s="31"/>
      <c r="K459" s="227"/>
      <c r="L459" s="218"/>
      <c r="M459" s="219"/>
      <c r="N459" s="219"/>
      <c r="O459" s="219"/>
      <c r="P459" s="219"/>
      <c r="Q459" s="219"/>
      <c r="R459" s="219"/>
      <c r="S459" s="219"/>
      <c r="T459" s="219"/>
      <c r="U459" s="224"/>
      <c r="V459" s="225"/>
      <c r="W459" s="221"/>
      <c r="X459" s="219"/>
      <c r="Y459" s="219"/>
      <c r="Z459" s="219"/>
      <c r="AA459" s="219"/>
      <c r="AB459" s="219"/>
      <c r="AC459" s="219"/>
      <c r="AD459" s="219"/>
      <c r="AE459" s="219"/>
      <c r="AF459" s="221"/>
      <c r="AG459" s="221"/>
      <c r="AH459" s="221"/>
      <c r="AI459" s="221"/>
      <c r="AJ459" s="221"/>
      <c r="AK459" s="221"/>
      <c r="AL459" s="221"/>
      <c r="AM459" s="221"/>
      <c r="AN459" s="221"/>
      <c r="AO459" s="221"/>
      <c r="AP459" s="221"/>
    </row>
    <row r="460" spans="1:42" ht="14.25" customHeight="1">
      <c r="A460" s="31"/>
      <c r="B460" s="31"/>
      <c r="C460" s="31"/>
      <c r="D460" s="31"/>
      <c r="E460" s="31"/>
      <c r="F460" s="31"/>
      <c r="G460" s="31"/>
      <c r="H460" s="31"/>
      <c r="I460" s="31"/>
      <c r="J460" s="31"/>
      <c r="K460" s="227"/>
      <c r="L460" s="218"/>
      <c r="M460" s="219"/>
      <c r="N460" s="219"/>
      <c r="O460" s="219"/>
      <c r="P460" s="219"/>
      <c r="Q460" s="219"/>
      <c r="R460" s="219"/>
      <c r="S460" s="219"/>
      <c r="T460" s="219"/>
      <c r="U460" s="224"/>
      <c r="V460" s="225"/>
      <c r="W460" s="221"/>
      <c r="X460" s="219"/>
      <c r="Y460" s="219"/>
      <c r="Z460" s="219"/>
      <c r="AA460" s="219"/>
      <c r="AB460" s="219"/>
      <c r="AC460" s="219"/>
      <c r="AD460" s="219"/>
      <c r="AE460" s="219"/>
      <c r="AF460" s="221"/>
      <c r="AG460" s="221"/>
      <c r="AH460" s="221"/>
      <c r="AI460" s="221"/>
      <c r="AJ460" s="221"/>
      <c r="AK460" s="221"/>
      <c r="AL460" s="221"/>
      <c r="AM460" s="221"/>
      <c r="AN460" s="221"/>
      <c r="AO460" s="221"/>
      <c r="AP460" s="221"/>
    </row>
    <row r="461" spans="1:42" ht="14.25" customHeight="1">
      <c r="A461" s="31"/>
      <c r="B461" s="31"/>
      <c r="C461" s="31"/>
      <c r="D461" s="31"/>
      <c r="E461" s="31"/>
      <c r="F461" s="31"/>
      <c r="G461" s="31"/>
      <c r="H461" s="31"/>
      <c r="I461" s="31"/>
      <c r="J461" s="31"/>
      <c r="K461" s="227"/>
      <c r="L461" s="218"/>
      <c r="M461" s="219"/>
      <c r="N461" s="219"/>
      <c r="O461" s="219"/>
      <c r="P461" s="219"/>
      <c r="Q461" s="219"/>
      <c r="R461" s="219"/>
      <c r="S461" s="219"/>
      <c r="T461" s="219"/>
      <c r="U461" s="224"/>
      <c r="V461" s="225"/>
      <c r="W461" s="221"/>
      <c r="X461" s="219"/>
      <c r="Y461" s="219"/>
      <c r="Z461" s="219"/>
      <c r="AA461" s="219"/>
      <c r="AB461" s="219"/>
      <c r="AC461" s="219"/>
      <c r="AD461" s="219"/>
      <c r="AE461" s="219"/>
      <c r="AF461" s="221"/>
      <c r="AG461" s="221"/>
      <c r="AH461" s="221"/>
      <c r="AI461" s="221"/>
      <c r="AJ461" s="221"/>
      <c r="AK461" s="221"/>
      <c r="AL461" s="221"/>
      <c r="AM461" s="221"/>
      <c r="AN461" s="221"/>
      <c r="AO461" s="221"/>
      <c r="AP461" s="221"/>
    </row>
    <row r="462" spans="1:42" ht="14.25" customHeight="1">
      <c r="A462" s="31"/>
      <c r="B462" s="31"/>
      <c r="C462" s="31"/>
      <c r="D462" s="31"/>
      <c r="E462" s="31"/>
      <c r="F462" s="31"/>
      <c r="G462" s="31"/>
      <c r="H462" s="31"/>
      <c r="I462" s="31"/>
      <c r="J462" s="31"/>
      <c r="K462" s="227"/>
      <c r="L462" s="218"/>
      <c r="M462" s="219"/>
      <c r="N462" s="219"/>
      <c r="O462" s="219"/>
      <c r="P462" s="219"/>
      <c r="Q462" s="219"/>
      <c r="R462" s="219"/>
      <c r="S462" s="219"/>
      <c r="T462" s="219"/>
      <c r="U462" s="224"/>
      <c r="V462" s="225"/>
      <c r="W462" s="221"/>
      <c r="X462" s="219"/>
      <c r="Y462" s="219"/>
      <c r="Z462" s="219"/>
      <c r="AA462" s="219"/>
      <c r="AB462" s="219"/>
      <c r="AC462" s="219"/>
      <c r="AD462" s="219"/>
      <c r="AE462" s="219"/>
      <c r="AF462" s="221"/>
      <c r="AG462" s="221"/>
      <c r="AH462" s="221"/>
      <c r="AI462" s="221"/>
      <c r="AJ462" s="221"/>
      <c r="AK462" s="221"/>
      <c r="AL462" s="221"/>
      <c r="AM462" s="221"/>
      <c r="AN462" s="221"/>
      <c r="AO462" s="221"/>
      <c r="AP462" s="221"/>
    </row>
    <row r="463" spans="1:42" ht="14.25" customHeight="1">
      <c r="A463" s="31"/>
      <c r="B463" s="31"/>
      <c r="C463" s="31"/>
      <c r="D463" s="31"/>
      <c r="E463" s="31"/>
      <c r="F463" s="31"/>
      <c r="G463" s="31"/>
      <c r="H463" s="31"/>
      <c r="I463" s="31"/>
      <c r="J463" s="31"/>
      <c r="K463" s="227"/>
      <c r="L463" s="218"/>
      <c r="M463" s="219"/>
      <c r="N463" s="219"/>
      <c r="O463" s="219"/>
      <c r="P463" s="219"/>
      <c r="Q463" s="219"/>
      <c r="R463" s="219"/>
      <c r="S463" s="219"/>
      <c r="T463" s="219"/>
      <c r="U463" s="224"/>
      <c r="V463" s="225"/>
      <c r="W463" s="221"/>
      <c r="X463" s="219"/>
      <c r="Y463" s="219"/>
      <c r="Z463" s="219"/>
      <c r="AA463" s="219"/>
      <c r="AB463" s="219"/>
      <c r="AC463" s="219"/>
      <c r="AD463" s="219"/>
      <c r="AE463" s="219"/>
      <c r="AF463" s="221"/>
      <c r="AG463" s="221"/>
      <c r="AH463" s="221"/>
      <c r="AI463" s="221"/>
      <c r="AJ463" s="221"/>
      <c r="AK463" s="221"/>
      <c r="AL463" s="221"/>
      <c r="AM463" s="221"/>
      <c r="AN463" s="221"/>
      <c r="AO463" s="221"/>
      <c r="AP463" s="221"/>
    </row>
    <row r="464" spans="1:42" ht="14.25" customHeight="1">
      <c r="A464" s="31"/>
      <c r="B464" s="31"/>
      <c r="C464" s="31"/>
      <c r="D464" s="31"/>
      <c r="E464" s="31"/>
      <c r="F464" s="31"/>
      <c r="G464" s="31"/>
      <c r="H464" s="31"/>
      <c r="I464" s="31"/>
      <c r="J464" s="31"/>
      <c r="K464" s="227"/>
      <c r="L464" s="218"/>
      <c r="M464" s="219"/>
      <c r="N464" s="219"/>
      <c r="O464" s="219"/>
      <c r="P464" s="219"/>
      <c r="Q464" s="219"/>
      <c r="R464" s="219"/>
      <c r="S464" s="219"/>
      <c r="T464" s="219"/>
      <c r="U464" s="224"/>
      <c r="V464" s="225"/>
      <c r="W464" s="221"/>
      <c r="X464" s="219"/>
      <c r="Y464" s="219"/>
      <c r="Z464" s="219"/>
      <c r="AA464" s="219"/>
      <c r="AB464" s="219"/>
      <c r="AC464" s="219"/>
      <c r="AD464" s="219"/>
      <c r="AE464" s="219"/>
      <c r="AF464" s="221"/>
      <c r="AG464" s="221"/>
      <c r="AH464" s="221"/>
      <c r="AI464" s="221"/>
      <c r="AJ464" s="221"/>
      <c r="AK464" s="221"/>
      <c r="AL464" s="221"/>
      <c r="AM464" s="221"/>
      <c r="AN464" s="221"/>
      <c r="AO464" s="221"/>
      <c r="AP464" s="221"/>
    </row>
    <row r="465" spans="1:42" ht="14.25" customHeight="1">
      <c r="A465" s="31"/>
      <c r="B465" s="31"/>
      <c r="C465" s="31"/>
      <c r="D465" s="31"/>
      <c r="E465" s="31"/>
      <c r="F465" s="31"/>
      <c r="G465" s="31"/>
      <c r="H465" s="31"/>
      <c r="I465" s="31"/>
      <c r="J465" s="31"/>
      <c r="K465" s="227"/>
      <c r="L465" s="218"/>
      <c r="M465" s="219"/>
      <c r="N465" s="219"/>
      <c r="O465" s="219"/>
      <c r="P465" s="219"/>
      <c r="Q465" s="219"/>
      <c r="R465" s="219"/>
      <c r="S465" s="219"/>
      <c r="T465" s="219"/>
      <c r="U465" s="224"/>
      <c r="V465" s="225"/>
      <c r="W465" s="221"/>
      <c r="X465" s="219"/>
      <c r="Y465" s="219"/>
      <c r="Z465" s="219"/>
      <c r="AA465" s="219"/>
      <c r="AB465" s="219"/>
      <c r="AC465" s="219"/>
      <c r="AD465" s="219"/>
      <c r="AE465" s="219"/>
      <c r="AF465" s="221"/>
      <c r="AG465" s="221"/>
      <c r="AH465" s="221"/>
      <c r="AI465" s="221"/>
      <c r="AJ465" s="221"/>
      <c r="AK465" s="221"/>
      <c r="AL465" s="221"/>
      <c r="AM465" s="221"/>
      <c r="AN465" s="221"/>
      <c r="AO465" s="221"/>
      <c r="AP465" s="221"/>
    </row>
    <row r="466" spans="1:42" ht="14.25" customHeight="1">
      <c r="A466" s="31"/>
      <c r="B466" s="31"/>
      <c r="C466" s="31"/>
      <c r="D466" s="31"/>
      <c r="E466" s="31"/>
      <c r="F466" s="31"/>
      <c r="G466" s="31"/>
      <c r="H466" s="31"/>
      <c r="I466" s="31"/>
      <c r="J466" s="31"/>
      <c r="K466" s="227"/>
      <c r="L466" s="218"/>
      <c r="M466" s="219"/>
      <c r="N466" s="219"/>
      <c r="O466" s="219"/>
      <c r="P466" s="219"/>
      <c r="Q466" s="219"/>
      <c r="R466" s="219"/>
      <c r="S466" s="219"/>
      <c r="T466" s="219"/>
      <c r="U466" s="224"/>
      <c r="V466" s="225"/>
      <c r="W466" s="221"/>
      <c r="X466" s="219"/>
      <c r="Y466" s="219"/>
      <c r="Z466" s="219"/>
      <c r="AA466" s="219"/>
      <c r="AB466" s="219"/>
      <c r="AC466" s="219"/>
      <c r="AD466" s="219"/>
      <c r="AE466" s="219"/>
      <c r="AF466" s="221"/>
      <c r="AG466" s="221"/>
      <c r="AH466" s="221"/>
      <c r="AI466" s="221"/>
      <c r="AJ466" s="221"/>
      <c r="AK466" s="221"/>
      <c r="AL466" s="221"/>
      <c r="AM466" s="221"/>
      <c r="AN466" s="221"/>
      <c r="AO466" s="221"/>
      <c r="AP466" s="221"/>
    </row>
    <row r="467" spans="1:42" ht="14.25" customHeight="1">
      <c r="A467" s="31"/>
      <c r="B467" s="31"/>
      <c r="C467" s="31"/>
      <c r="D467" s="31"/>
      <c r="E467" s="31"/>
      <c r="F467" s="31"/>
      <c r="G467" s="31"/>
      <c r="H467" s="31"/>
      <c r="I467" s="31"/>
      <c r="J467" s="31"/>
      <c r="K467" s="227"/>
      <c r="L467" s="218"/>
      <c r="M467" s="219"/>
      <c r="N467" s="219"/>
      <c r="O467" s="219"/>
      <c r="P467" s="219"/>
      <c r="Q467" s="219"/>
      <c r="R467" s="219"/>
      <c r="S467" s="219"/>
      <c r="T467" s="219"/>
      <c r="U467" s="224"/>
      <c r="V467" s="225"/>
      <c r="W467" s="221"/>
      <c r="X467" s="219"/>
      <c r="Y467" s="219"/>
      <c r="Z467" s="219"/>
      <c r="AA467" s="219"/>
      <c r="AB467" s="219"/>
      <c r="AC467" s="219"/>
      <c r="AD467" s="219"/>
      <c r="AE467" s="219"/>
      <c r="AF467" s="221"/>
      <c r="AG467" s="221"/>
      <c r="AH467" s="221"/>
      <c r="AI467" s="221"/>
      <c r="AJ467" s="221"/>
      <c r="AK467" s="221"/>
      <c r="AL467" s="221"/>
      <c r="AM467" s="221"/>
      <c r="AN467" s="221"/>
      <c r="AO467" s="221"/>
      <c r="AP467" s="221"/>
    </row>
    <row r="468" spans="1:42" ht="14.25" customHeight="1">
      <c r="A468" s="31"/>
      <c r="B468" s="31"/>
      <c r="C468" s="31"/>
      <c r="D468" s="31"/>
      <c r="E468" s="31"/>
      <c r="F468" s="31"/>
      <c r="G468" s="31"/>
      <c r="H468" s="31"/>
      <c r="I468" s="31"/>
      <c r="J468" s="31"/>
      <c r="K468" s="227"/>
      <c r="L468" s="218"/>
      <c r="M468" s="219"/>
      <c r="N468" s="219"/>
      <c r="O468" s="219"/>
      <c r="P468" s="219"/>
      <c r="Q468" s="219"/>
      <c r="R468" s="219"/>
      <c r="S468" s="219"/>
      <c r="T468" s="219"/>
      <c r="U468" s="224"/>
      <c r="V468" s="225"/>
      <c r="W468" s="221"/>
      <c r="X468" s="219"/>
      <c r="Y468" s="219"/>
      <c r="Z468" s="219"/>
      <c r="AA468" s="219"/>
      <c r="AB468" s="219"/>
      <c r="AC468" s="219"/>
      <c r="AD468" s="219"/>
      <c r="AE468" s="219"/>
      <c r="AF468" s="221"/>
      <c r="AG468" s="221"/>
      <c r="AH468" s="221"/>
      <c r="AI468" s="221"/>
      <c r="AJ468" s="221"/>
      <c r="AK468" s="221"/>
      <c r="AL468" s="221"/>
      <c r="AM468" s="221"/>
      <c r="AN468" s="221"/>
      <c r="AO468" s="221"/>
      <c r="AP468" s="221"/>
    </row>
    <row r="469" spans="1:42" ht="14.25" customHeight="1">
      <c r="A469" s="31"/>
      <c r="B469" s="31"/>
      <c r="C469" s="31"/>
      <c r="D469" s="31"/>
      <c r="E469" s="31"/>
      <c r="F469" s="31"/>
      <c r="G469" s="31"/>
      <c r="H469" s="31"/>
      <c r="I469" s="31"/>
      <c r="J469" s="31"/>
      <c r="K469" s="227"/>
      <c r="L469" s="218"/>
      <c r="M469" s="219"/>
      <c r="N469" s="219"/>
      <c r="O469" s="219"/>
      <c r="P469" s="219"/>
      <c r="Q469" s="219"/>
      <c r="R469" s="219"/>
      <c r="S469" s="219"/>
      <c r="T469" s="219"/>
      <c r="U469" s="224"/>
      <c r="V469" s="225"/>
      <c r="W469" s="221"/>
      <c r="X469" s="219"/>
      <c r="Y469" s="219"/>
      <c r="Z469" s="219"/>
      <c r="AA469" s="219"/>
      <c r="AB469" s="219"/>
      <c r="AC469" s="219"/>
      <c r="AD469" s="219"/>
      <c r="AE469" s="219"/>
      <c r="AF469" s="221"/>
      <c r="AG469" s="221"/>
      <c r="AH469" s="221"/>
      <c r="AI469" s="221"/>
      <c r="AJ469" s="221"/>
      <c r="AK469" s="221"/>
      <c r="AL469" s="221"/>
      <c r="AM469" s="221"/>
      <c r="AN469" s="221"/>
      <c r="AO469" s="221"/>
      <c r="AP469" s="221"/>
    </row>
    <row r="470" spans="1:42" ht="14.25" customHeight="1">
      <c r="A470" s="31"/>
      <c r="B470" s="31"/>
      <c r="C470" s="31"/>
      <c r="D470" s="31"/>
      <c r="E470" s="31"/>
      <c r="F470" s="31"/>
      <c r="G470" s="31"/>
      <c r="H470" s="31"/>
      <c r="I470" s="31"/>
      <c r="J470" s="31"/>
      <c r="K470" s="227"/>
      <c r="L470" s="218"/>
      <c r="M470" s="219"/>
      <c r="N470" s="219"/>
      <c r="O470" s="219"/>
      <c r="P470" s="219"/>
      <c r="Q470" s="219"/>
      <c r="R470" s="219"/>
      <c r="S470" s="219"/>
      <c r="T470" s="219"/>
      <c r="U470" s="224"/>
      <c r="V470" s="225"/>
      <c r="W470" s="221"/>
      <c r="X470" s="219"/>
      <c r="Y470" s="219"/>
      <c r="Z470" s="219"/>
      <c r="AA470" s="219"/>
      <c r="AB470" s="219"/>
      <c r="AC470" s="219"/>
      <c r="AD470" s="219"/>
      <c r="AE470" s="219"/>
      <c r="AF470" s="221"/>
      <c r="AG470" s="221"/>
      <c r="AH470" s="221"/>
      <c r="AI470" s="221"/>
      <c r="AJ470" s="221"/>
      <c r="AK470" s="221"/>
      <c r="AL470" s="221"/>
      <c r="AM470" s="221"/>
      <c r="AN470" s="221"/>
      <c r="AO470" s="221"/>
      <c r="AP470" s="221"/>
    </row>
    <row r="471" spans="1:42" ht="14.25" customHeight="1">
      <c r="A471" s="31"/>
      <c r="B471" s="31"/>
      <c r="C471" s="31"/>
      <c r="D471" s="31"/>
      <c r="E471" s="31"/>
      <c r="F471" s="31"/>
      <c r="G471" s="31"/>
      <c r="H471" s="31"/>
      <c r="I471" s="31"/>
      <c r="J471" s="31"/>
      <c r="K471" s="227"/>
      <c r="L471" s="218"/>
      <c r="M471" s="219"/>
      <c r="N471" s="219"/>
      <c r="O471" s="219"/>
      <c r="P471" s="219"/>
      <c r="Q471" s="219"/>
      <c r="R471" s="219"/>
      <c r="S471" s="219"/>
      <c r="T471" s="219"/>
      <c r="U471" s="224"/>
      <c r="V471" s="225"/>
      <c r="W471" s="221"/>
      <c r="X471" s="219"/>
      <c r="Y471" s="219"/>
      <c r="Z471" s="219"/>
      <c r="AA471" s="219"/>
      <c r="AB471" s="219"/>
      <c r="AC471" s="219"/>
      <c r="AD471" s="219"/>
      <c r="AE471" s="219"/>
      <c r="AF471" s="221"/>
      <c r="AG471" s="221"/>
      <c r="AH471" s="221"/>
      <c r="AI471" s="221"/>
      <c r="AJ471" s="221"/>
      <c r="AK471" s="221"/>
      <c r="AL471" s="221"/>
      <c r="AM471" s="221"/>
      <c r="AN471" s="221"/>
      <c r="AO471" s="221"/>
      <c r="AP471" s="221"/>
    </row>
    <row r="472" spans="1:42" ht="14.25" customHeight="1">
      <c r="A472" s="31"/>
      <c r="B472" s="31"/>
      <c r="C472" s="31"/>
      <c r="D472" s="31"/>
      <c r="E472" s="31"/>
      <c r="F472" s="31"/>
      <c r="G472" s="31"/>
      <c r="H472" s="31"/>
      <c r="I472" s="31"/>
      <c r="J472" s="31"/>
      <c r="K472" s="227"/>
      <c r="L472" s="218"/>
      <c r="M472" s="219"/>
      <c r="N472" s="219"/>
      <c r="O472" s="219"/>
      <c r="P472" s="219"/>
      <c r="Q472" s="219"/>
      <c r="R472" s="219"/>
      <c r="S472" s="219"/>
      <c r="T472" s="219"/>
      <c r="U472" s="224"/>
      <c r="V472" s="225"/>
      <c r="W472" s="221"/>
      <c r="X472" s="219"/>
      <c r="Y472" s="219"/>
      <c r="Z472" s="219"/>
      <c r="AA472" s="219"/>
      <c r="AB472" s="219"/>
      <c r="AC472" s="219"/>
      <c r="AD472" s="219"/>
      <c r="AE472" s="219"/>
      <c r="AF472" s="221"/>
      <c r="AG472" s="221"/>
      <c r="AH472" s="221"/>
      <c r="AI472" s="221"/>
      <c r="AJ472" s="221"/>
      <c r="AK472" s="221"/>
      <c r="AL472" s="221"/>
      <c r="AM472" s="221"/>
      <c r="AN472" s="221"/>
      <c r="AO472" s="221"/>
      <c r="AP472" s="221"/>
    </row>
    <row r="473" spans="1:42" ht="14.25" customHeight="1">
      <c r="A473" s="31"/>
      <c r="B473" s="31"/>
      <c r="C473" s="31"/>
      <c r="D473" s="31"/>
      <c r="E473" s="31"/>
      <c r="F473" s="31"/>
      <c r="G473" s="31"/>
      <c r="H473" s="31"/>
      <c r="I473" s="31"/>
      <c r="J473" s="31"/>
      <c r="K473" s="227"/>
      <c r="L473" s="218"/>
      <c r="M473" s="219"/>
      <c r="N473" s="219"/>
      <c r="O473" s="219"/>
      <c r="P473" s="219"/>
      <c r="Q473" s="219"/>
      <c r="R473" s="219"/>
      <c r="S473" s="219"/>
      <c r="T473" s="219"/>
      <c r="U473" s="224"/>
      <c r="V473" s="225"/>
      <c r="W473" s="221"/>
      <c r="X473" s="219"/>
      <c r="Y473" s="219"/>
      <c r="Z473" s="219"/>
      <c r="AA473" s="219"/>
      <c r="AB473" s="219"/>
      <c r="AC473" s="219"/>
      <c r="AD473" s="219"/>
      <c r="AE473" s="219"/>
      <c r="AF473" s="221"/>
      <c r="AG473" s="221"/>
      <c r="AH473" s="221"/>
      <c r="AI473" s="221"/>
      <c r="AJ473" s="221"/>
      <c r="AK473" s="221"/>
      <c r="AL473" s="221"/>
      <c r="AM473" s="221"/>
      <c r="AN473" s="221"/>
      <c r="AO473" s="221"/>
      <c r="AP473" s="221"/>
    </row>
    <row r="474" spans="1:42" ht="14.25" customHeight="1">
      <c r="A474" s="31"/>
      <c r="B474" s="31"/>
      <c r="C474" s="31"/>
      <c r="D474" s="31"/>
      <c r="E474" s="31"/>
      <c r="F474" s="31"/>
      <c r="G474" s="31"/>
      <c r="H474" s="31"/>
      <c r="I474" s="31"/>
      <c r="J474" s="31"/>
      <c r="K474" s="227"/>
      <c r="L474" s="218"/>
      <c r="M474" s="219"/>
      <c r="N474" s="219"/>
      <c r="O474" s="219"/>
      <c r="P474" s="219"/>
      <c r="Q474" s="219"/>
      <c r="R474" s="219"/>
      <c r="S474" s="219"/>
      <c r="T474" s="219"/>
      <c r="U474" s="224"/>
      <c r="V474" s="225"/>
      <c r="W474" s="221"/>
      <c r="X474" s="219"/>
      <c r="Y474" s="219"/>
      <c r="Z474" s="219"/>
      <c r="AA474" s="219"/>
      <c r="AB474" s="219"/>
      <c r="AC474" s="219"/>
      <c r="AD474" s="219"/>
      <c r="AE474" s="219"/>
      <c r="AF474" s="221"/>
      <c r="AG474" s="221"/>
      <c r="AH474" s="221"/>
      <c r="AI474" s="221"/>
      <c r="AJ474" s="221"/>
      <c r="AK474" s="221"/>
      <c r="AL474" s="221"/>
      <c r="AM474" s="221"/>
      <c r="AN474" s="221"/>
      <c r="AO474" s="221"/>
      <c r="AP474" s="221"/>
    </row>
    <row r="475" spans="1:42" ht="14.25" customHeight="1">
      <c r="A475" s="31"/>
      <c r="B475" s="31"/>
      <c r="C475" s="31"/>
      <c r="D475" s="31"/>
      <c r="E475" s="31"/>
      <c r="F475" s="31"/>
      <c r="G475" s="31"/>
      <c r="H475" s="31"/>
      <c r="I475" s="31"/>
      <c r="J475" s="31"/>
      <c r="K475" s="227"/>
      <c r="L475" s="218"/>
      <c r="M475" s="219"/>
      <c r="N475" s="219"/>
      <c r="O475" s="219"/>
      <c r="P475" s="219"/>
      <c r="Q475" s="219"/>
      <c r="R475" s="219"/>
      <c r="S475" s="219"/>
      <c r="T475" s="219"/>
      <c r="U475" s="224"/>
      <c r="V475" s="225"/>
      <c r="W475" s="221"/>
      <c r="X475" s="219"/>
      <c r="Y475" s="219"/>
      <c r="Z475" s="219"/>
      <c r="AA475" s="219"/>
      <c r="AB475" s="219"/>
      <c r="AC475" s="219"/>
      <c r="AD475" s="219"/>
      <c r="AE475" s="219"/>
      <c r="AF475" s="221"/>
      <c r="AG475" s="221"/>
      <c r="AH475" s="221"/>
      <c r="AI475" s="221"/>
      <c r="AJ475" s="221"/>
      <c r="AK475" s="221"/>
      <c r="AL475" s="221"/>
      <c r="AM475" s="221"/>
      <c r="AN475" s="221"/>
      <c r="AO475" s="221"/>
      <c r="AP475" s="221"/>
    </row>
    <row r="476" spans="1:42" ht="14.25" customHeight="1">
      <c r="A476" s="31"/>
      <c r="B476" s="31"/>
      <c r="C476" s="31"/>
      <c r="D476" s="31"/>
      <c r="E476" s="31"/>
      <c r="F476" s="31"/>
      <c r="G476" s="31"/>
      <c r="H476" s="31"/>
      <c r="I476" s="31"/>
      <c r="J476" s="31"/>
      <c r="K476" s="227"/>
      <c r="L476" s="218"/>
      <c r="M476" s="219"/>
      <c r="N476" s="219"/>
      <c r="O476" s="219"/>
      <c r="P476" s="219"/>
      <c r="Q476" s="219"/>
      <c r="R476" s="219"/>
      <c r="S476" s="219"/>
      <c r="T476" s="219"/>
      <c r="U476" s="224"/>
      <c r="V476" s="225"/>
      <c r="W476" s="221"/>
      <c r="X476" s="219"/>
      <c r="Y476" s="219"/>
      <c r="Z476" s="219"/>
      <c r="AA476" s="219"/>
      <c r="AB476" s="219"/>
      <c r="AC476" s="219"/>
      <c r="AD476" s="219"/>
      <c r="AE476" s="219"/>
      <c r="AF476" s="221"/>
      <c r="AG476" s="221"/>
      <c r="AH476" s="221"/>
      <c r="AI476" s="221"/>
      <c r="AJ476" s="221"/>
      <c r="AK476" s="221"/>
      <c r="AL476" s="221"/>
      <c r="AM476" s="221"/>
      <c r="AN476" s="221"/>
      <c r="AO476" s="221"/>
      <c r="AP476" s="221"/>
    </row>
    <row r="477" spans="1:42" ht="14.25" customHeight="1">
      <c r="A477" s="31"/>
      <c r="B477" s="31"/>
      <c r="C477" s="31"/>
      <c r="D477" s="31"/>
      <c r="E477" s="31"/>
      <c r="F477" s="31"/>
      <c r="G477" s="31"/>
      <c r="H477" s="31"/>
      <c r="I477" s="31"/>
      <c r="J477" s="31"/>
      <c r="K477" s="227"/>
      <c r="L477" s="218"/>
      <c r="M477" s="219"/>
      <c r="N477" s="219"/>
      <c r="O477" s="219"/>
      <c r="P477" s="219"/>
      <c r="Q477" s="219"/>
      <c r="R477" s="219"/>
      <c r="S477" s="219"/>
      <c r="T477" s="219"/>
      <c r="U477" s="224"/>
      <c r="V477" s="225"/>
      <c r="W477" s="221"/>
      <c r="X477" s="219"/>
      <c r="Y477" s="219"/>
      <c r="Z477" s="219"/>
      <c r="AA477" s="219"/>
      <c r="AB477" s="219"/>
      <c r="AC477" s="219"/>
      <c r="AD477" s="219"/>
      <c r="AE477" s="219"/>
      <c r="AF477" s="221"/>
      <c r="AG477" s="221"/>
      <c r="AH477" s="221"/>
      <c r="AI477" s="221"/>
      <c r="AJ477" s="221"/>
      <c r="AK477" s="221"/>
      <c r="AL477" s="221"/>
      <c r="AM477" s="221"/>
      <c r="AN477" s="221"/>
      <c r="AO477" s="221"/>
      <c r="AP477" s="221"/>
    </row>
    <row r="478" spans="1:42" ht="14.25" customHeight="1">
      <c r="A478" s="31"/>
      <c r="B478" s="31"/>
      <c r="C478" s="31"/>
      <c r="D478" s="31"/>
      <c r="E478" s="31"/>
      <c r="F478" s="31"/>
      <c r="G478" s="31"/>
      <c r="H478" s="31"/>
      <c r="I478" s="31"/>
      <c r="J478" s="31"/>
      <c r="K478" s="227"/>
      <c r="L478" s="218"/>
      <c r="M478" s="219"/>
      <c r="N478" s="219"/>
      <c r="O478" s="219"/>
      <c r="P478" s="219"/>
      <c r="Q478" s="219"/>
      <c r="R478" s="219"/>
      <c r="S478" s="219"/>
      <c r="T478" s="219"/>
      <c r="U478" s="224"/>
      <c r="V478" s="225"/>
      <c r="W478" s="221"/>
      <c r="X478" s="219"/>
      <c r="Y478" s="219"/>
      <c r="Z478" s="219"/>
      <c r="AA478" s="219"/>
      <c r="AB478" s="219"/>
      <c r="AC478" s="219"/>
      <c r="AD478" s="219"/>
      <c r="AE478" s="219"/>
      <c r="AF478" s="221"/>
      <c r="AG478" s="221"/>
      <c r="AH478" s="221"/>
      <c r="AI478" s="221"/>
      <c r="AJ478" s="221"/>
      <c r="AK478" s="221"/>
      <c r="AL478" s="221"/>
      <c r="AM478" s="221"/>
      <c r="AN478" s="221"/>
      <c r="AO478" s="221"/>
      <c r="AP478" s="221"/>
    </row>
    <row r="479" spans="1:42" ht="14.25" customHeight="1">
      <c r="A479" s="31"/>
      <c r="B479" s="31"/>
      <c r="C479" s="31"/>
      <c r="D479" s="31"/>
      <c r="E479" s="31"/>
      <c r="F479" s="31"/>
      <c r="G479" s="31"/>
      <c r="H479" s="31"/>
      <c r="I479" s="31"/>
      <c r="J479" s="31"/>
      <c r="K479" s="227"/>
      <c r="L479" s="218"/>
      <c r="M479" s="219"/>
      <c r="N479" s="219"/>
      <c r="O479" s="219"/>
      <c r="P479" s="219"/>
      <c r="Q479" s="219"/>
      <c r="R479" s="219"/>
      <c r="S479" s="219"/>
      <c r="T479" s="219"/>
      <c r="U479" s="224"/>
      <c r="V479" s="225"/>
      <c r="W479" s="221"/>
      <c r="X479" s="219"/>
      <c r="Y479" s="219"/>
      <c r="Z479" s="219"/>
      <c r="AA479" s="219"/>
      <c r="AB479" s="219"/>
      <c r="AC479" s="219"/>
      <c r="AD479" s="219"/>
      <c r="AE479" s="219"/>
      <c r="AF479" s="221"/>
      <c r="AG479" s="221"/>
      <c r="AH479" s="221"/>
      <c r="AI479" s="221"/>
      <c r="AJ479" s="221"/>
      <c r="AK479" s="221"/>
      <c r="AL479" s="221"/>
      <c r="AM479" s="221"/>
      <c r="AN479" s="221"/>
      <c r="AO479" s="221"/>
      <c r="AP479" s="221"/>
    </row>
    <row r="480" spans="1:42" ht="14.25" customHeight="1">
      <c r="A480" s="31"/>
      <c r="B480" s="31"/>
      <c r="C480" s="31"/>
      <c r="D480" s="31"/>
      <c r="E480" s="31"/>
      <c r="F480" s="31"/>
      <c r="G480" s="31"/>
      <c r="H480" s="31"/>
      <c r="I480" s="31"/>
      <c r="J480" s="31"/>
      <c r="K480" s="227"/>
      <c r="L480" s="218"/>
      <c r="M480" s="219"/>
      <c r="N480" s="219"/>
      <c r="O480" s="219"/>
      <c r="P480" s="219"/>
      <c r="Q480" s="219"/>
      <c r="R480" s="219"/>
      <c r="S480" s="219"/>
      <c r="T480" s="219"/>
      <c r="U480" s="224"/>
      <c r="V480" s="225"/>
      <c r="W480" s="221"/>
      <c r="X480" s="219"/>
      <c r="Y480" s="219"/>
      <c r="Z480" s="219"/>
      <c r="AA480" s="219"/>
      <c r="AB480" s="219"/>
      <c r="AC480" s="219"/>
      <c r="AD480" s="219"/>
      <c r="AE480" s="219"/>
      <c r="AF480" s="221"/>
      <c r="AG480" s="221"/>
      <c r="AH480" s="221"/>
      <c r="AI480" s="221"/>
      <c r="AJ480" s="221"/>
      <c r="AK480" s="221"/>
      <c r="AL480" s="221"/>
      <c r="AM480" s="221"/>
      <c r="AN480" s="221"/>
      <c r="AO480" s="221"/>
      <c r="AP480" s="221"/>
    </row>
    <row r="481" spans="1:42" ht="14.25" customHeight="1">
      <c r="A481" s="31"/>
      <c r="B481" s="31"/>
      <c r="C481" s="31"/>
      <c r="D481" s="31"/>
      <c r="E481" s="31"/>
      <c r="F481" s="31"/>
      <c r="G481" s="31"/>
      <c r="H481" s="31"/>
      <c r="I481" s="31"/>
      <c r="J481" s="31"/>
      <c r="K481" s="227"/>
      <c r="L481" s="218"/>
      <c r="M481" s="219"/>
      <c r="N481" s="219"/>
      <c r="O481" s="219"/>
      <c r="P481" s="219"/>
      <c r="Q481" s="219"/>
      <c r="R481" s="219"/>
      <c r="S481" s="219"/>
      <c r="T481" s="219"/>
      <c r="U481" s="224"/>
      <c r="V481" s="225"/>
      <c r="W481" s="221"/>
      <c r="X481" s="219"/>
      <c r="Y481" s="219"/>
      <c r="Z481" s="219"/>
      <c r="AA481" s="219"/>
      <c r="AB481" s="219"/>
      <c r="AC481" s="219"/>
      <c r="AD481" s="219"/>
      <c r="AE481" s="219"/>
      <c r="AF481" s="221"/>
      <c r="AG481" s="221"/>
      <c r="AH481" s="221"/>
      <c r="AI481" s="221"/>
      <c r="AJ481" s="221"/>
      <c r="AK481" s="221"/>
      <c r="AL481" s="221"/>
      <c r="AM481" s="221"/>
      <c r="AN481" s="221"/>
      <c r="AO481" s="221"/>
      <c r="AP481" s="221"/>
    </row>
    <row r="482" spans="1:42" ht="14.25" customHeight="1">
      <c r="A482" s="31"/>
      <c r="B482" s="31"/>
      <c r="C482" s="31"/>
      <c r="D482" s="31"/>
      <c r="E482" s="31"/>
      <c r="F482" s="31"/>
      <c r="G482" s="31"/>
      <c r="H482" s="31"/>
      <c r="I482" s="31"/>
      <c r="J482" s="31"/>
      <c r="K482" s="227"/>
      <c r="L482" s="218"/>
      <c r="M482" s="219"/>
      <c r="N482" s="219"/>
      <c r="O482" s="219"/>
      <c r="P482" s="219"/>
      <c r="Q482" s="219"/>
      <c r="R482" s="219"/>
      <c r="S482" s="219"/>
      <c r="T482" s="219"/>
      <c r="U482" s="224"/>
      <c r="V482" s="225"/>
      <c r="W482" s="221"/>
      <c r="X482" s="219"/>
      <c r="Y482" s="219"/>
      <c r="Z482" s="219"/>
      <c r="AA482" s="219"/>
      <c r="AB482" s="219"/>
      <c r="AC482" s="219"/>
      <c r="AD482" s="219"/>
      <c r="AE482" s="219"/>
      <c r="AF482" s="221"/>
      <c r="AG482" s="221"/>
      <c r="AH482" s="221"/>
      <c r="AI482" s="221"/>
      <c r="AJ482" s="221"/>
      <c r="AK482" s="221"/>
      <c r="AL482" s="221"/>
      <c r="AM482" s="221"/>
      <c r="AN482" s="221"/>
      <c r="AO482" s="221"/>
      <c r="AP482" s="221"/>
    </row>
    <row r="483" spans="1:42" ht="14.25" customHeight="1">
      <c r="A483" s="31"/>
      <c r="B483" s="31"/>
      <c r="C483" s="31"/>
      <c r="D483" s="31"/>
      <c r="E483" s="31"/>
      <c r="F483" s="31"/>
      <c r="G483" s="31"/>
      <c r="H483" s="31"/>
      <c r="I483" s="31"/>
      <c r="J483" s="31"/>
      <c r="K483" s="227"/>
      <c r="L483" s="218"/>
      <c r="M483" s="219"/>
      <c r="N483" s="219"/>
      <c r="O483" s="219"/>
      <c r="P483" s="219"/>
      <c r="Q483" s="219"/>
      <c r="R483" s="219"/>
      <c r="S483" s="219"/>
      <c r="T483" s="219"/>
      <c r="U483" s="224"/>
      <c r="V483" s="225"/>
      <c r="W483" s="221"/>
      <c r="X483" s="219"/>
      <c r="Y483" s="219"/>
      <c r="Z483" s="219"/>
      <c r="AA483" s="219"/>
      <c r="AB483" s="219"/>
      <c r="AC483" s="219"/>
      <c r="AD483" s="219"/>
      <c r="AE483" s="219"/>
      <c r="AF483" s="221"/>
      <c r="AG483" s="221"/>
      <c r="AH483" s="221"/>
      <c r="AI483" s="221"/>
      <c r="AJ483" s="221"/>
      <c r="AK483" s="221"/>
      <c r="AL483" s="221"/>
      <c r="AM483" s="221"/>
      <c r="AN483" s="221"/>
      <c r="AO483" s="221"/>
      <c r="AP483" s="221"/>
    </row>
    <row r="484" spans="1:42" ht="14.25" customHeight="1">
      <c r="A484" s="31"/>
      <c r="B484" s="31"/>
      <c r="C484" s="31"/>
      <c r="D484" s="31"/>
      <c r="E484" s="31"/>
      <c r="F484" s="31"/>
      <c r="G484" s="31"/>
      <c r="H484" s="31"/>
      <c r="I484" s="31"/>
      <c r="J484" s="31"/>
      <c r="K484" s="227"/>
      <c r="L484" s="218"/>
      <c r="M484" s="219"/>
      <c r="N484" s="219"/>
      <c r="O484" s="219"/>
      <c r="P484" s="219"/>
      <c r="Q484" s="219"/>
      <c r="R484" s="219"/>
      <c r="S484" s="219"/>
      <c r="T484" s="219"/>
      <c r="U484" s="224"/>
      <c r="V484" s="225"/>
      <c r="W484" s="221"/>
      <c r="X484" s="219"/>
      <c r="Y484" s="219"/>
      <c r="Z484" s="219"/>
      <c r="AA484" s="219"/>
      <c r="AB484" s="219"/>
      <c r="AC484" s="219"/>
      <c r="AD484" s="219"/>
      <c r="AE484" s="219"/>
      <c r="AF484" s="221"/>
      <c r="AG484" s="221"/>
      <c r="AH484" s="221"/>
      <c r="AI484" s="221"/>
      <c r="AJ484" s="221"/>
      <c r="AK484" s="221"/>
      <c r="AL484" s="221"/>
      <c r="AM484" s="221"/>
      <c r="AN484" s="221"/>
      <c r="AO484" s="221"/>
      <c r="AP484" s="221"/>
    </row>
    <row r="485" spans="1:42" ht="14.25" customHeight="1">
      <c r="A485" s="31"/>
      <c r="B485" s="31"/>
      <c r="C485" s="31"/>
      <c r="D485" s="31"/>
      <c r="E485" s="31"/>
      <c r="F485" s="31"/>
      <c r="G485" s="31"/>
      <c r="H485" s="31"/>
      <c r="I485" s="31"/>
      <c r="J485" s="31"/>
      <c r="K485" s="227"/>
      <c r="L485" s="218"/>
      <c r="M485" s="219"/>
      <c r="N485" s="219"/>
      <c r="O485" s="219"/>
      <c r="P485" s="219"/>
      <c r="Q485" s="219"/>
      <c r="R485" s="219"/>
      <c r="S485" s="219"/>
      <c r="T485" s="219"/>
      <c r="U485" s="224"/>
      <c r="V485" s="225"/>
      <c r="W485" s="221"/>
      <c r="X485" s="219"/>
      <c r="Y485" s="219"/>
      <c r="Z485" s="219"/>
      <c r="AA485" s="219"/>
      <c r="AB485" s="219"/>
      <c r="AC485" s="219"/>
      <c r="AD485" s="219"/>
      <c r="AE485" s="219"/>
      <c r="AF485" s="221"/>
      <c r="AG485" s="221"/>
      <c r="AH485" s="221"/>
      <c r="AI485" s="221"/>
      <c r="AJ485" s="221"/>
      <c r="AK485" s="221"/>
      <c r="AL485" s="221"/>
      <c r="AM485" s="221"/>
      <c r="AN485" s="221"/>
      <c r="AO485" s="221"/>
      <c r="AP485" s="221"/>
    </row>
    <row r="486" spans="1:42" ht="14.25" customHeight="1">
      <c r="A486" s="31"/>
      <c r="B486" s="31"/>
      <c r="C486" s="31"/>
      <c r="D486" s="31"/>
      <c r="E486" s="31"/>
      <c r="F486" s="31"/>
      <c r="G486" s="31"/>
      <c r="H486" s="31"/>
      <c r="I486" s="31"/>
      <c r="J486" s="31"/>
      <c r="K486" s="227"/>
      <c r="L486" s="218"/>
      <c r="M486" s="219"/>
      <c r="N486" s="219"/>
      <c r="O486" s="219"/>
      <c r="P486" s="219"/>
      <c r="Q486" s="219"/>
      <c r="R486" s="219"/>
      <c r="S486" s="219"/>
      <c r="T486" s="219"/>
      <c r="U486" s="224"/>
      <c r="V486" s="225"/>
      <c r="W486" s="221"/>
      <c r="X486" s="219"/>
      <c r="Y486" s="219"/>
      <c r="Z486" s="219"/>
      <c r="AA486" s="219"/>
      <c r="AB486" s="219"/>
      <c r="AC486" s="219"/>
      <c r="AD486" s="219"/>
      <c r="AE486" s="219"/>
      <c r="AF486" s="221"/>
      <c r="AG486" s="221"/>
      <c r="AH486" s="221"/>
      <c r="AI486" s="221"/>
      <c r="AJ486" s="221"/>
      <c r="AK486" s="221"/>
      <c r="AL486" s="221"/>
      <c r="AM486" s="221"/>
      <c r="AN486" s="221"/>
      <c r="AO486" s="221"/>
      <c r="AP486" s="221"/>
    </row>
    <row r="487" spans="1:42" ht="14.25" customHeight="1">
      <c r="A487" s="31"/>
      <c r="B487" s="31"/>
      <c r="C487" s="31"/>
      <c r="D487" s="31"/>
      <c r="E487" s="31"/>
      <c r="F487" s="31"/>
      <c r="G487" s="31"/>
      <c r="H487" s="31"/>
      <c r="I487" s="31"/>
      <c r="J487" s="31"/>
      <c r="K487" s="227"/>
      <c r="L487" s="218"/>
      <c r="M487" s="219"/>
      <c r="N487" s="219"/>
      <c r="O487" s="219"/>
      <c r="P487" s="219"/>
      <c r="Q487" s="219"/>
      <c r="R487" s="219"/>
      <c r="S487" s="219"/>
      <c r="T487" s="219"/>
      <c r="U487" s="224"/>
      <c r="V487" s="225"/>
      <c r="W487" s="221"/>
      <c r="X487" s="219"/>
      <c r="Y487" s="219"/>
      <c r="Z487" s="219"/>
      <c r="AA487" s="219"/>
      <c r="AB487" s="219"/>
      <c r="AC487" s="219"/>
      <c r="AD487" s="219"/>
      <c r="AE487" s="219"/>
      <c r="AF487" s="221"/>
      <c r="AG487" s="221"/>
      <c r="AH487" s="221"/>
      <c r="AI487" s="221"/>
      <c r="AJ487" s="221"/>
      <c r="AK487" s="221"/>
      <c r="AL487" s="221"/>
      <c r="AM487" s="221"/>
      <c r="AN487" s="221"/>
      <c r="AO487" s="221"/>
      <c r="AP487" s="221"/>
    </row>
    <row r="488" spans="1:42" ht="14.25" customHeight="1">
      <c r="A488" s="31"/>
      <c r="B488" s="31"/>
      <c r="C488" s="31"/>
      <c r="D488" s="31"/>
      <c r="E488" s="31"/>
      <c r="F488" s="31"/>
      <c r="G488" s="31"/>
      <c r="H488" s="31"/>
      <c r="I488" s="31"/>
      <c r="J488" s="31"/>
      <c r="K488" s="227"/>
      <c r="L488" s="218"/>
      <c r="M488" s="219"/>
      <c r="N488" s="219"/>
      <c r="O488" s="219"/>
      <c r="P488" s="219"/>
      <c r="Q488" s="219"/>
      <c r="R488" s="219"/>
      <c r="S488" s="219"/>
      <c r="T488" s="219"/>
      <c r="U488" s="224"/>
      <c r="V488" s="225"/>
      <c r="W488" s="221"/>
      <c r="X488" s="219"/>
      <c r="Y488" s="219"/>
      <c r="Z488" s="219"/>
      <c r="AA488" s="219"/>
      <c r="AB488" s="219"/>
      <c r="AC488" s="219"/>
      <c r="AD488" s="219"/>
      <c r="AE488" s="219"/>
      <c r="AF488" s="221"/>
      <c r="AG488" s="221"/>
      <c r="AH488" s="221"/>
      <c r="AI488" s="221"/>
      <c r="AJ488" s="221"/>
      <c r="AK488" s="221"/>
      <c r="AL488" s="221"/>
      <c r="AM488" s="221"/>
      <c r="AN488" s="221"/>
      <c r="AO488" s="221"/>
      <c r="AP488" s="221"/>
    </row>
    <row r="489" spans="1:42" ht="14.25" customHeight="1">
      <c r="A489" s="31"/>
      <c r="B489" s="31"/>
      <c r="C489" s="31"/>
      <c r="D489" s="31"/>
      <c r="E489" s="31"/>
      <c r="F489" s="31"/>
      <c r="G489" s="31"/>
      <c r="H489" s="31"/>
      <c r="I489" s="31"/>
      <c r="J489" s="31"/>
      <c r="K489" s="227"/>
      <c r="L489" s="218"/>
      <c r="M489" s="219"/>
      <c r="N489" s="219"/>
      <c r="O489" s="219"/>
      <c r="P489" s="219"/>
      <c r="Q489" s="219"/>
      <c r="R489" s="219"/>
      <c r="S489" s="219"/>
      <c r="T489" s="219"/>
      <c r="U489" s="224"/>
      <c r="V489" s="225"/>
      <c r="W489" s="221"/>
      <c r="X489" s="219"/>
      <c r="Y489" s="219"/>
      <c r="Z489" s="219"/>
      <c r="AA489" s="219"/>
      <c r="AB489" s="219"/>
      <c r="AC489" s="219"/>
      <c r="AD489" s="219"/>
      <c r="AE489" s="219"/>
      <c r="AF489" s="221"/>
      <c r="AG489" s="221"/>
      <c r="AH489" s="221"/>
      <c r="AI489" s="221"/>
      <c r="AJ489" s="221"/>
      <c r="AK489" s="221"/>
      <c r="AL489" s="221"/>
      <c r="AM489" s="221"/>
      <c r="AN489" s="221"/>
      <c r="AO489" s="221"/>
      <c r="AP489" s="221"/>
    </row>
    <row r="490" spans="1:42" ht="14.25" customHeight="1">
      <c r="A490" s="31"/>
      <c r="B490" s="31"/>
      <c r="C490" s="31"/>
      <c r="D490" s="31"/>
      <c r="E490" s="31"/>
      <c r="F490" s="31"/>
      <c r="G490" s="31"/>
      <c r="H490" s="31"/>
      <c r="I490" s="31"/>
      <c r="J490" s="31"/>
      <c r="K490" s="227"/>
      <c r="L490" s="218"/>
      <c r="M490" s="219"/>
      <c r="N490" s="219"/>
      <c r="O490" s="219"/>
      <c r="P490" s="219"/>
      <c r="Q490" s="219"/>
      <c r="R490" s="219"/>
      <c r="S490" s="219"/>
      <c r="T490" s="219"/>
      <c r="U490" s="224"/>
      <c r="V490" s="225"/>
      <c r="W490" s="221"/>
      <c r="X490" s="219"/>
      <c r="Y490" s="219"/>
      <c r="Z490" s="219"/>
      <c r="AA490" s="219"/>
      <c r="AB490" s="219"/>
      <c r="AC490" s="219"/>
      <c r="AD490" s="219"/>
      <c r="AE490" s="219"/>
      <c r="AF490" s="221"/>
      <c r="AG490" s="221"/>
      <c r="AH490" s="221"/>
      <c r="AI490" s="221"/>
      <c r="AJ490" s="221"/>
      <c r="AK490" s="221"/>
      <c r="AL490" s="221"/>
      <c r="AM490" s="221"/>
      <c r="AN490" s="221"/>
      <c r="AO490" s="221"/>
      <c r="AP490" s="221"/>
    </row>
    <row r="491" spans="1:42" ht="14.25" customHeight="1">
      <c r="A491" s="31"/>
      <c r="B491" s="31"/>
      <c r="C491" s="31"/>
      <c r="D491" s="31"/>
      <c r="E491" s="31"/>
      <c r="F491" s="31"/>
      <c r="G491" s="31"/>
      <c r="H491" s="31"/>
      <c r="I491" s="31"/>
      <c r="J491" s="31"/>
      <c r="K491" s="227"/>
      <c r="L491" s="218"/>
      <c r="M491" s="219"/>
      <c r="N491" s="219"/>
      <c r="O491" s="219"/>
      <c r="P491" s="219"/>
      <c r="Q491" s="219"/>
      <c r="R491" s="219"/>
      <c r="S491" s="219"/>
      <c r="T491" s="219"/>
      <c r="U491" s="224"/>
      <c r="V491" s="225"/>
      <c r="W491" s="221"/>
      <c r="X491" s="219"/>
      <c r="Y491" s="219"/>
      <c r="Z491" s="219"/>
      <c r="AA491" s="219"/>
      <c r="AB491" s="219"/>
      <c r="AC491" s="219"/>
      <c r="AD491" s="219"/>
      <c r="AE491" s="219"/>
      <c r="AF491" s="221"/>
      <c r="AG491" s="221"/>
      <c r="AH491" s="221"/>
      <c r="AI491" s="221"/>
      <c r="AJ491" s="221"/>
      <c r="AK491" s="221"/>
      <c r="AL491" s="221"/>
      <c r="AM491" s="221"/>
      <c r="AN491" s="221"/>
      <c r="AO491" s="221"/>
      <c r="AP491" s="221"/>
    </row>
    <row r="492" spans="1:42" ht="14.25" customHeight="1">
      <c r="A492" s="31"/>
      <c r="B492" s="31"/>
      <c r="C492" s="31"/>
      <c r="D492" s="31"/>
      <c r="E492" s="31"/>
      <c r="F492" s="31"/>
      <c r="G492" s="31"/>
      <c r="H492" s="31"/>
      <c r="I492" s="31"/>
      <c r="J492" s="31"/>
      <c r="K492" s="227"/>
      <c r="L492" s="218"/>
      <c r="M492" s="219"/>
      <c r="N492" s="219"/>
      <c r="O492" s="219"/>
      <c r="P492" s="219"/>
      <c r="Q492" s="219"/>
      <c r="R492" s="219"/>
      <c r="S492" s="219"/>
      <c r="T492" s="219"/>
      <c r="U492" s="224"/>
      <c r="V492" s="225"/>
      <c r="W492" s="221"/>
      <c r="X492" s="219"/>
      <c r="Y492" s="219"/>
      <c r="Z492" s="219"/>
      <c r="AA492" s="219"/>
      <c r="AB492" s="219"/>
      <c r="AC492" s="219"/>
      <c r="AD492" s="219"/>
      <c r="AE492" s="219"/>
      <c r="AF492" s="221"/>
      <c r="AG492" s="221"/>
      <c r="AH492" s="221"/>
      <c r="AI492" s="221"/>
      <c r="AJ492" s="221"/>
      <c r="AK492" s="221"/>
      <c r="AL492" s="221"/>
      <c r="AM492" s="221"/>
      <c r="AN492" s="221"/>
      <c r="AO492" s="221"/>
      <c r="AP492" s="221"/>
    </row>
    <row r="493" spans="1:42" ht="14.25" customHeight="1">
      <c r="A493" s="31"/>
      <c r="B493" s="31"/>
      <c r="C493" s="31"/>
      <c r="D493" s="31"/>
      <c r="E493" s="31"/>
      <c r="F493" s="31"/>
      <c r="G493" s="31"/>
      <c r="H493" s="31"/>
      <c r="I493" s="31"/>
      <c r="J493" s="31"/>
      <c r="K493" s="227"/>
      <c r="L493" s="218"/>
      <c r="M493" s="219"/>
      <c r="N493" s="219"/>
      <c r="O493" s="219"/>
      <c r="P493" s="219"/>
      <c r="Q493" s="219"/>
      <c r="R493" s="219"/>
      <c r="S493" s="219"/>
      <c r="T493" s="219"/>
      <c r="U493" s="224"/>
      <c r="V493" s="225"/>
      <c r="W493" s="221"/>
      <c r="X493" s="219"/>
      <c r="Y493" s="219"/>
      <c r="Z493" s="219"/>
      <c r="AA493" s="219"/>
      <c r="AB493" s="219"/>
      <c r="AC493" s="219"/>
      <c r="AD493" s="219"/>
      <c r="AE493" s="219"/>
      <c r="AF493" s="221"/>
      <c r="AG493" s="221"/>
      <c r="AH493" s="221"/>
      <c r="AI493" s="221"/>
      <c r="AJ493" s="221"/>
      <c r="AK493" s="221"/>
      <c r="AL493" s="221"/>
      <c r="AM493" s="221"/>
      <c r="AN493" s="221"/>
      <c r="AO493" s="221"/>
      <c r="AP493" s="221"/>
    </row>
    <row r="494" spans="1:42" ht="14.25" customHeight="1">
      <c r="A494" s="31"/>
      <c r="B494" s="31"/>
      <c r="C494" s="31"/>
      <c r="D494" s="31"/>
      <c r="E494" s="31"/>
      <c r="F494" s="31"/>
      <c r="G494" s="31"/>
      <c r="H494" s="31"/>
      <c r="I494" s="31"/>
      <c r="J494" s="31"/>
      <c r="K494" s="227"/>
      <c r="L494" s="218"/>
      <c r="M494" s="219"/>
      <c r="N494" s="219"/>
      <c r="O494" s="219"/>
      <c r="P494" s="219"/>
      <c r="Q494" s="219"/>
      <c r="R494" s="219"/>
      <c r="S494" s="219"/>
      <c r="T494" s="219"/>
      <c r="U494" s="224"/>
      <c r="V494" s="225"/>
      <c r="W494" s="221"/>
      <c r="X494" s="219"/>
      <c r="Y494" s="219"/>
      <c r="Z494" s="219"/>
      <c r="AA494" s="219"/>
      <c r="AB494" s="219"/>
      <c r="AC494" s="219"/>
      <c r="AD494" s="219"/>
      <c r="AE494" s="219"/>
      <c r="AF494" s="221"/>
      <c r="AG494" s="221"/>
      <c r="AH494" s="221"/>
      <c r="AI494" s="221"/>
      <c r="AJ494" s="221"/>
      <c r="AK494" s="221"/>
      <c r="AL494" s="221"/>
      <c r="AM494" s="221"/>
      <c r="AN494" s="221"/>
      <c r="AO494" s="221"/>
      <c r="AP494" s="221"/>
    </row>
    <row r="495" spans="1:42" ht="14.25" customHeight="1">
      <c r="A495" s="31"/>
      <c r="B495" s="31"/>
      <c r="C495" s="31"/>
      <c r="D495" s="31"/>
      <c r="E495" s="31"/>
      <c r="F495" s="31"/>
      <c r="G495" s="31"/>
      <c r="H495" s="31"/>
      <c r="I495" s="31"/>
      <c r="J495" s="31"/>
      <c r="K495" s="227"/>
      <c r="L495" s="218"/>
      <c r="M495" s="219"/>
      <c r="N495" s="219"/>
      <c r="O495" s="219"/>
      <c r="P495" s="219"/>
      <c r="Q495" s="219"/>
      <c r="R495" s="219"/>
      <c r="S495" s="219"/>
      <c r="T495" s="219"/>
      <c r="U495" s="224"/>
      <c r="V495" s="225"/>
      <c r="W495" s="221"/>
      <c r="X495" s="219"/>
      <c r="Y495" s="219"/>
      <c r="Z495" s="219"/>
      <c r="AA495" s="219"/>
      <c r="AB495" s="219"/>
      <c r="AC495" s="219"/>
      <c r="AD495" s="219"/>
      <c r="AE495" s="219"/>
      <c r="AF495" s="221"/>
      <c r="AG495" s="221"/>
      <c r="AH495" s="221"/>
      <c r="AI495" s="221"/>
      <c r="AJ495" s="221"/>
      <c r="AK495" s="221"/>
      <c r="AL495" s="221"/>
      <c r="AM495" s="221"/>
      <c r="AN495" s="221"/>
      <c r="AO495" s="221"/>
      <c r="AP495" s="221"/>
    </row>
    <row r="496" spans="1:42" ht="14.25" customHeight="1">
      <c r="A496" s="31"/>
      <c r="B496" s="31"/>
      <c r="C496" s="31"/>
      <c r="D496" s="31"/>
      <c r="E496" s="31"/>
      <c r="F496" s="31"/>
      <c r="G496" s="31"/>
      <c r="H496" s="31"/>
      <c r="I496" s="31"/>
      <c r="J496" s="31"/>
      <c r="K496" s="227"/>
      <c r="L496" s="218"/>
      <c r="M496" s="219"/>
      <c r="N496" s="219"/>
      <c r="O496" s="219"/>
      <c r="P496" s="219"/>
      <c r="Q496" s="219"/>
      <c r="R496" s="219"/>
      <c r="S496" s="219"/>
      <c r="T496" s="219"/>
      <c r="U496" s="224"/>
      <c r="V496" s="225"/>
      <c r="W496" s="221"/>
      <c r="X496" s="219"/>
      <c r="Y496" s="219"/>
      <c r="Z496" s="219"/>
      <c r="AA496" s="219"/>
      <c r="AB496" s="219"/>
      <c r="AC496" s="219"/>
      <c r="AD496" s="219"/>
      <c r="AE496" s="219"/>
      <c r="AF496" s="221"/>
      <c r="AG496" s="221"/>
      <c r="AH496" s="221"/>
      <c r="AI496" s="221"/>
      <c r="AJ496" s="221"/>
      <c r="AK496" s="221"/>
      <c r="AL496" s="221"/>
      <c r="AM496" s="221"/>
      <c r="AN496" s="221"/>
      <c r="AO496" s="221"/>
      <c r="AP496" s="221"/>
    </row>
    <row r="497" spans="1:42" ht="14.25" customHeight="1">
      <c r="A497" s="31"/>
      <c r="B497" s="31"/>
      <c r="C497" s="31"/>
      <c r="D497" s="31"/>
      <c r="E497" s="31"/>
      <c r="F497" s="31"/>
      <c r="G497" s="31"/>
      <c r="H497" s="31"/>
      <c r="I497" s="31"/>
      <c r="J497" s="31"/>
      <c r="K497" s="227"/>
      <c r="L497" s="218"/>
      <c r="M497" s="219"/>
      <c r="N497" s="219"/>
      <c r="O497" s="219"/>
      <c r="P497" s="219"/>
      <c r="Q497" s="219"/>
      <c r="R497" s="219"/>
      <c r="S497" s="219"/>
      <c r="T497" s="219"/>
      <c r="U497" s="224"/>
      <c r="V497" s="225"/>
      <c r="W497" s="221"/>
      <c r="X497" s="219"/>
      <c r="Y497" s="219"/>
      <c r="Z497" s="219"/>
      <c r="AA497" s="219"/>
      <c r="AB497" s="219"/>
      <c r="AC497" s="219"/>
      <c r="AD497" s="219"/>
      <c r="AE497" s="219"/>
      <c r="AF497" s="221"/>
      <c r="AG497" s="221"/>
      <c r="AH497" s="221"/>
      <c r="AI497" s="221"/>
      <c r="AJ497" s="221"/>
      <c r="AK497" s="221"/>
      <c r="AL497" s="221"/>
      <c r="AM497" s="221"/>
      <c r="AN497" s="221"/>
      <c r="AO497" s="221"/>
      <c r="AP497" s="221"/>
    </row>
    <row r="498" spans="1:42" ht="14.25" customHeight="1">
      <c r="A498" s="31"/>
      <c r="B498" s="31"/>
      <c r="C498" s="31"/>
      <c r="D498" s="31"/>
      <c r="E498" s="31"/>
      <c r="F498" s="31"/>
      <c r="G498" s="31"/>
      <c r="H498" s="31"/>
      <c r="I498" s="31"/>
      <c r="J498" s="31"/>
      <c r="K498" s="227"/>
      <c r="L498" s="218"/>
      <c r="M498" s="219"/>
      <c r="N498" s="219"/>
      <c r="O498" s="219"/>
      <c r="P498" s="219"/>
      <c r="Q498" s="219"/>
      <c r="R498" s="219"/>
      <c r="S498" s="219"/>
      <c r="T498" s="219"/>
      <c r="U498" s="224"/>
      <c r="V498" s="225"/>
      <c r="W498" s="221"/>
      <c r="X498" s="219"/>
      <c r="Y498" s="219"/>
      <c r="Z498" s="219"/>
      <c r="AA498" s="219"/>
      <c r="AB498" s="219"/>
      <c r="AC498" s="219"/>
      <c r="AD498" s="219"/>
      <c r="AE498" s="219"/>
      <c r="AF498" s="221"/>
      <c r="AG498" s="221"/>
      <c r="AH498" s="221"/>
      <c r="AI498" s="221"/>
      <c r="AJ498" s="221"/>
      <c r="AK498" s="221"/>
      <c r="AL498" s="221"/>
      <c r="AM498" s="221"/>
      <c r="AN498" s="221"/>
      <c r="AO498" s="221"/>
      <c r="AP498" s="221"/>
    </row>
    <row r="499" spans="1:42" ht="14.25" customHeight="1">
      <c r="A499" s="31"/>
      <c r="B499" s="31"/>
      <c r="C499" s="31"/>
      <c r="D499" s="31"/>
      <c r="E499" s="31"/>
      <c r="F499" s="31"/>
      <c r="G499" s="31"/>
      <c r="H499" s="31"/>
      <c r="I499" s="31"/>
      <c r="J499" s="31"/>
      <c r="K499" s="227"/>
      <c r="L499" s="218"/>
      <c r="M499" s="219"/>
      <c r="N499" s="219"/>
      <c r="O499" s="219"/>
      <c r="P499" s="219"/>
      <c r="Q499" s="219"/>
      <c r="R499" s="219"/>
      <c r="S499" s="219"/>
      <c r="T499" s="219"/>
      <c r="U499" s="224"/>
      <c r="V499" s="225"/>
      <c r="W499" s="221"/>
      <c r="X499" s="219"/>
      <c r="Y499" s="219"/>
      <c r="Z499" s="219"/>
      <c r="AA499" s="219"/>
      <c r="AB499" s="219"/>
      <c r="AC499" s="219"/>
      <c r="AD499" s="219"/>
      <c r="AE499" s="219"/>
      <c r="AF499" s="221"/>
      <c r="AG499" s="221"/>
      <c r="AH499" s="221"/>
      <c r="AI499" s="221"/>
      <c r="AJ499" s="221"/>
      <c r="AK499" s="221"/>
      <c r="AL499" s="221"/>
      <c r="AM499" s="221"/>
      <c r="AN499" s="221"/>
      <c r="AO499" s="221"/>
      <c r="AP499" s="221"/>
    </row>
    <row r="500" spans="1:42" ht="14.25" customHeight="1">
      <c r="A500" s="31"/>
      <c r="B500" s="31"/>
      <c r="C500" s="31"/>
      <c r="D500" s="31"/>
      <c r="E500" s="31"/>
      <c r="F500" s="31"/>
      <c r="G500" s="31"/>
      <c r="H500" s="31"/>
      <c r="I500" s="31"/>
      <c r="J500" s="31"/>
      <c r="K500" s="227"/>
      <c r="L500" s="218"/>
      <c r="M500" s="219"/>
      <c r="N500" s="219"/>
      <c r="O500" s="219"/>
      <c r="P500" s="219"/>
      <c r="Q500" s="219"/>
      <c r="R500" s="219"/>
      <c r="S500" s="219"/>
      <c r="T500" s="219"/>
      <c r="U500" s="224"/>
      <c r="V500" s="225"/>
      <c r="W500" s="221"/>
      <c r="X500" s="219"/>
      <c r="Y500" s="219"/>
      <c r="Z500" s="219"/>
      <c r="AA500" s="219"/>
      <c r="AB500" s="219"/>
      <c r="AC500" s="219"/>
      <c r="AD500" s="219"/>
      <c r="AE500" s="219"/>
      <c r="AF500" s="221"/>
      <c r="AG500" s="221"/>
      <c r="AH500" s="221"/>
      <c r="AI500" s="221"/>
      <c r="AJ500" s="221"/>
      <c r="AK500" s="221"/>
      <c r="AL500" s="221"/>
      <c r="AM500" s="221"/>
      <c r="AN500" s="221"/>
      <c r="AO500" s="221"/>
      <c r="AP500" s="221"/>
    </row>
    <row r="501" spans="1:42" ht="14.25" customHeight="1">
      <c r="A501" s="31"/>
      <c r="B501" s="31"/>
      <c r="C501" s="31"/>
      <c r="D501" s="31"/>
      <c r="E501" s="31"/>
      <c r="F501" s="31"/>
      <c r="G501" s="31"/>
      <c r="H501" s="31"/>
      <c r="I501" s="31"/>
      <c r="J501" s="31"/>
      <c r="K501" s="227"/>
      <c r="L501" s="218"/>
      <c r="M501" s="219"/>
      <c r="N501" s="219"/>
      <c r="O501" s="219"/>
      <c r="P501" s="219"/>
      <c r="Q501" s="219"/>
      <c r="R501" s="219"/>
      <c r="S501" s="219"/>
      <c r="T501" s="219"/>
      <c r="U501" s="224"/>
      <c r="V501" s="225"/>
      <c r="W501" s="221"/>
      <c r="X501" s="219"/>
      <c r="Y501" s="219"/>
      <c r="Z501" s="219"/>
      <c r="AA501" s="219"/>
      <c r="AB501" s="219"/>
      <c r="AC501" s="219"/>
      <c r="AD501" s="219"/>
      <c r="AE501" s="219"/>
      <c r="AF501" s="221"/>
      <c r="AG501" s="221"/>
      <c r="AH501" s="221"/>
      <c r="AI501" s="221"/>
      <c r="AJ501" s="221"/>
      <c r="AK501" s="221"/>
      <c r="AL501" s="221"/>
      <c r="AM501" s="221"/>
      <c r="AN501" s="221"/>
      <c r="AO501" s="221"/>
      <c r="AP501" s="221"/>
    </row>
    <row r="502" spans="1:42" ht="14.25" customHeight="1">
      <c r="A502" s="31"/>
      <c r="B502" s="31"/>
      <c r="C502" s="31"/>
      <c r="D502" s="31"/>
      <c r="E502" s="31"/>
      <c r="F502" s="31"/>
      <c r="G502" s="31"/>
      <c r="H502" s="31"/>
      <c r="I502" s="31"/>
      <c r="J502" s="31"/>
      <c r="K502" s="227"/>
      <c r="L502" s="218"/>
      <c r="M502" s="219"/>
      <c r="N502" s="219"/>
      <c r="O502" s="219"/>
      <c r="P502" s="219"/>
      <c r="Q502" s="219"/>
      <c r="R502" s="219"/>
      <c r="S502" s="219"/>
      <c r="T502" s="219"/>
      <c r="U502" s="224"/>
      <c r="V502" s="225"/>
      <c r="W502" s="221"/>
      <c r="X502" s="219"/>
      <c r="Y502" s="219"/>
      <c r="Z502" s="219"/>
      <c r="AA502" s="219"/>
      <c r="AB502" s="219"/>
      <c r="AC502" s="219"/>
      <c r="AD502" s="219"/>
      <c r="AE502" s="219"/>
      <c r="AF502" s="221"/>
      <c r="AG502" s="221"/>
      <c r="AH502" s="221"/>
      <c r="AI502" s="221"/>
      <c r="AJ502" s="221"/>
      <c r="AK502" s="221"/>
      <c r="AL502" s="221"/>
      <c r="AM502" s="221"/>
      <c r="AN502" s="221"/>
      <c r="AO502" s="221"/>
      <c r="AP502" s="221"/>
    </row>
    <row r="503" spans="1:42" ht="14.25" customHeight="1">
      <c r="A503" s="31"/>
      <c r="B503" s="31"/>
      <c r="C503" s="31"/>
      <c r="D503" s="31"/>
      <c r="E503" s="31"/>
      <c r="F503" s="31"/>
      <c r="G503" s="31"/>
      <c r="H503" s="31"/>
      <c r="I503" s="31"/>
      <c r="J503" s="31"/>
      <c r="K503" s="227"/>
      <c r="L503" s="218"/>
      <c r="M503" s="219"/>
      <c r="N503" s="219"/>
      <c r="O503" s="219"/>
      <c r="P503" s="219"/>
      <c r="Q503" s="219"/>
      <c r="R503" s="219"/>
      <c r="S503" s="219"/>
      <c r="T503" s="219"/>
      <c r="U503" s="224"/>
      <c r="V503" s="225"/>
      <c r="W503" s="221"/>
      <c r="X503" s="219"/>
      <c r="Y503" s="219"/>
      <c r="Z503" s="219"/>
      <c r="AA503" s="219"/>
      <c r="AB503" s="219"/>
      <c r="AC503" s="219"/>
      <c r="AD503" s="219"/>
      <c r="AE503" s="219"/>
      <c r="AF503" s="221"/>
      <c r="AG503" s="221"/>
      <c r="AH503" s="221"/>
      <c r="AI503" s="221"/>
      <c r="AJ503" s="221"/>
      <c r="AK503" s="221"/>
      <c r="AL503" s="221"/>
      <c r="AM503" s="221"/>
      <c r="AN503" s="221"/>
      <c r="AO503" s="221"/>
      <c r="AP503" s="221"/>
    </row>
    <row r="504" spans="1:42" ht="14.25" customHeight="1">
      <c r="A504" s="31"/>
      <c r="B504" s="31"/>
      <c r="C504" s="31"/>
      <c r="D504" s="31"/>
      <c r="E504" s="31"/>
      <c r="F504" s="31"/>
      <c r="G504" s="31"/>
      <c r="H504" s="31"/>
      <c r="I504" s="31"/>
      <c r="J504" s="31"/>
      <c r="K504" s="227"/>
      <c r="L504" s="218"/>
      <c r="M504" s="219"/>
      <c r="N504" s="219"/>
      <c r="O504" s="219"/>
      <c r="P504" s="219"/>
      <c r="Q504" s="219"/>
      <c r="R504" s="219"/>
      <c r="S504" s="219"/>
      <c r="T504" s="219"/>
      <c r="U504" s="224"/>
      <c r="V504" s="225"/>
      <c r="W504" s="221"/>
      <c r="X504" s="219"/>
      <c r="Y504" s="219"/>
      <c r="Z504" s="219"/>
      <c r="AA504" s="219"/>
      <c r="AB504" s="219"/>
      <c r="AC504" s="219"/>
      <c r="AD504" s="219"/>
      <c r="AE504" s="219"/>
      <c r="AF504" s="221"/>
      <c r="AG504" s="221"/>
      <c r="AH504" s="221"/>
      <c r="AI504" s="221"/>
      <c r="AJ504" s="221"/>
      <c r="AK504" s="221"/>
      <c r="AL504" s="221"/>
      <c r="AM504" s="221"/>
      <c r="AN504" s="221"/>
      <c r="AO504" s="221"/>
      <c r="AP504" s="221"/>
    </row>
    <row r="505" spans="1:42" ht="14.25" customHeight="1">
      <c r="A505" s="31"/>
      <c r="B505" s="31"/>
      <c r="C505" s="31"/>
      <c r="D505" s="31"/>
      <c r="E505" s="31"/>
      <c r="F505" s="31"/>
      <c r="G505" s="31"/>
      <c r="H505" s="31"/>
      <c r="I505" s="31"/>
      <c r="J505" s="31"/>
      <c r="K505" s="227"/>
      <c r="L505" s="218"/>
      <c r="M505" s="219"/>
      <c r="N505" s="219"/>
      <c r="O505" s="219"/>
      <c r="P505" s="219"/>
      <c r="Q505" s="219"/>
      <c r="R505" s="219"/>
      <c r="S505" s="219"/>
      <c r="T505" s="219"/>
      <c r="U505" s="224"/>
      <c r="V505" s="225"/>
      <c r="W505" s="221"/>
      <c r="X505" s="219"/>
      <c r="Y505" s="219"/>
      <c r="Z505" s="219"/>
      <c r="AA505" s="219"/>
      <c r="AB505" s="219"/>
      <c r="AC505" s="219"/>
      <c r="AD505" s="219"/>
      <c r="AE505" s="219"/>
      <c r="AF505" s="221"/>
      <c r="AG505" s="221"/>
      <c r="AH505" s="221"/>
      <c r="AI505" s="221"/>
      <c r="AJ505" s="221"/>
      <c r="AK505" s="221"/>
      <c r="AL505" s="221"/>
      <c r="AM505" s="221"/>
      <c r="AN505" s="221"/>
      <c r="AO505" s="221"/>
      <c r="AP505" s="221"/>
    </row>
    <row r="506" spans="1:42" ht="14.25" customHeight="1">
      <c r="A506" s="31"/>
      <c r="B506" s="31"/>
      <c r="C506" s="31"/>
      <c r="D506" s="31"/>
      <c r="E506" s="31"/>
      <c r="F506" s="31"/>
      <c r="G506" s="31"/>
      <c r="H506" s="31"/>
      <c r="I506" s="31"/>
      <c r="J506" s="31"/>
      <c r="K506" s="227"/>
      <c r="L506" s="218"/>
      <c r="M506" s="219"/>
      <c r="N506" s="219"/>
      <c r="O506" s="219"/>
      <c r="P506" s="219"/>
      <c r="Q506" s="219"/>
      <c r="R506" s="219"/>
      <c r="S506" s="219"/>
      <c r="T506" s="219"/>
      <c r="U506" s="224"/>
      <c r="V506" s="225"/>
      <c r="W506" s="221"/>
      <c r="X506" s="219"/>
      <c r="Y506" s="219"/>
      <c r="Z506" s="219"/>
      <c r="AA506" s="219"/>
      <c r="AB506" s="219"/>
      <c r="AC506" s="219"/>
      <c r="AD506" s="219"/>
      <c r="AE506" s="219"/>
      <c r="AF506" s="221"/>
      <c r="AG506" s="221"/>
      <c r="AH506" s="221"/>
      <c r="AI506" s="221"/>
      <c r="AJ506" s="221"/>
      <c r="AK506" s="221"/>
      <c r="AL506" s="221"/>
      <c r="AM506" s="221"/>
      <c r="AN506" s="221"/>
      <c r="AO506" s="221"/>
      <c r="AP506" s="221"/>
    </row>
    <row r="507" spans="1:42" ht="14.25" customHeight="1">
      <c r="A507" s="31"/>
      <c r="B507" s="31"/>
      <c r="C507" s="31"/>
      <c r="D507" s="31"/>
      <c r="E507" s="31"/>
      <c r="F507" s="31"/>
      <c r="G507" s="31"/>
      <c r="H507" s="31"/>
      <c r="I507" s="31"/>
      <c r="J507" s="31"/>
      <c r="K507" s="227"/>
      <c r="L507" s="218"/>
      <c r="M507" s="219"/>
      <c r="N507" s="219"/>
      <c r="O507" s="219"/>
      <c r="P507" s="219"/>
      <c r="Q507" s="219"/>
      <c r="R507" s="219"/>
      <c r="S507" s="219"/>
      <c r="T507" s="219"/>
      <c r="U507" s="224"/>
      <c r="V507" s="225"/>
      <c r="W507" s="221"/>
      <c r="X507" s="219"/>
      <c r="Y507" s="219"/>
      <c r="Z507" s="219"/>
      <c r="AA507" s="219"/>
      <c r="AB507" s="219"/>
      <c r="AC507" s="219"/>
      <c r="AD507" s="219"/>
      <c r="AE507" s="219"/>
      <c r="AF507" s="221"/>
      <c r="AG507" s="221"/>
      <c r="AH507" s="221"/>
      <c r="AI507" s="221"/>
      <c r="AJ507" s="221"/>
      <c r="AK507" s="221"/>
      <c r="AL507" s="221"/>
      <c r="AM507" s="221"/>
      <c r="AN507" s="221"/>
      <c r="AO507" s="221"/>
      <c r="AP507" s="221"/>
    </row>
    <row r="508" spans="1:42" ht="14.25" customHeight="1">
      <c r="A508" s="31"/>
      <c r="B508" s="31"/>
      <c r="C508" s="31"/>
      <c r="D508" s="31"/>
      <c r="E508" s="31"/>
      <c r="F508" s="31"/>
      <c r="G508" s="31"/>
      <c r="H508" s="31"/>
      <c r="I508" s="31"/>
      <c r="J508" s="31"/>
      <c r="K508" s="227"/>
      <c r="L508" s="218"/>
      <c r="M508" s="219"/>
      <c r="N508" s="219"/>
      <c r="O508" s="219"/>
      <c r="P508" s="219"/>
      <c r="Q508" s="219"/>
      <c r="R508" s="219"/>
      <c r="S508" s="219"/>
      <c r="T508" s="219"/>
      <c r="U508" s="224"/>
      <c r="V508" s="225"/>
      <c r="W508" s="221"/>
      <c r="X508" s="219"/>
      <c r="Y508" s="219"/>
      <c r="Z508" s="219"/>
      <c r="AA508" s="219"/>
      <c r="AB508" s="219"/>
      <c r="AC508" s="219"/>
      <c r="AD508" s="219"/>
      <c r="AE508" s="219"/>
      <c r="AF508" s="221"/>
      <c r="AG508" s="221"/>
      <c r="AH508" s="221"/>
      <c r="AI508" s="221"/>
      <c r="AJ508" s="221"/>
      <c r="AK508" s="221"/>
      <c r="AL508" s="221"/>
      <c r="AM508" s="221"/>
      <c r="AN508" s="221"/>
      <c r="AO508" s="221"/>
      <c r="AP508" s="221"/>
    </row>
    <row r="509" spans="1:42" ht="14.25" customHeight="1">
      <c r="A509" s="31"/>
      <c r="B509" s="31"/>
      <c r="C509" s="31"/>
      <c r="D509" s="31"/>
      <c r="E509" s="31"/>
      <c r="F509" s="31"/>
      <c r="G509" s="31"/>
      <c r="H509" s="31"/>
      <c r="I509" s="31"/>
      <c r="J509" s="31"/>
      <c r="K509" s="227"/>
      <c r="L509" s="218"/>
      <c r="M509" s="219"/>
      <c r="N509" s="219"/>
      <c r="O509" s="219"/>
      <c r="P509" s="219"/>
      <c r="Q509" s="219"/>
      <c r="R509" s="219"/>
      <c r="S509" s="219"/>
      <c r="T509" s="219"/>
      <c r="U509" s="224"/>
      <c r="V509" s="225"/>
      <c r="W509" s="221"/>
      <c r="X509" s="219"/>
      <c r="Y509" s="219"/>
      <c r="Z509" s="219"/>
      <c r="AA509" s="219"/>
      <c r="AB509" s="219"/>
      <c r="AC509" s="219"/>
      <c r="AD509" s="219"/>
      <c r="AE509" s="219"/>
      <c r="AF509" s="221"/>
      <c r="AG509" s="221"/>
      <c r="AH509" s="221"/>
      <c r="AI509" s="221"/>
      <c r="AJ509" s="221"/>
      <c r="AK509" s="221"/>
      <c r="AL509" s="221"/>
      <c r="AM509" s="221"/>
      <c r="AN509" s="221"/>
      <c r="AO509" s="221"/>
      <c r="AP509" s="221"/>
    </row>
    <row r="510" spans="1:42" ht="14.25" customHeight="1">
      <c r="A510" s="31"/>
      <c r="B510" s="31"/>
      <c r="C510" s="31"/>
      <c r="D510" s="31"/>
      <c r="E510" s="31"/>
      <c r="F510" s="31"/>
      <c r="G510" s="31"/>
      <c r="H510" s="31"/>
      <c r="I510" s="31"/>
      <c r="J510" s="31"/>
      <c r="K510" s="227"/>
      <c r="L510" s="218"/>
      <c r="M510" s="219"/>
      <c r="N510" s="219"/>
      <c r="O510" s="219"/>
      <c r="P510" s="219"/>
      <c r="Q510" s="219"/>
      <c r="R510" s="219"/>
      <c r="S510" s="219"/>
      <c r="T510" s="219"/>
      <c r="U510" s="224"/>
      <c r="V510" s="225"/>
      <c r="W510" s="221"/>
      <c r="X510" s="219"/>
      <c r="Y510" s="219"/>
      <c r="Z510" s="219"/>
      <c r="AA510" s="219"/>
      <c r="AB510" s="219"/>
      <c r="AC510" s="219"/>
      <c r="AD510" s="219"/>
      <c r="AE510" s="219"/>
      <c r="AF510" s="221"/>
      <c r="AG510" s="221"/>
      <c r="AH510" s="221"/>
      <c r="AI510" s="221"/>
      <c r="AJ510" s="221"/>
      <c r="AK510" s="221"/>
      <c r="AL510" s="221"/>
      <c r="AM510" s="221"/>
      <c r="AN510" s="221"/>
      <c r="AO510" s="221"/>
      <c r="AP510" s="221"/>
    </row>
    <row r="511" spans="1:42" ht="14.25" customHeight="1">
      <c r="A511" s="31"/>
      <c r="B511" s="31"/>
      <c r="C511" s="31"/>
      <c r="D511" s="31"/>
      <c r="E511" s="31"/>
      <c r="F511" s="31"/>
      <c r="G511" s="31"/>
      <c r="H511" s="31"/>
      <c r="I511" s="31"/>
      <c r="J511" s="31"/>
      <c r="K511" s="227"/>
      <c r="L511" s="218"/>
      <c r="M511" s="219"/>
      <c r="N511" s="219"/>
      <c r="O511" s="219"/>
      <c r="P511" s="219"/>
      <c r="Q511" s="219"/>
      <c r="R511" s="219"/>
      <c r="S511" s="219"/>
      <c r="T511" s="219"/>
      <c r="U511" s="224"/>
      <c r="V511" s="225"/>
      <c r="W511" s="221"/>
      <c r="X511" s="219"/>
      <c r="Y511" s="219"/>
      <c r="Z511" s="219"/>
      <c r="AA511" s="219"/>
      <c r="AB511" s="219"/>
      <c r="AC511" s="219"/>
      <c r="AD511" s="219"/>
      <c r="AE511" s="219"/>
      <c r="AF511" s="221"/>
      <c r="AG511" s="221"/>
      <c r="AH511" s="221"/>
      <c r="AI511" s="221"/>
      <c r="AJ511" s="221"/>
      <c r="AK511" s="221"/>
      <c r="AL511" s="221"/>
      <c r="AM511" s="221"/>
      <c r="AN511" s="221"/>
      <c r="AO511" s="221"/>
      <c r="AP511" s="221"/>
    </row>
    <row r="512" spans="1:42" ht="14.25" customHeight="1">
      <c r="A512" s="31"/>
      <c r="B512" s="31"/>
      <c r="C512" s="31"/>
      <c r="D512" s="31"/>
      <c r="E512" s="31"/>
      <c r="F512" s="31"/>
      <c r="G512" s="31"/>
      <c r="H512" s="31"/>
      <c r="I512" s="31"/>
      <c r="J512" s="31"/>
      <c r="K512" s="227"/>
      <c r="L512" s="218"/>
      <c r="M512" s="219"/>
      <c r="N512" s="219"/>
      <c r="O512" s="219"/>
      <c r="P512" s="219"/>
      <c r="Q512" s="219"/>
      <c r="R512" s="219"/>
      <c r="S512" s="219"/>
      <c r="T512" s="219"/>
      <c r="U512" s="224"/>
      <c r="V512" s="225"/>
      <c r="W512" s="221"/>
      <c r="X512" s="219"/>
      <c r="Y512" s="219"/>
      <c r="Z512" s="219"/>
      <c r="AA512" s="219"/>
      <c r="AB512" s="219"/>
      <c r="AC512" s="219"/>
      <c r="AD512" s="219"/>
      <c r="AE512" s="219"/>
      <c r="AF512" s="221"/>
      <c r="AG512" s="221"/>
      <c r="AH512" s="221"/>
      <c r="AI512" s="221"/>
      <c r="AJ512" s="221"/>
      <c r="AK512" s="221"/>
      <c r="AL512" s="221"/>
      <c r="AM512" s="221"/>
      <c r="AN512" s="221"/>
      <c r="AO512" s="221"/>
      <c r="AP512" s="221"/>
    </row>
    <row r="513" spans="1:42" ht="14.25" customHeight="1">
      <c r="A513" s="31"/>
      <c r="B513" s="31"/>
      <c r="C513" s="31"/>
      <c r="D513" s="31"/>
      <c r="E513" s="31"/>
      <c r="F513" s="31"/>
      <c r="G513" s="31"/>
      <c r="H513" s="31"/>
      <c r="I513" s="31"/>
      <c r="J513" s="31"/>
      <c r="K513" s="227"/>
      <c r="L513" s="218"/>
      <c r="M513" s="219"/>
      <c r="N513" s="219"/>
      <c r="O513" s="219"/>
      <c r="P513" s="219"/>
      <c r="Q513" s="219"/>
      <c r="R513" s="219"/>
      <c r="S513" s="219"/>
      <c r="T513" s="219"/>
      <c r="U513" s="224"/>
      <c r="V513" s="225"/>
      <c r="W513" s="221"/>
      <c r="X513" s="219"/>
      <c r="Y513" s="219"/>
      <c r="Z513" s="219"/>
      <c r="AA513" s="219"/>
      <c r="AB513" s="219"/>
      <c r="AC513" s="219"/>
      <c r="AD513" s="219"/>
      <c r="AE513" s="219"/>
      <c r="AF513" s="221"/>
      <c r="AG513" s="221"/>
      <c r="AH513" s="221"/>
      <c r="AI513" s="221"/>
      <c r="AJ513" s="221"/>
      <c r="AK513" s="221"/>
      <c r="AL513" s="221"/>
      <c r="AM513" s="221"/>
      <c r="AN513" s="221"/>
      <c r="AO513" s="221"/>
      <c r="AP513" s="221"/>
    </row>
    <row r="514" spans="1:42" ht="14.25" customHeight="1">
      <c r="A514" s="31"/>
      <c r="B514" s="31"/>
      <c r="C514" s="31"/>
      <c r="D514" s="31"/>
      <c r="E514" s="31"/>
      <c r="F514" s="31"/>
      <c r="G514" s="31"/>
      <c r="H514" s="31"/>
      <c r="I514" s="31"/>
      <c r="J514" s="31"/>
      <c r="K514" s="227"/>
      <c r="L514" s="218"/>
      <c r="M514" s="219"/>
      <c r="N514" s="219"/>
      <c r="O514" s="219"/>
      <c r="P514" s="219"/>
      <c r="Q514" s="219"/>
      <c r="R514" s="219"/>
      <c r="S514" s="219"/>
      <c r="T514" s="219"/>
      <c r="U514" s="224"/>
      <c r="V514" s="225"/>
      <c r="W514" s="221"/>
      <c r="X514" s="219"/>
      <c r="Y514" s="219"/>
      <c r="Z514" s="219"/>
      <c r="AA514" s="219"/>
      <c r="AB514" s="219"/>
      <c r="AC514" s="219"/>
      <c r="AD514" s="219"/>
      <c r="AE514" s="219"/>
      <c r="AF514" s="221"/>
      <c r="AG514" s="221"/>
      <c r="AH514" s="221"/>
      <c r="AI514" s="221"/>
      <c r="AJ514" s="221"/>
      <c r="AK514" s="221"/>
      <c r="AL514" s="221"/>
      <c r="AM514" s="221"/>
      <c r="AN514" s="221"/>
      <c r="AO514" s="221"/>
      <c r="AP514" s="221"/>
    </row>
    <row r="515" spans="1:42" ht="14.25" customHeight="1">
      <c r="A515" s="31"/>
      <c r="B515" s="31"/>
      <c r="C515" s="31"/>
      <c r="D515" s="31"/>
      <c r="E515" s="31"/>
      <c r="F515" s="31"/>
      <c r="G515" s="31"/>
      <c r="H515" s="31"/>
      <c r="I515" s="31"/>
      <c r="J515" s="31"/>
      <c r="K515" s="227"/>
      <c r="L515" s="218"/>
      <c r="M515" s="219"/>
      <c r="N515" s="219"/>
      <c r="O515" s="219"/>
      <c r="P515" s="219"/>
      <c r="Q515" s="219"/>
      <c r="R515" s="219"/>
      <c r="S515" s="219"/>
      <c r="T515" s="219"/>
      <c r="U515" s="224"/>
      <c r="V515" s="225"/>
      <c r="W515" s="221"/>
      <c r="X515" s="219"/>
      <c r="Y515" s="219"/>
      <c r="Z515" s="219"/>
      <c r="AA515" s="219"/>
      <c r="AB515" s="219"/>
      <c r="AC515" s="219"/>
      <c r="AD515" s="219"/>
      <c r="AE515" s="219"/>
      <c r="AF515" s="221"/>
      <c r="AG515" s="221"/>
      <c r="AH515" s="221"/>
      <c r="AI515" s="221"/>
      <c r="AJ515" s="221"/>
      <c r="AK515" s="221"/>
      <c r="AL515" s="221"/>
      <c r="AM515" s="221"/>
      <c r="AN515" s="221"/>
      <c r="AO515" s="221"/>
      <c r="AP515" s="221"/>
    </row>
    <row r="516" spans="1:42" ht="14.25" customHeight="1">
      <c r="A516" s="31"/>
      <c r="B516" s="31"/>
      <c r="C516" s="31"/>
      <c r="D516" s="31"/>
      <c r="E516" s="31"/>
      <c r="F516" s="31"/>
      <c r="G516" s="31"/>
      <c r="H516" s="31"/>
      <c r="I516" s="31"/>
      <c r="J516" s="31"/>
      <c r="K516" s="227"/>
      <c r="L516" s="218"/>
      <c r="M516" s="219"/>
      <c r="N516" s="219"/>
      <c r="O516" s="219"/>
      <c r="P516" s="219"/>
      <c r="Q516" s="219"/>
      <c r="R516" s="219"/>
      <c r="S516" s="219"/>
      <c r="T516" s="219"/>
      <c r="U516" s="224"/>
      <c r="V516" s="225"/>
      <c r="W516" s="221"/>
      <c r="X516" s="219"/>
      <c r="Y516" s="219"/>
      <c r="Z516" s="219"/>
      <c r="AA516" s="219"/>
      <c r="AB516" s="219"/>
      <c r="AC516" s="219"/>
      <c r="AD516" s="219"/>
      <c r="AE516" s="219"/>
      <c r="AF516" s="221"/>
      <c r="AG516" s="221"/>
      <c r="AH516" s="221"/>
      <c r="AI516" s="221"/>
      <c r="AJ516" s="221"/>
      <c r="AK516" s="221"/>
      <c r="AL516" s="221"/>
      <c r="AM516" s="221"/>
      <c r="AN516" s="221"/>
      <c r="AO516" s="221"/>
      <c r="AP516" s="221"/>
    </row>
    <row r="517" spans="1:42" ht="14.25" customHeight="1">
      <c r="A517" s="31"/>
      <c r="B517" s="31"/>
      <c r="C517" s="31"/>
      <c r="D517" s="31"/>
      <c r="E517" s="31"/>
      <c r="F517" s="31"/>
      <c r="G517" s="31"/>
      <c r="H517" s="31"/>
      <c r="I517" s="31"/>
      <c r="J517" s="31"/>
      <c r="K517" s="227"/>
      <c r="L517" s="218"/>
      <c r="M517" s="219"/>
      <c r="N517" s="219"/>
      <c r="O517" s="219"/>
      <c r="P517" s="219"/>
      <c r="Q517" s="219"/>
      <c r="R517" s="219"/>
      <c r="S517" s="219"/>
      <c r="T517" s="219"/>
      <c r="U517" s="224"/>
      <c r="V517" s="225"/>
      <c r="W517" s="221"/>
      <c r="X517" s="219"/>
      <c r="Y517" s="219"/>
      <c r="Z517" s="219"/>
      <c r="AA517" s="219"/>
      <c r="AB517" s="219"/>
      <c r="AC517" s="219"/>
      <c r="AD517" s="219"/>
      <c r="AE517" s="219"/>
      <c r="AF517" s="221"/>
      <c r="AG517" s="221"/>
      <c r="AH517" s="221"/>
      <c r="AI517" s="221"/>
      <c r="AJ517" s="221"/>
      <c r="AK517" s="221"/>
      <c r="AL517" s="221"/>
      <c r="AM517" s="221"/>
      <c r="AN517" s="221"/>
      <c r="AO517" s="221"/>
      <c r="AP517" s="221"/>
    </row>
    <row r="518" spans="1:42" ht="14.25" customHeight="1">
      <c r="A518" s="31"/>
      <c r="B518" s="31"/>
      <c r="C518" s="31"/>
      <c r="D518" s="31"/>
      <c r="E518" s="31"/>
      <c r="F518" s="31"/>
      <c r="G518" s="31"/>
      <c r="H518" s="31"/>
      <c r="I518" s="31"/>
      <c r="J518" s="31"/>
      <c r="K518" s="227"/>
      <c r="L518" s="218"/>
      <c r="M518" s="219"/>
      <c r="N518" s="219"/>
      <c r="O518" s="219"/>
      <c r="P518" s="219"/>
      <c r="Q518" s="219"/>
      <c r="R518" s="219"/>
      <c r="S518" s="219"/>
      <c r="T518" s="219"/>
      <c r="U518" s="224"/>
      <c r="V518" s="225"/>
      <c r="W518" s="221"/>
      <c r="X518" s="219"/>
      <c r="Y518" s="219"/>
      <c r="Z518" s="219"/>
      <c r="AA518" s="219"/>
      <c r="AB518" s="219"/>
      <c r="AC518" s="219"/>
      <c r="AD518" s="219"/>
      <c r="AE518" s="219"/>
      <c r="AF518" s="221"/>
      <c r="AG518" s="221"/>
      <c r="AH518" s="221"/>
      <c r="AI518" s="221"/>
      <c r="AJ518" s="221"/>
      <c r="AK518" s="221"/>
      <c r="AL518" s="221"/>
      <c r="AM518" s="221"/>
      <c r="AN518" s="221"/>
      <c r="AO518" s="221"/>
      <c r="AP518" s="221"/>
    </row>
    <row r="519" spans="1:42" ht="14.25" customHeight="1">
      <c r="A519" s="31"/>
      <c r="B519" s="31"/>
      <c r="C519" s="31"/>
      <c r="D519" s="31"/>
      <c r="E519" s="31"/>
      <c r="F519" s="31"/>
      <c r="G519" s="31"/>
      <c r="H519" s="31"/>
      <c r="I519" s="31"/>
      <c r="J519" s="31"/>
      <c r="K519" s="227"/>
      <c r="L519" s="218"/>
      <c r="M519" s="219"/>
      <c r="N519" s="219"/>
      <c r="O519" s="219"/>
      <c r="P519" s="219"/>
      <c r="Q519" s="219"/>
      <c r="R519" s="219"/>
      <c r="S519" s="219"/>
      <c r="T519" s="219"/>
      <c r="U519" s="224"/>
      <c r="V519" s="225"/>
      <c r="W519" s="221"/>
      <c r="X519" s="219"/>
      <c r="Y519" s="219"/>
      <c r="Z519" s="219"/>
      <c r="AA519" s="219"/>
      <c r="AB519" s="219"/>
      <c r="AC519" s="219"/>
      <c r="AD519" s="219"/>
      <c r="AE519" s="219"/>
      <c r="AF519" s="221"/>
      <c r="AG519" s="221"/>
      <c r="AH519" s="221"/>
      <c r="AI519" s="221"/>
      <c r="AJ519" s="221"/>
      <c r="AK519" s="221"/>
      <c r="AL519" s="221"/>
      <c r="AM519" s="221"/>
      <c r="AN519" s="221"/>
      <c r="AO519" s="221"/>
      <c r="AP519" s="221"/>
    </row>
    <row r="520" spans="1:42" ht="14.25" customHeight="1">
      <c r="A520" s="31"/>
      <c r="B520" s="31"/>
      <c r="C520" s="31"/>
      <c r="D520" s="31"/>
      <c r="E520" s="31"/>
      <c r="F520" s="31"/>
      <c r="G520" s="31"/>
      <c r="H520" s="31"/>
      <c r="I520" s="31"/>
      <c r="J520" s="31"/>
      <c r="K520" s="227"/>
      <c r="L520" s="218"/>
      <c r="M520" s="219"/>
      <c r="N520" s="219"/>
      <c r="O520" s="219"/>
      <c r="P520" s="219"/>
      <c r="Q520" s="219"/>
      <c r="R520" s="219"/>
      <c r="S520" s="219"/>
      <c r="T520" s="219"/>
      <c r="U520" s="224"/>
      <c r="V520" s="225"/>
      <c r="W520" s="221"/>
      <c r="X520" s="219"/>
      <c r="Y520" s="219"/>
      <c r="Z520" s="219"/>
      <c r="AA520" s="219"/>
      <c r="AB520" s="219"/>
      <c r="AC520" s="219"/>
      <c r="AD520" s="219"/>
      <c r="AE520" s="219"/>
      <c r="AF520" s="221"/>
      <c r="AG520" s="221"/>
      <c r="AH520" s="221"/>
      <c r="AI520" s="221"/>
      <c r="AJ520" s="221"/>
      <c r="AK520" s="221"/>
      <c r="AL520" s="221"/>
      <c r="AM520" s="221"/>
      <c r="AN520" s="221"/>
      <c r="AO520" s="221"/>
      <c r="AP520" s="221"/>
    </row>
    <row r="521" spans="1:42" ht="14.25" customHeight="1">
      <c r="A521" s="31"/>
      <c r="B521" s="31"/>
      <c r="C521" s="31"/>
      <c r="D521" s="31"/>
      <c r="E521" s="31"/>
      <c r="F521" s="31"/>
      <c r="G521" s="31"/>
      <c r="H521" s="31"/>
      <c r="I521" s="31"/>
      <c r="J521" s="31"/>
      <c r="K521" s="227"/>
      <c r="L521" s="218"/>
      <c r="M521" s="219"/>
      <c r="N521" s="219"/>
      <c r="O521" s="219"/>
      <c r="P521" s="219"/>
      <c r="Q521" s="219"/>
      <c r="R521" s="219"/>
      <c r="S521" s="219"/>
      <c r="T521" s="219"/>
      <c r="U521" s="224"/>
      <c r="V521" s="225"/>
      <c r="W521" s="221"/>
      <c r="X521" s="219"/>
      <c r="Y521" s="219"/>
      <c r="Z521" s="219"/>
      <c r="AA521" s="219"/>
      <c r="AB521" s="219"/>
      <c r="AC521" s="219"/>
      <c r="AD521" s="219"/>
      <c r="AE521" s="219"/>
      <c r="AF521" s="221"/>
      <c r="AG521" s="221"/>
      <c r="AH521" s="221"/>
      <c r="AI521" s="221"/>
      <c r="AJ521" s="221"/>
      <c r="AK521" s="221"/>
      <c r="AL521" s="221"/>
      <c r="AM521" s="221"/>
      <c r="AN521" s="221"/>
      <c r="AO521" s="221"/>
      <c r="AP521" s="221"/>
    </row>
    <row r="522" spans="1:42" ht="14.25" customHeight="1">
      <c r="A522" s="31"/>
      <c r="B522" s="31"/>
      <c r="C522" s="31"/>
      <c r="D522" s="31"/>
      <c r="E522" s="31"/>
      <c r="F522" s="31"/>
      <c r="G522" s="31"/>
      <c r="H522" s="31"/>
      <c r="I522" s="31"/>
      <c r="J522" s="31"/>
      <c r="K522" s="227"/>
      <c r="L522" s="218"/>
      <c r="M522" s="219"/>
      <c r="N522" s="219"/>
      <c r="O522" s="219"/>
      <c r="P522" s="219"/>
      <c r="Q522" s="219"/>
      <c r="R522" s="219"/>
      <c r="S522" s="219"/>
      <c r="T522" s="219"/>
      <c r="U522" s="224"/>
      <c r="V522" s="225"/>
      <c r="W522" s="221"/>
      <c r="X522" s="219"/>
      <c r="Y522" s="219"/>
      <c r="Z522" s="219"/>
      <c r="AA522" s="219"/>
      <c r="AB522" s="219"/>
      <c r="AC522" s="219"/>
      <c r="AD522" s="219"/>
      <c r="AE522" s="219"/>
      <c r="AF522" s="221"/>
      <c r="AG522" s="221"/>
      <c r="AH522" s="221"/>
      <c r="AI522" s="221"/>
      <c r="AJ522" s="221"/>
      <c r="AK522" s="221"/>
      <c r="AL522" s="221"/>
      <c r="AM522" s="221"/>
      <c r="AN522" s="221"/>
      <c r="AO522" s="221"/>
      <c r="AP522" s="221"/>
    </row>
    <row r="523" spans="1:42" ht="14.25" customHeight="1">
      <c r="A523" s="31"/>
      <c r="B523" s="31"/>
      <c r="C523" s="31"/>
      <c r="D523" s="31"/>
      <c r="E523" s="31"/>
      <c r="F523" s="31"/>
      <c r="G523" s="31"/>
      <c r="H523" s="31"/>
      <c r="I523" s="31"/>
      <c r="J523" s="31"/>
      <c r="K523" s="227"/>
      <c r="L523" s="218"/>
      <c r="M523" s="219"/>
      <c r="N523" s="219"/>
      <c r="O523" s="219"/>
      <c r="P523" s="219"/>
      <c r="Q523" s="219"/>
      <c r="R523" s="219"/>
      <c r="S523" s="219"/>
      <c r="T523" s="219"/>
      <c r="U523" s="224"/>
      <c r="V523" s="225"/>
      <c r="W523" s="221"/>
      <c r="X523" s="219"/>
      <c r="Y523" s="219"/>
      <c r="Z523" s="219"/>
      <c r="AA523" s="219"/>
      <c r="AB523" s="219"/>
      <c r="AC523" s="219"/>
      <c r="AD523" s="219"/>
      <c r="AE523" s="219"/>
      <c r="AF523" s="221"/>
      <c r="AG523" s="221"/>
      <c r="AH523" s="221"/>
      <c r="AI523" s="221"/>
      <c r="AJ523" s="221"/>
      <c r="AK523" s="221"/>
      <c r="AL523" s="221"/>
      <c r="AM523" s="221"/>
      <c r="AN523" s="221"/>
      <c r="AO523" s="221"/>
      <c r="AP523" s="221"/>
    </row>
    <row r="524" spans="1:42" ht="14.25" customHeight="1">
      <c r="A524" s="31"/>
      <c r="B524" s="31"/>
      <c r="C524" s="31"/>
      <c r="D524" s="31"/>
      <c r="E524" s="31"/>
      <c r="F524" s="31"/>
      <c r="G524" s="31"/>
      <c r="H524" s="31"/>
      <c r="I524" s="31"/>
      <c r="J524" s="31"/>
      <c r="K524" s="227"/>
      <c r="L524" s="218"/>
      <c r="M524" s="219"/>
      <c r="N524" s="219"/>
      <c r="O524" s="219"/>
      <c r="P524" s="219"/>
      <c r="Q524" s="219"/>
      <c r="R524" s="219"/>
      <c r="S524" s="219"/>
      <c r="T524" s="219"/>
      <c r="U524" s="224"/>
      <c r="V524" s="225"/>
      <c r="W524" s="221"/>
      <c r="X524" s="219"/>
      <c r="Y524" s="219"/>
      <c r="Z524" s="219"/>
      <c r="AA524" s="219"/>
      <c r="AB524" s="219"/>
      <c r="AC524" s="219"/>
      <c r="AD524" s="219"/>
      <c r="AE524" s="219"/>
      <c r="AF524" s="221"/>
      <c r="AG524" s="221"/>
      <c r="AH524" s="221"/>
      <c r="AI524" s="221"/>
      <c r="AJ524" s="221"/>
      <c r="AK524" s="221"/>
      <c r="AL524" s="221"/>
      <c r="AM524" s="221"/>
      <c r="AN524" s="221"/>
      <c r="AO524" s="221"/>
      <c r="AP524" s="221"/>
    </row>
    <row r="525" spans="1:42" ht="14.25" customHeight="1">
      <c r="A525" s="31"/>
      <c r="B525" s="31"/>
      <c r="C525" s="31"/>
      <c r="D525" s="31"/>
      <c r="E525" s="31"/>
      <c r="F525" s="31"/>
      <c r="G525" s="31"/>
      <c r="H525" s="31"/>
      <c r="I525" s="31"/>
      <c r="J525" s="31"/>
      <c r="K525" s="227"/>
      <c r="L525" s="218"/>
      <c r="M525" s="219"/>
      <c r="N525" s="219"/>
      <c r="O525" s="219"/>
      <c r="P525" s="219"/>
      <c r="Q525" s="219"/>
      <c r="R525" s="219"/>
      <c r="S525" s="219"/>
      <c r="T525" s="219"/>
      <c r="U525" s="224"/>
      <c r="V525" s="225"/>
      <c r="W525" s="221"/>
      <c r="X525" s="219"/>
      <c r="Y525" s="219"/>
      <c r="Z525" s="219"/>
      <c r="AA525" s="219"/>
      <c r="AB525" s="219"/>
      <c r="AC525" s="219"/>
      <c r="AD525" s="219"/>
      <c r="AE525" s="219"/>
      <c r="AF525" s="221"/>
      <c r="AG525" s="221"/>
      <c r="AH525" s="221"/>
      <c r="AI525" s="221"/>
      <c r="AJ525" s="221"/>
      <c r="AK525" s="221"/>
      <c r="AL525" s="221"/>
      <c r="AM525" s="221"/>
      <c r="AN525" s="221"/>
      <c r="AO525" s="221"/>
      <c r="AP525" s="221"/>
    </row>
    <row r="526" spans="1:42" ht="14.25" customHeight="1">
      <c r="A526" s="31"/>
      <c r="B526" s="31"/>
      <c r="C526" s="31"/>
      <c r="D526" s="31"/>
      <c r="E526" s="31"/>
      <c r="F526" s="31"/>
      <c r="G526" s="31"/>
      <c r="H526" s="31"/>
      <c r="I526" s="31"/>
      <c r="J526" s="31"/>
      <c r="K526" s="227"/>
      <c r="L526" s="218"/>
      <c r="M526" s="219"/>
      <c r="N526" s="219"/>
      <c r="O526" s="219"/>
      <c r="P526" s="219"/>
      <c r="Q526" s="219"/>
      <c r="R526" s="219"/>
      <c r="S526" s="219"/>
      <c r="T526" s="219"/>
      <c r="U526" s="224"/>
      <c r="V526" s="225"/>
      <c r="W526" s="221"/>
      <c r="X526" s="219"/>
      <c r="Y526" s="219"/>
      <c r="Z526" s="219"/>
      <c r="AA526" s="219"/>
      <c r="AB526" s="219"/>
      <c r="AC526" s="219"/>
      <c r="AD526" s="219"/>
      <c r="AE526" s="219"/>
      <c r="AF526" s="221"/>
      <c r="AG526" s="221"/>
      <c r="AH526" s="221"/>
      <c r="AI526" s="221"/>
      <c r="AJ526" s="221"/>
      <c r="AK526" s="221"/>
      <c r="AL526" s="221"/>
      <c r="AM526" s="221"/>
      <c r="AN526" s="221"/>
      <c r="AO526" s="221"/>
      <c r="AP526" s="221"/>
    </row>
    <row r="527" spans="1:42" ht="14.25" customHeight="1">
      <c r="A527" s="31"/>
      <c r="B527" s="31"/>
      <c r="C527" s="31"/>
      <c r="D527" s="31"/>
      <c r="E527" s="31"/>
      <c r="F527" s="31"/>
      <c r="G527" s="31"/>
      <c r="H527" s="31"/>
      <c r="I527" s="31"/>
      <c r="J527" s="31"/>
      <c r="K527" s="227"/>
      <c r="L527" s="218"/>
      <c r="M527" s="219"/>
      <c r="N527" s="219"/>
      <c r="O527" s="219"/>
      <c r="P527" s="219"/>
      <c r="Q527" s="219"/>
      <c r="R527" s="219"/>
      <c r="S527" s="219"/>
      <c r="T527" s="219"/>
      <c r="U527" s="224"/>
      <c r="V527" s="225"/>
      <c r="W527" s="221"/>
      <c r="X527" s="219"/>
      <c r="Y527" s="219"/>
      <c r="Z527" s="219"/>
      <c r="AA527" s="219"/>
      <c r="AB527" s="219"/>
      <c r="AC527" s="219"/>
      <c r="AD527" s="219"/>
      <c r="AE527" s="219"/>
      <c r="AF527" s="221"/>
      <c r="AG527" s="221"/>
      <c r="AH527" s="221"/>
      <c r="AI527" s="221"/>
      <c r="AJ527" s="221"/>
      <c r="AK527" s="221"/>
      <c r="AL527" s="221"/>
      <c r="AM527" s="221"/>
      <c r="AN527" s="221"/>
      <c r="AO527" s="221"/>
      <c r="AP527" s="221"/>
    </row>
    <row r="528" spans="1:42" ht="14.25" customHeight="1">
      <c r="A528" s="31"/>
      <c r="B528" s="31"/>
      <c r="C528" s="31"/>
      <c r="D528" s="31"/>
      <c r="E528" s="31"/>
      <c r="F528" s="31"/>
      <c r="G528" s="31"/>
      <c r="H528" s="31"/>
      <c r="I528" s="31"/>
      <c r="J528" s="31"/>
      <c r="K528" s="227"/>
      <c r="L528" s="218"/>
      <c r="M528" s="219"/>
      <c r="N528" s="219"/>
      <c r="O528" s="219"/>
      <c r="P528" s="219"/>
      <c r="Q528" s="219"/>
      <c r="R528" s="219"/>
      <c r="S528" s="219"/>
      <c r="T528" s="219"/>
      <c r="U528" s="224"/>
      <c r="V528" s="225"/>
      <c r="W528" s="221"/>
      <c r="X528" s="219"/>
      <c r="Y528" s="219"/>
      <c r="Z528" s="219"/>
      <c r="AA528" s="219"/>
      <c r="AB528" s="219"/>
      <c r="AC528" s="219"/>
      <c r="AD528" s="219"/>
      <c r="AE528" s="219"/>
      <c r="AF528" s="221"/>
      <c r="AG528" s="221"/>
      <c r="AH528" s="221"/>
      <c r="AI528" s="221"/>
      <c r="AJ528" s="221"/>
      <c r="AK528" s="221"/>
      <c r="AL528" s="221"/>
      <c r="AM528" s="221"/>
      <c r="AN528" s="221"/>
      <c r="AO528" s="221"/>
      <c r="AP528" s="221"/>
    </row>
    <row r="529" spans="1:42" ht="14.25" customHeight="1">
      <c r="A529" s="31"/>
      <c r="B529" s="31"/>
      <c r="C529" s="31"/>
      <c r="D529" s="31"/>
      <c r="E529" s="31"/>
      <c r="F529" s="31"/>
      <c r="G529" s="31"/>
      <c r="H529" s="31"/>
      <c r="I529" s="31"/>
      <c r="J529" s="31"/>
      <c r="K529" s="227"/>
      <c r="L529" s="218"/>
      <c r="M529" s="219"/>
      <c r="N529" s="219"/>
      <c r="O529" s="219"/>
      <c r="P529" s="219"/>
      <c r="Q529" s="219"/>
      <c r="R529" s="219"/>
      <c r="S529" s="219"/>
      <c r="T529" s="219"/>
      <c r="U529" s="224"/>
      <c r="V529" s="225"/>
      <c r="W529" s="221"/>
      <c r="X529" s="219"/>
      <c r="Y529" s="219"/>
      <c r="Z529" s="219"/>
      <c r="AA529" s="219"/>
      <c r="AB529" s="219"/>
      <c r="AC529" s="219"/>
      <c r="AD529" s="219"/>
      <c r="AE529" s="219"/>
      <c r="AF529" s="221"/>
      <c r="AG529" s="221"/>
      <c r="AH529" s="221"/>
      <c r="AI529" s="221"/>
      <c r="AJ529" s="221"/>
      <c r="AK529" s="221"/>
      <c r="AL529" s="221"/>
      <c r="AM529" s="221"/>
      <c r="AN529" s="221"/>
      <c r="AO529" s="221"/>
      <c r="AP529" s="221"/>
    </row>
    <row r="530" spans="1:42" ht="14.25" customHeight="1">
      <c r="A530" s="31"/>
      <c r="B530" s="31"/>
      <c r="C530" s="31"/>
      <c r="D530" s="31"/>
      <c r="E530" s="31"/>
      <c r="F530" s="31"/>
      <c r="G530" s="31"/>
      <c r="H530" s="31"/>
      <c r="I530" s="31"/>
      <c r="J530" s="31"/>
      <c r="K530" s="227"/>
      <c r="L530" s="218"/>
      <c r="M530" s="219"/>
      <c r="N530" s="219"/>
      <c r="O530" s="219"/>
      <c r="P530" s="219"/>
      <c r="Q530" s="219"/>
      <c r="R530" s="219"/>
      <c r="S530" s="219"/>
      <c r="T530" s="219"/>
      <c r="U530" s="224"/>
      <c r="V530" s="225"/>
      <c r="W530" s="221"/>
      <c r="X530" s="219"/>
      <c r="Y530" s="219"/>
      <c r="Z530" s="219"/>
      <c r="AA530" s="219"/>
      <c r="AB530" s="219"/>
      <c r="AC530" s="219"/>
      <c r="AD530" s="219"/>
      <c r="AE530" s="219"/>
      <c r="AF530" s="221"/>
      <c r="AG530" s="221"/>
      <c r="AH530" s="221"/>
      <c r="AI530" s="221"/>
      <c r="AJ530" s="221"/>
      <c r="AK530" s="221"/>
      <c r="AL530" s="221"/>
      <c r="AM530" s="221"/>
      <c r="AN530" s="221"/>
      <c r="AO530" s="221"/>
      <c r="AP530" s="221"/>
    </row>
    <row r="531" spans="1:42" ht="14.25" customHeight="1">
      <c r="A531" s="31"/>
      <c r="B531" s="31"/>
      <c r="C531" s="31"/>
      <c r="D531" s="31"/>
      <c r="E531" s="31"/>
      <c r="F531" s="31"/>
      <c r="G531" s="31"/>
      <c r="H531" s="31"/>
      <c r="I531" s="31"/>
      <c r="J531" s="31"/>
      <c r="K531" s="227"/>
      <c r="L531" s="218"/>
      <c r="M531" s="219"/>
      <c r="N531" s="219"/>
      <c r="O531" s="219"/>
      <c r="P531" s="219"/>
      <c r="Q531" s="219"/>
      <c r="R531" s="219"/>
      <c r="S531" s="219"/>
      <c r="T531" s="219"/>
      <c r="U531" s="224"/>
      <c r="V531" s="225"/>
      <c r="W531" s="221"/>
      <c r="X531" s="219"/>
      <c r="Y531" s="219"/>
      <c r="Z531" s="219"/>
      <c r="AA531" s="219"/>
      <c r="AB531" s="219"/>
      <c r="AC531" s="219"/>
      <c r="AD531" s="219"/>
      <c r="AE531" s="219"/>
      <c r="AF531" s="221"/>
      <c r="AG531" s="221"/>
      <c r="AH531" s="221"/>
      <c r="AI531" s="221"/>
      <c r="AJ531" s="221"/>
      <c r="AK531" s="221"/>
      <c r="AL531" s="221"/>
      <c r="AM531" s="221"/>
      <c r="AN531" s="221"/>
      <c r="AO531" s="221"/>
      <c r="AP531" s="221"/>
    </row>
    <row r="532" spans="1:42" ht="14.25" customHeight="1">
      <c r="A532" s="31"/>
      <c r="B532" s="31"/>
      <c r="C532" s="31"/>
      <c r="D532" s="31"/>
      <c r="E532" s="31"/>
      <c r="F532" s="31"/>
      <c r="G532" s="31"/>
      <c r="H532" s="31"/>
      <c r="I532" s="31"/>
      <c r="J532" s="31"/>
      <c r="K532" s="227"/>
      <c r="L532" s="218"/>
      <c r="M532" s="219"/>
      <c r="N532" s="219"/>
      <c r="O532" s="219"/>
      <c r="P532" s="219"/>
      <c r="Q532" s="219"/>
      <c r="R532" s="219"/>
      <c r="S532" s="219"/>
      <c r="T532" s="219"/>
      <c r="U532" s="224"/>
      <c r="V532" s="225"/>
      <c r="W532" s="221"/>
      <c r="X532" s="219"/>
      <c r="Y532" s="219"/>
      <c r="Z532" s="219"/>
      <c r="AA532" s="219"/>
      <c r="AB532" s="219"/>
      <c r="AC532" s="219"/>
      <c r="AD532" s="219"/>
      <c r="AE532" s="219"/>
      <c r="AF532" s="221"/>
      <c r="AG532" s="221"/>
      <c r="AH532" s="221"/>
      <c r="AI532" s="221"/>
      <c r="AJ532" s="221"/>
      <c r="AK532" s="221"/>
      <c r="AL532" s="221"/>
      <c r="AM532" s="221"/>
      <c r="AN532" s="221"/>
      <c r="AO532" s="221"/>
      <c r="AP532" s="221"/>
    </row>
    <row r="533" spans="1:42" ht="14.25" customHeight="1">
      <c r="A533" s="31"/>
      <c r="B533" s="31"/>
      <c r="C533" s="31"/>
      <c r="D533" s="31"/>
      <c r="E533" s="31"/>
      <c r="F533" s="31"/>
      <c r="G533" s="31"/>
      <c r="H533" s="31"/>
      <c r="I533" s="31"/>
      <c r="J533" s="31"/>
      <c r="K533" s="227"/>
      <c r="L533" s="218"/>
      <c r="M533" s="219"/>
      <c r="N533" s="219"/>
      <c r="O533" s="219"/>
      <c r="P533" s="219"/>
      <c r="Q533" s="219"/>
      <c r="R533" s="219"/>
      <c r="S533" s="219"/>
      <c r="T533" s="219"/>
      <c r="U533" s="224"/>
      <c r="V533" s="225"/>
      <c r="W533" s="221"/>
      <c r="X533" s="219"/>
      <c r="Y533" s="219"/>
      <c r="Z533" s="219"/>
      <c r="AA533" s="219"/>
      <c r="AB533" s="219"/>
      <c r="AC533" s="219"/>
      <c r="AD533" s="219"/>
      <c r="AE533" s="219"/>
      <c r="AF533" s="221"/>
      <c r="AG533" s="221"/>
      <c r="AH533" s="221"/>
      <c r="AI533" s="221"/>
      <c r="AJ533" s="221"/>
      <c r="AK533" s="221"/>
      <c r="AL533" s="221"/>
      <c r="AM533" s="221"/>
      <c r="AN533" s="221"/>
      <c r="AO533" s="221"/>
      <c r="AP533" s="221"/>
    </row>
    <row r="534" spans="1:42" ht="14.25" customHeight="1">
      <c r="A534" s="31"/>
      <c r="B534" s="31"/>
      <c r="C534" s="31"/>
      <c r="D534" s="31"/>
      <c r="E534" s="31"/>
      <c r="F534" s="31"/>
      <c r="G534" s="31"/>
      <c r="H534" s="31"/>
      <c r="I534" s="31"/>
      <c r="J534" s="31"/>
      <c r="K534" s="227"/>
      <c r="L534" s="218"/>
      <c r="M534" s="219"/>
      <c r="N534" s="219"/>
      <c r="O534" s="219"/>
      <c r="P534" s="219"/>
      <c r="Q534" s="219"/>
      <c r="R534" s="219"/>
      <c r="S534" s="219"/>
      <c r="T534" s="219"/>
      <c r="U534" s="224"/>
      <c r="V534" s="225"/>
      <c r="W534" s="221"/>
      <c r="X534" s="219"/>
      <c r="Y534" s="219"/>
      <c r="Z534" s="219"/>
      <c r="AA534" s="219"/>
      <c r="AB534" s="219"/>
      <c r="AC534" s="219"/>
      <c r="AD534" s="219"/>
      <c r="AE534" s="219"/>
      <c r="AF534" s="221"/>
      <c r="AG534" s="221"/>
      <c r="AH534" s="221"/>
      <c r="AI534" s="221"/>
      <c r="AJ534" s="221"/>
      <c r="AK534" s="221"/>
      <c r="AL534" s="221"/>
      <c r="AM534" s="221"/>
      <c r="AN534" s="221"/>
      <c r="AO534" s="221"/>
      <c r="AP534" s="221"/>
    </row>
    <row r="535" spans="1:42" ht="14.25" customHeight="1">
      <c r="A535" s="31"/>
      <c r="B535" s="31"/>
      <c r="C535" s="31"/>
      <c r="D535" s="31"/>
      <c r="E535" s="31"/>
      <c r="F535" s="31"/>
      <c r="G535" s="31"/>
      <c r="H535" s="31"/>
      <c r="I535" s="31"/>
      <c r="J535" s="31"/>
      <c r="K535" s="227"/>
      <c r="L535" s="218"/>
      <c r="M535" s="219"/>
      <c r="N535" s="219"/>
      <c r="O535" s="219"/>
      <c r="P535" s="219"/>
      <c r="Q535" s="219"/>
      <c r="R535" s="219"/>
      <c r="S535" s="219"/>
      <c r="T535" s="219"/>
      <c r="U535" s="224"/>
      <c r="V535" s="225"/>
      <c r="W535" s="221"/>
      <c r="X535" s="219"/>
      <c r="Y535" s="219"/>
      <c r="Z535" s="219"/>
      <c r="AA535" s="219"/>
      <c r="AB535" s="219"/>
      <c r="AC535" s="219"/>
      <c r="AD535" s="219"/>
      <c r="AE535" s="219"/>
      <c r="AF535" s="221"/>
      <c r="AG535" s="221"/>
      <c r="AH535" s="221"/>
      <c r="AI535" s="221"/>
      <c r="AJ535" s="221"/>
      <c r="AK535" s="221"/>
      <c r="AL535" s="221"/>
      <c r="AM535" s="221"/>
      <c r="AN535" s="221"/>
      <c r="AO535" s="221"/>
      <c r="AP535" s="221"/>
    </row>
    <row r="536" spans="1:42" ht="14.25" customHeight="1">
      <c r="A536" s="31"/>
      <c r="B536" s="31"/>
      <c r="C536" s="31"/>
      <c r="D536" s="31"/>
      <c r="E536" s="31"/>
      <c r="F536" s="31"/>
      <c r="G536" s="31"/>
      <c r="H536" s="31"/>
      <c r="I536" s="31"/>
      <c r="J536" s="31"/>
      <c r="K536" s="227"/>
      <c r="L536" s="218"/>
      <c r="M536" s="219"/>
      <c r="N536" s="219"/>
      <c r="O536" s="219"/>
      <c r="P536" s="219"/>
      <c r="Q536" s="219"/>
      <c r="R536" s="219"/>
      <c r="S536" s="219"/>
      <c r="T536" s="219"/>
      <c r="U536" s="224"/>
      <c r="V536" s="225"/>
      <c r="W536" s="221"/>
      <c r="X536" s="219"/>
      <c r="Y536" s="219"/>
      <c r="Z536" s="219"/>
      <c r="AA536" s="219"/>
      <c r="AB536" s="219"/>
      <c r="AC536" s="219"/>
      <c r="AD536" s="219"/>
      <c r="AE536" s="219"/>
      <c r="AF536" s="221"/>
      <c r="AG536" s="221"/>
      <c r="AH536" s="221"/>
      <c r="AI536" s="221"/>
      <c r="AJ536" s="221"/>
      <c r="AK536" s="221"/>
      <c r="AL536" s="221"/>
      <c r="AM536" s="221"/>
      <c r="AN536" s="221"/>
      <c r="AO536" s="221"/>
      <c r="AP536" s="221"/>
    </row>
    <row r="537" spans="1:42" ht="14.25" customHeight="1">
      <c r="A537" s="31"/>
      <c r="B537" s="31"/>
      <c r="C537" s="31"/>
      <c r="D537" s="31"/>
      <c r="E537" s="31"/>
      <c r="F537" s="31"/>
      <c r="G537" s="31"/>
      <c r="H537" s="31"/>
      <c r="I537" s="31"/>
      <c r="J537" s="31"/>
      <c r="K537" s="227"/>
      <c r="L537" s="218"/>
      <c r="M537" s="219"/>
      <c r="N537" s="219"/>
      <c r="O537" s="219"/>
      <c r="P537" s="219"/>
      <c r="Q537" s="219"/>
      <c r="R537" s="219"/>
      <c r="S537" s="219"/>
      <c r="T537" s="219"/>
      <c r="U537" s="224"/>
      <c r="V537" s="225"/>
      <c r="W537" s="221"/>
      <c r="X537" s="219"/>
      <c r="Y537" s="219"/>
      <c r="Z537" s="219"/>
      <c r="AA537" s="219"/>
      <c r="AB537" s="219"/>
      <c r="AC537" s="219"/>
      <c r="AD537" s="219"/>
      <c r="AE537" s="219"/>
      <c r="AF537" s="221"/>
      <c r="AG537" s="221"/>
      <c r="AH537" s="221"/>
      <c r="AI537" s="221"/>
      <c r="AJ537" s="221"/>
      <c r="AK537" s="221"/>
      <c r="AL537" s="221"/>
      <c r="AM537" s="221"/>
      <c r="AN537" s="221"/>
      <c r="AO537" s="221"/>
      <c r="AP537" s="221"/>
    </row>
    <row r="538" spans="1:42" ht="14.25" customHeight="1">
      <c r="A538" s="31"/>
      <c r="B538" s="31"/>
      <c r="C538" s="31"/>
      <c r="D538" s="31"/>
      <c r="E538" s="31"/>
      <c r="F538" s="31"/>
      <c r="G538" s="31"/>
      <c r="H538" s="31"/>
      <c r="I538" s="31"/>
      <c r="J538" s="31"/>
      <c r="K538" s="227"/>
      <c r="L538" s="218"/>
      <c r="M538" s="219"/>
      <c r="N538" s="219"/>
      <c r="O538" s="219"/>
      <c r="P538" s="219"/>
      <c r="Q538" s="219"/>
      <c r="R538" s="219"/>
      <c r="S538" s="219"/>
      <c r="T538" s="219"/>
      <c r="U538" s="224"/>
      <c r="V538" s="225"/>
      <c r="W538" s="221"/>
      <c r="X538" s="219"/>
      <c r="Y538" s="219"/>
      <c r="Z538" s="219"/>
      <c r="AA538" s="219"/>
      <c r="AB538" s="219"/>
      <c r="AC538" s="219"/>
      <c r="AD538" s="219"/>
      <c r="AE538" s="219"/>
      <c r="AF538" s="221"/>
      <c r="AG538" s="221"/>
      <c r="AH538" s="221"/>
      <c r="AI538" s="221"/>
      <c r="AJ538" s="221"/>
      <c r="AK538" s="221"/>
      <c r="AL538" s="221"/>
      <c r="AM538" s="221"/>
      <c r="AN538" s="221"/>
      <c r="AO538" s="221"/>
      <c r="AP538" s="221"/>
    </row>
    <row r="539" spans="1:42" ht="14.25" customHeight="1">
      <c r="A539" s="31"/>
      <c r="B539" s="31"/>
      <c r="C539" s="31"/>
      <c r="D539" s="31"/>
      <c r="E539" s="31"/>
      <c r="F539" s="31"/>
      <c r="G539" s="31"/>
      <c r="H539" s="31"/>
      <c r="I539" s="31"/>
      <c r="J539" s="31"/>
      <c r="K539" s="227"/>
      <c r="L539" s="218"/>
      <c r="M539" s="219"/>
      <c r="N539" s="219"/>
      <c r="O539" s="219"/>
      <c r="P539" s="219"/>
      <c r="Q539" s="219"/>
      <c r="R539" s="219"/>
      <c r="S539" s="219"/>
      <c r="T539" s="219"/>
      <c r="U539" s="224"/>
      <c r="V539" s="225"/>
      <c r="W539" s="221"/>
      <c r="X539" s="219"/>
      <c r="Y539" s="219"/>
      <c r="Z539" s="219"/>
      <c r="AA539" s="219"/>
      <c r="AB539" s="219"/>
      <c r="AC539" s="219"/>
      <c r="AD539" s="219"/>
      <c r="AE539" s="219"/>
      <c r="AF539" s="221"/>
      <c r="AG539" s="221"/>
      <c r="AH539" s="221"/>
      <c r="AI539" s="221"/>
      <c r="AJ539" s="221"/>
      <c r="AK539" s="221"/>
      <c r="AL539" s="221"/>
      <c r="AM539" s="221"/>
      <c r="AN539" s="221"/>
      <c r="AO539" s="221"/>
      <c r="AP539" s="221"/>
    </row>
    <row r="540" spans="1:42" ht="14.25" customHeight="1">
      <c r="A540" s="31"/>
      <c r="B540" s="31"/>
      <c r="C540" s="31"/>
      <c r="D540" s="31"/>
      <c r="E540" s="31"/>
      <c r="F540" s="31"/>
      <c r="G540" s="31"/>
      <c r="H540" s="31"/>
      <c r="I540" s="31"/>
      <c r="J540" s="31"/>
      <c r="K540" s="227"/>
      <c r="L540" s="218"/>
      <c r="M540" s="219"/>
      <c r="N540" s="219"/>
      <c r="O540" s="219"/>
      <c r="P540" s="219"/>
      <c r="Q540" s="219"/>
      <c r="R540" s="219"/>
      <c r="S540" s="219"/>
      <c r="T540" s="219"/>
      <c r="U540" s="224"/>
      <c r="V540" s="225"/>
      <c r="W540" s="221"/>
      <c r="X540" s="219"/>
      <c r="Y540" s="219"/>
      <c r="Z540" s="219"/>
      <c r="AA540" s="219"/>
      <c r="AB540" s="219"/>
      <c r="AC540" s="219"/>
      <c r="AD540" s="219"/>
      <c r="AE540" s="219"/>
      <c r="AF540" s="221"/>
      <c r="AG540" s="221"/>
      <c r="AH540" s="221"/>
      <c r="AI540" s="221"/>
      <c r="AJ540" s="221"/>
      <c r="AK540" s="221"/>
      <c r="AL540" s="221"/>
      <c r="AM540" s="221"/>
      <c r="AN540" s="221"/>
      <c r="AO540" s="221"/>
      <c r="AP540" s="221"/>
    </row>
    <row r="541" spans="1:42" ht="14.25" customHeight="1">
      <c r="A541" s="31"/>
      <c r="B541" s="31"/>
      <c r="C541" s="31"/>
      <c r="D541" s="31"/>
      <c r="E541" s="31"/>
      <c r="F541" s="31"/>
      <c r="G541" s="31"/>
      <c r="H541" s="31"/>
      <c r="I541" s="31"/>
      <c r="J541" s="31"/>
      <c r="K541" s="227"/>
      <c r="L541" s="218"/>
      <c r="M541" s="219"/>
      <c r="N541" s="219"/>
      <c r="O541" s="219"/>
      <c r="P541" s="219"/>
      <c r="Q541" s="219"/>
      <c r="R541" s="219"/>
      <c r="S541" s="219"/>
      <c r="T541" s="219"/>
      <c r="U541" s="224"/>
      <c r="V541" s="225"/>
      <c r="W541" s="221"/>
      <c r="X541" s="219"/>
      <c r="Y541" s="219"/>
      <c r="Z541" s="219"/>
      <c r="AA541" s="219"/>
      <c r="AB541" s="219"/>
      <c r="AC541" s="219"/>
      <c r="AD541" s="219"/>
      <c r="AE541" s="219"/>
      <c r="AF541" s="221"/>
      <c r="AG541" s="221"/>
      <c r="AH541" s="221"/>
      <c r="AI541" s="221"/>
      <c r="AJ541" s="221"/>
      <c r="AK541" s="221"/>
      <c r="AL541" s="221"/>
      <c r="AM541" s="221"/>
      <c r="AN541" s="221"/>
      <c r="AO541" s="221"/>
      <c r="AP541" s="221"/>
    </row>
    <row r="542" spans="1:42" ht="14.25" customHeight="1">
      <c r="A542" s="31"/>
      <c r="B542" s="31"/>
      <c r="C542" s="31"/>
      <c r="D542" s="31"/>
      <c r="E542" s="31"/>
      <c r="F542" s="31"/>
      <c r="G542" s="31"/>
      <c r="H542" s="31"/>
      <c r="I542" s="31"/>
      <c r="J542" s="31"/>
      <c r="K542" s="227"/>
      <c r="L542" s="218"/>
      <c r="M542" s="219"/>
      <c r="N542" s="219"/>
      <c r="O542" s="219"/>
      <c r="P542" s="219"/>
      <c r="Q542" s="219"/>
      <c r="R542" s="219"/>
      <c r="S542" s="219"/>
      <c r="T542" s="219"/>
      <c r="U542" s="224"/>
      <c r="V542" s="225"/>
      <c r="W542" s="221"/>
      <c r="X542" s="219"/>
      <c r="Y542" s="219"/>
      <c r="Z542" s="219"/>
      <c r="AA542" s="219"/>
      <c r="AB542" s="219"/>
      <c r="AC542" s="219"/>
      <c r="AD542" s="219"/>
      <c r="AE542" s="219"/>
      <c r="AF542" s="221"/>
      <c r="AG542" s="221"/>
      <c r="AH542" s="221"/>
      <c r="AI542" s="221"/>
      <c r="AJ542" s="221"/>
      <c r="AK542" s="221"/>
      <c r="AL542" s="221"/>
      <c r="AM542" s="221"/>
      <c r="AN542" s="221"/>
      <c r="AO542" s="221"/>
      <c r="AP542" s="221"/>
    </row>
    <row r="543" spans="1:42" ht="14.25" customHeight="1">
      <c r="A543" s="31"/>
      <c r="B543" s="31"/>
      <c r="C543" s="31"/>
      <c r="D543" s="31"/>
      <c r="E543" s="31"/>
      <c r="F543" s="31"/>
      <c r="G543" s="31"/>
      <c r="H543" s="31"/>
      <c r="I543" s="31"/>
      <c r="J543" s="31"/>
      <c r="K543" s="227"/>
      <c r="L543" s="218"/>
      <c r="M543" s="219"/>
      <c r="N543" s="219"/>
      <c r="O543" s="219"/>
      <c r="P543" s="219"/>
      <c r="Q543" s="219"/>
      <c r="R543" s="219"/>
      <c r="S543" s="219"/>
      <c r="T543" s="219"/>
      <c r="U543" s="224"/>
      <c r="V543" s="225"/>
      <c r="W543" s="221"/>
      <c r="X543" s="219"/>
      <c r="Y543" s="219"/>
      <c r="Z543" s="219"/>
      <c r="AA543" s="219"/>
      <c r="AB543" s="219"/>
      <c r="AC543" s="219"/>
      <c r="AD543" s="219"/>
      <c r="AE543" s="219"/>
      <c r="AF543" s="221"/>
      <c r="AG543" s="221"/>
      <c r="AH543" s="221"/>
      <c r="AI543" s="221"/>
      <c r="AJ543" s="221"/>
      <c r="AK543" s="221"/>
      <c r="AL543" s="221"/>
      <c r="AM543" s="221"/>
      <c r="AN543" s="221"/>
      <c r="AO543" s="221"/>
      <c r="AP543" s="221"/>
    </row>
    <row r="544" spans="1:42" ht="14.25" customHeight="1">
      <c r="A544" s="31"/>
      <c r="B544" s="31"/>
      <c r="C544" s="31"/>
      <c r="D544" s="31"/>
      <c r="E544" s="31"/>
      <c r="F544" s="31"/>
      <c r="G544" s="31"/>
      <c r="H544" s="31"/>
      <c r="I544" s="31"/>
      <c r="J544" s="31"/>
      <c r="K544" s="227"/>
      <c r="L544" s="218"/>
      <c r="M544" s="219"/>
      <c r="N544" s="219"/>
      <c r="O544" s="219"/>
      <c r="P544" s="219"/>
      <c r="Q544" s="219"/>
      <c r="R544" s="219"/>
      <c r="S544" s="219"/>
      <c r="T544" s="219"/>
      <c r="U544" s="224"/>
      <c r="V544" s="225"/>
      <c r="W544" s="221"/>
      <c r="X544" s="219"/>
      <c r="Y544" s="219"/>
      <c r="Z544" s="219"/>
      <c r="AA544" s="219"/>
      <c r="AB544" s="219"/>
      <c r="AC544" s="219"/>
      <c r="AD544" s="219"/>
      <c r="AE544" s="219"/>
      <c r="AF544" s="221"/>
      <c r="AG544" s="221"/>
      <c r="AH544" s="221"/>
      <c r="AI544" s="221"/>
      <c r="AJ544" s="221"/>
      <c r="AK544" s="221"/>
      <c r="AL544" s="221"/>
      <c r="AM544" s="221"/>
      <c r="AN544" s="221"/>
      <c r="AO544" s="221"/>
      <c r="AP544" s="221"/>
    </row>
    <row r="545" spans="1:42" ht="14.25" customHeight="1">
      <c r="A545" s="31"/>
      <c r="B545" s="31"/>
      <c r="C545" s="31"/>
      <c r="D545" s="31"/>
      <c r="E545" s="31"/>
      <c r="F545" s="31"/>
      <c r="G545" s="31"/>
      <c r="H545" s="31"/>
      <c r="I545" s="31"/>
      <c r="J545" s="31"/>
      <c r="K545" s="227"/>
      <c r="L545" s="218"/>
      <c r="M545" s="219"/>
      <c r="N545" s="219"/>
      <c r="O545" s="219"/>
      <c r="P545" s="219"/>
      <c r="Q545" s="219"/>
      <c r="R545" s="219"/>
      <c r="S545" s="219"/>
      <c r="T545" s="219"/>
      <c r="U545" s="224"/>
      <c r="V545" s="225"/>
      <c r="W545" s="221"/>
      <c r="X545" s="219"/>
      <c r="Y545" s="219"/>
      <c r="Z545" s="219"/>
      <c r="AA545" s="219"/>
      <c r="AB545" s="219"/>
      <c r="AC545" s="219"/>
      <c r="AD545" s="219"/>
      <c r="AE545" s="219"/>
      <c r="AF545" s="221"/>
      <c r="AG545" s="221"/>
      <c r="AH545" s="221"/>
      <c r="AI545" s="221"/>
      <c r="AJ545" s="221"/>
      <c r="AK545" s="221"/>
      <c r="AL545" s="221"/>
      <c r="AM545" s="221"/>
      <c r="AN545" s="221"/>
      <c r="AO545" s="221"/>
      <c r="AP545" s="221"/>
    </row>
    <row r="546" spans="1:42" ht="14.25" customHeight="1">
      <c r="A546" s="31"/>
      <c r="B546" s="31"/>
      <c r="C546" s="31"/>
      <c r="D546" s="31"/>
      <c r="E546" s="31"/>
      <c r="F546" s="31"/>
      <c r="G546" s="31"/>
      <c r="H546" s="31"/>
      <c r="I546" s="31"/>
      <c r="J546" s="31"/>
      <c r="K546" s="227"/>
      <c r="L546" s="218"/>
      <c r="M546" s="219"/>
      <c r="N546" s="219"/>
      <c r="O546" s="219"/>
      <c r="P546" s="219"/>
      <c r="Q546" s="219"/>
      <c r="R546" s="219"/>
      <c r="S546" s="219"/>
      <c r="T546" s="219"/>
      <c r="U546" s="224"/>
      <c r="V546" s="225"/>
      <c r="W546" s="221"/>
      <c r="X546" s="219"/>
      <c r="Y546" s="219"/>
      <c r="Z546" s="219"/>
      <c r="AA546" s="219"/>
      <c r="AB546" s="219"/>
      <c r="AC546" s="219"/>
      <c r="AD546" s="219"/>
      <c r="AE546" s="219"/>
      <c r="AF546" s="221"/>
      <c r="AG546" s="221"/>
      <c r="AH546" s="221"/>
      <c r="AI546" s="221"/>
      <c r="AJ546" s="221"/>
      <c r="AK546" s="221"/>
      <c r="AL546" s="221"/>
      <c r="AM546" s="221"/>
      <c r="AN546" s="221"/>
      <c r="AO546" s="221"/>
      <c r="AP546" s="221"/>
    </row>
    <row r="547" spans="1:42" ht="14.25" customHeight="1">
      <c r="A547" s="31"/>
      <c r="B547" s="31"/>
      <c r="C547" s="31"/>
      <c r="D547" s="31"/>
      <c r="E547" s="31"/>
      <c r="F547" s="31"/>
      <c r="G547" s="31"/>
      <c r="H547" s="31"/>
      <c r="I547" s="31"/>
      <c r="J547" s="31"/>
      <c r="K547" s="227"/>
      <c r="L547" s="218"/>
      <c r="M547" s="219"/>
      <c r="N547" s="219"/>
      <c r="O547" s="219"/>
      <c r="P547" s="219"/>
      <c r="Q547" s="219"/>
      <c r="R547" s="219"/>
      <c r="S547" s="219"/>
      <c r="T547" s="219"/>
      <c r="U547" s="224"/>
      <c r="V547" s="225"/>
      <c r="W547" s="221"/>
      <c r="X547" s="219"/>
      <c r="Y547" s="219"/>
      <c r="Z547" s="219"/>
      <c r="AA547" s="219"/>
      <c r="AB547" s="219"/>
      <c r="AC547" s="219"/>
      <c r="AD547" s="219"/>
      <c r="AE547" s="219"/>
      <c r="AF547" s="221"/>
      <c r="AG547" s="221"/>
      <c r="AH547" s="221"/>
      <c r="AI547" s="221"/>
      <c r="AJ547" s="221"/>
      <c r="AK547" s="221"/>
      <c r="AL547" s="221"/>
      <c r="AM547" s="221"/>
      <c r="AN547" s="221"/>
      <c r="AO547" s="221"/>
      <c r="AP547" s="221"/>
    </row>
    <row r="548" spans="1:42" ht="14.25" customHeight="1">
      <c r="A548" s="31"/>
      <c r="B548" s="31"/>
      <c r="C548" s="31"/>
      <c r="D548" s="31"/>
      <c r="E548" s="31"/>
      <c r="F548" s="31"/>
      <c r="G548" s="31"/>
      <c r="H548" s="31"/>
      <c r="I548" s="31"/>
      <c r="J548" s="31"/>
      <c r="K548" s="227"/>
      <c r="L548" s="218"/>
      <c r="M548" s="219"/>
      <c r="N548" s="219"/>
      <c r="O548" s="219"/>
      <c r="P548" s="219"/>
      <c r="Q548" s="219"/>
      <c r="R548" s="219"/>
      <c r="S548" s="219"/>
      <c r="T548" s="219"/>
      <c r="U548" s="224"/>
      <c r="V548" s="225"/>
      <c r="W548" s="221"/>
      <c r="X548" s="219"/>
      <c r="Y548" s="219"/>
      <c r="Z548" s="219"/>
      <c r="AA548" s="219"/>
      <c r="AB548" s="219"/>
      <c r="AC548" s="219"/>
      <c r="AD548" s="219"/>
      <c r="AE548" s="219"/>
      <c r="AF548" s="221"/>
      <c r="AG548" s="221"/>
      <c r="AH548" s="221"/>
      <c r="AI548" s="221"/>
      <c r="AJ548" s="221"/>
      <c r="AK548" s="221"/>
      <c r="AL548" s="221"/>
      <c r="AM548" s="221"/>
      <c r="AN548" s="221"/>
      <c r="AO548" s="221"/>
      <c r="AP548" s="221"/>
    </row>
    <row r="549" spans="1:42" ht="14.25" customHeight="1">
      <c r="A549" s="31"/>
      <c r="B549" s="31"/>
      <c r="C549" s="31"/>
      <c r="D549" s="31"/>
      <c r="E549" s="31"/>
      <c r="F549" s="31"/>
      <c r="G549" s="31"/>
      <c r="H549" s="31"/>
      <c r="I549" s="31"/>
      <c r="J549" s="31"/>
      <c r="K549" s="227"/>
      <c r="L549" s="218"/>
      <c r="M549" s="219"/>
      <c r="N549" s="219"/>
      <c r="O549" s="219"/>
      <c r="P549" s="219"/>
      <c r="Q549" s="219"/>
      <c r="R549" s="219"/>
      <c r="S549" s="219"/>
      <c r="T549" s="219"/>
      <c r="U549" s="224"/>
      <c r="V549" s="225"/>
      <c r="W549" s="221"/>
      <c r="X549" s="219"/>
      <c r="Y549" s="219"/>
      <c r="Z549" s="219"/>
      <c r="AA549" s="219"/>
      <c r="AB549" s="219"/>
      <c r="AC549" s="219"/>
      <c r="AD549" s="219"/>
      <c r="AE549" s="219"/>
      <c r="AF549" s="221"/>
      <c r="AG549" s="221"/>
      <c r="AH549" s="221"/>
      <c r="AI549" s="221"/>
      <c r="AJ549" s="221"/>
      <c r="AK549" s="221"/>
      <c r="AL549" s="221"/>
      <c r="AM549" s="221"/>
      <c r="AN549" s="221"/>
      <c r="AO549" s="221"/>
      <c r="AP549" s="221"/>
    </row>
    <row r="550" spans="1:42" ht="14.25" customHeight="1">
      <c r="A550" s="31"/>
      <c r="B550" s="31"/>
      <c r="C550" s="31"/>
      <c r="D550" s="31"/>
      <c r="E550" s="31"/>
      <c r="F550" s="31"/>
      <c r="G550" s="31"/>
      <c r="H550" s="31"/>
      <c r="I550" s="31"/>
      <c r="J550" s="31"/>
      <c r="K550" s="227"/>
      <c r="L550" s="218"/>
      <c r="M550" s="219"/>
      <c r="N550" s="219"/>
      <c r="O550" s="219"/>
      <c r="P550" s="219"/>
      <c r="Q550" s="219"/>
      <c r="R550" s="219"/>
      <c r="S550" s="219"/>
      <c r="T550" s="219"/>
      <c r="U550" s="224"/>
      <c r="V550" s="225"/>
      <c r="W550" s="221"/>
      <c r="X550" s="219"/>
      <c r="Y550" s="219"/>
      <c r="Z550" s="219"/>
      <c r="AA550" s="219"/>
      <c r="AB550" s="219"/>
      <c r="AC550" s="219"/>
      <c r="AD550" s="219"/>
      <c r="AE550" s="219"/>
      <c r="AF550" s="221"/>
      <c r="AG550" s="221"/>
      <c r="AH550" s="221"/>
      <c r="AI550" s="221"/>
      <c r="AJ550" s="221"/>
      <c r="AK550" s="221"/>
      <c r="AL550" s="221"/>
      <c r="AM550" s="221"/>
      <c r="AN550" s="221"/>
      <c r="AO550" s="221"/>
      <c r="AP550" s="221"/>
    </row>
    <row r="551" spans="1:42" ht="14.25" customHeight="1">
      <c r="A551" s="31"/>
      <c r="B551" s="31"/>
      <c r="C551" s="31"/>
      <c r="D551" s="31"/>
      <c r="E551" s="31"/>
      <c r="F551" s="31"/>
      <c r="G551" s="31"/>
      <c r="H551" s="31"/>
      <c r="I551" s="31"/>
      <c r="J551" s="31"/>
      <c r="K551" s="227"/>
      <c r="L551" s="218"/>
      <c r="M551" s="219"/>
      <c r="N551" s="219"/>
      <c r="O551" s="219"/>
      <c r="P551" s="219"/>
      <c r="Q551" s="219"/>
      <c r="R551" s="219"/>
      <c r="S551" s="219"/>
      <c r="T551" s="219"/>
      <c r="U551" s="224"/>
      <c r="V551" s="225"/>
      <c r="W551" s="221"/>
      <c r="X551" s="219"/>
      <c r="Y551" s="219"/>
      <c r="Z551" s="219"/>
      <c r="AA551" s="219"/>
      <c r="AB551" s="219"/>
      <c r="AC551" s="219"/>
      <c r="AD551" s="219"/>
      <c r="AE551" s="219"/>
      <c r="AF551" s="221"/>
      <c r="AG551" s="221"/>
      <c r="AH551" s="221"/>
      <c r="AI551" s="221"/>
      <c r="AJ551" s="221"/>
      <c r="AK551" s="221"/>
      <c r="AL551" s="221"/>
      <c r="AM551" s="221"/>
      <c r="AN551" s="221"/>
      <c r="AO551" s="221"/>
      <c r="AP551" s="221"/>
    </row>
    <row r="552" spans="1:42" ht="14.25" customHeight="1">
      <c r="A552" s="31"/>
      <c r="B552" s="31"/>
      <c r="C552" s="31"/>
      <c r="D552" s="31"/>
      <c r="E552" s="31"/>
      <c r="F552" s="31"/>
      <c r="G552" s="31"/>
      <c r="H552" s="31"/>
      <c r="I552" s="31"/>
      <c r="J552" s="31"/>
      <c r="K552" s="227"/>
      <c r="L552" s="218"/>
      <c r="M552" s="219"/>
      <c r="N552" s="219"/>
      <c r="O552" s="219"/>
      <c r="P552" s="219"/>
      <c r="Q552" s="219"/>
      <c r="R552" s="219"/>
      <c r="S552" s="219"/>
      <c r="T552" s="219"/>
      <c r="U552" s="224"/>
      <c r="V552" s="225"/>
      <c r="W552" s="221"/>
      <c r="X552" s="219"/>
      <c r="Y552" s="219"/>
      <c r="Z552" s="219"/>
      <c r="AA552" s="219"/>
      <c r="AB552" s="219"/>
      <c r="AC552" s="219"/>
      <c r="AD552" s="219"/>
      <c r="AE552" s="219"/>
      <c r="AF552" s="221"/>
      <c r="AG552" s="221"/>
      <c r="AH552" s="221"/>
      <c r="AI552" s="221"/>
      <c r="AJ552" s="221"/>
      <c r="AK552" s="221"/>
      <c r="AL552" s="221"/>
      <c r="AM552" s="221"/>
      <c r="AN552" s="221"/>
      <c r="AO552" s="221"/>
      <c r="AP552" s="221"/>
    </row>
    <row r="553" spans="1:42" ht="14.25" customHeight="1">
      <c r="A553" s="31"/>
      <c r="B553" s="31"/>
      <c r="C553" s="31"/>
      <c r="D553" s="31"/>
      <c r="E553" s="31"/>
      <c r="F553" s="31"/>
      <c r="G553" s="31"/>
      <c r="H553" s="31"/>
      <c r="I553" s="31"/>
      <c r="J553" s="31"/>
      <c r="K553" s="227"/>
      <c r="L553" s="218"/>
      <c r="M553" s="219"/>
      <c r="N553" s="219"/>
      <c r="O553" s="219"/>
      <c r="P553" s="219"/>
      <c r="Q553" s="219"/>
      <c r="R553" s="219"/>
      <c r="S553" s="219"/>
      <c r="T553" s="219"/>
      <c r="U553" s="224"/>
      <c r="V553" s="225"/>
      <c r="W553" s="221"/>
      <c r="X553" s="219"/>
      <c r="Y553" s="219"/>
      <c r="Z553" s="219"/>
      <c r="AA553" s="219"/>
      <c r="AB553" s="219"/>
      <c r="AC553" s="219"/>
      <c r="AD553" s="219"/>
      <c r="AE553" s="219"/>
      <c r="AF553" s="221"/>
      <c r="AG553" s="221"/>
      <c r="AH553" s="221"/>
      <c r="AI553" s="221"/>
      <c r="AJ553" s="221"/>
      <c r="AK553" s="221"/>
      <c r="AL553" s="221"/>
      <c r="AM553" s="221"/>
      <c r="AN553" s="221"/>
      <c r="AO553" s="221"/>
      <c r="AP553" s="221"/>
    </row>
    <row r="554" spans="1:42" ht="14.25" customHeight="1">
      <c r="A554" s="31"/>
      <c r="B554" s="31"/>
      <c r="C554" s="31"/>
      <c r="D554" s="31"/>
      <c r="E554" s="31"/>
      <c r="F554" s="31"/>
      <c r="G554" s="31"/>
      <c r="H554" s="31"/>
      <c r="I554" s="31"/>
      <c r="J554" s="31"/>
      <c r="K554" s="227"/>
      <c r="L554" s="218"/>
      <c r="M554" s="219"/>
      <c r="N554" s="219"/>
      <c r="O554" s="219"/>
      <c r="P554" s="219"/>
      <c r="Q554" s="219"/>
      <c r="R554" s="219"/>
      <c r="S554" s="219"/>
      <c r="T554" s="219"/>
      <c r="U554" s="224"/>
      <c r="V554" s="225"/>
      <c r="W554" s="221"/>
      <c r="X554" s="219"/>
      <c r="Y554" s="219"/>
      <c r="Z554" s="219"/>
      <c r="AA554" s="219"/>
      <c r="AB554" s="219"/>
      <c r="AC554" s="219"/>
      <c r="AD554" s="219"/>
      <c r="AE554" s="219"/>
      <c r="AF554" s="221"/>
      <c r="AG554" s="221"/>
      <c r="AH554" s="221"/>
      <c r="AI554" s="221"/>
      <c r="AJ554" s="221"/>
      <c r="AK554" s="221"/>
      <c r="AL554" s="221"/>
      <c r="AM554" s="221"/>
      <c r="AN554" s="221"/>
      <c r="AO554" s="221"/>
      <c r="AP554" s="221"/>
    </row>
    <row r="555" spans="1:42" ht="14.25" customHeight="1">
      <c r="A555" s="31"/>
      <c r="B555" s="31"/>
      <c r="C555" s="31"/>
      <c r="D555" s="31"/>
      <c r="E555" s="31"/>
      <c r="F555" s="31"/>
      <c r="G555" s="31"/>
      <c r="H555" s="31"/>
      <c r="I555" s="31"/>
      <c r="J555" s="31"/>
      <c r="K555" s="227"/>
      <c r="L555" s="218"/>
      <c r="M555" s="219"/>
      <c r="N555" s="219"/>
      <c r="O555" s="219"/>
      <c r="P555" s="219"/>
      <c r="Q555" s="219"/>
      <c r="R555" s="219"/>
      <c r="S555" s="219"/>
      <c r="T555" s="219"/>
      <c r="U555" s="224"/>
      <c r="V555" s="225"/>
      <c r="W555" s="221"/>
      <c r="X555" s="219"/>
      <c r="Y555" s="219"/>
      <c r="Z555" s="219"/>
      <c r="AA555" s="219"/>
      <c r="AB555" s="219"/>
      <c r="AC555" s="219"/>
      <c r="AD555" s="219"/>
      <c r="AE555" s="219"/>
      <c r="AF555" s="221"/>
      <c r="AG555" s="221"/>
      <c r="AH555" s="221"/>
      <c r="AI555" s="221"/>
      <c r="AJ555" s="221"/>
      <c r="AK555" s="221"/>
      <c r="AL555" s="221"/>
      <c r="AM555" s="221"/>
      <c r="AN555" s="221"/>
      <c r="AO555" s="221"/>
      <c r="AP555" s="221"/>
    </row>
    <row r="556" spans="1:42" ht="14.25" customHeight="1">
      <c r="A556" s="31"/>
      <c r="B556" s="31"/>
      <c r="C556" s="31"/>
      <c r="D556" s="31"/>
      <c r="E556" s="31"/>
      <c r="F556" s="31"/>
      <c r="G556" s="31"/>
      <c r="H556" s="31"/>
      <c r="I556" s="31"/>
      <c r="J556" s="31"/>
      <c r="K556" s="227"/>
      <c r="L556" s="218"/>
      <c r="M556" s="219"/>
      <c r="N556" s="219"/>
      <c r="O556" s="219"/>
      <c r="P556" s="219"/>
      <c r="Q556" s="219"/>
      <c r="R556" s="219"/>
      <c r="S556" s="219"/>
      <c r="T556" s="219"/>
      <c r="U556" s="224"/>
      <c r="V556" s="225"/>
      <c r="W556" s="221"/>
      <c r="X556" s="219"/>
      <c r="Y556" s="219"/>
      <c r="Z556" s="219"/>
      <c r="AA556" s="219"/>
      <c r="AB556" s="219"/>
      <c r="AC556" s="219"/>
      <c r="AD556" s="219"/>
      <c r="AE556" s="219"/>
      <c r="AF556" s="221"/>
      <c r="AG556" s="221"/>
      <c r="AH556" s="221"/>
      <c r="AI556" s="221"/>
      <c r="AJ556" s="221"/>
      <c r="AK556" s="221"/>
      <c r="AL556" s="221"/>
      <c r="AM556" s="221"/>
      <c r="AN556" s="221"/>
      <c r="AO556" s="221"/>
      <c r="AP556" s="221"/>
    </row>
    <row r="557" spans="1:42" ht="14.25" customHeight="1">
      <c r="A557" s="31"/>
      <c r="B557" s="31"/>
      <c r="C557" s="31"/>
      <c r="D557" s="31"/>
      <c r="E557" s="31"/>
      <c r="F557" s="31"/>
      <c r="G557" s="31"/>
      <c r="H557" s="31"/>
      <c r="I557" s="31"/>
      <c r="J557" s="31"/>
      <c r="K557" s="227"/>
      <c r="L557" s="218"/>
      <c r="M557" s="219"/>
      <c r="N557" s="219"/>
      <c r="O557" s="219"/>
      <c r="P557" s="219"/>
      <c r="Q557" s="219"/>
      <c r="R557" s="219"/>
      <c r="S557" s="219"/>
      <c r="T557" s="219"/>
      <c r="U557" s="224"/>
      <c r="V557" s="225"/>
      <c r="W557" s="221"/>
      <c r="X557" s="219"/>
      <c r="Y557" s="219"/>
      <c r="Z557" s="219"/>
      <c r="AA557" s="219"/>
      <c r="AB557" s="219"/>
      <c r="AC557" s="219"/>
      <c r="AD557" s="219"/>
      <c r="AE557" s="219"/>
      <c r="AF557" s="221"/>
      <c r="AG557" s="221"/>
      <c r="AH557" s="221"/>
      <c r="AI557" s="221"/>
      <c r="AJ557" s="221"/>
      <c r="AK557" s="221"/>
      <c r="AL557" s="221"/>
      <c r="AM557" s="221"/>
      <c r="AN557" s="221"/>
      <c r="AO557" s="221"/>
      <c r="AP557" s="221"/>
    </row>
    <row r="558" spans="1:42" ht="14.25" customHeight="1">
      <c r="A558" s="31"/>
      <c r="B558" s="31"/>
      <c r="C558" s="31"/>
      <c r="D558" s="31"/>
      <c r="E558" s="31"/>
      <c r="F558" s="31"/>
      <c r="G558" s="31"/>
      <c r="H558" s="31"/>
      <c r="I558" s="31"/>
      <c r="J558" s="31"/>
      <c r="K558" s="227"/>
      <c r="L558" s="218"/>
      <c r="M558" s="219"/>
      <c r="N558" s="219"/>
      <c r="O558" s="219"/>
      <c r="P558" s="219"/>
      <c r="Q558" s="219"/>
      <c r="R558" s="219"/>
      <c r="S558" s="219"/>
      <c r="T558" s="219"/>
      <c r="U558" s="224"/>
      <c r="V558" s="225"/>
      <c r="W558" s="221"/>
      <c r="X558" s="219"/>
      <c r="Y558" s="219"/>
      <c r="Z558" s="219"/>
      <c r="AA558" s="219"/>
      <c r="AB558" s="219"/>
      <c r="AC558" s="219"/>
      <c r="AD558" s="219"/>
      <c r="AE558" s="219"/>
      <c r="AF558" s="221"/>
      <c r="AG558" s="221"/>
      <c r="AH558" s="221"/>
      <c r="AI558" s="221"/>
      <c r="AJ558" s="221"/>
      <c r="AK558" s="221"/>
      <c r="AL558" s="221"/>
      <c r="AM558" s="221"/>
      <c r="AN558" s="221"/>
      <c r="AO558" s="221"/>
      <c r="AP558" s="221"/>
    </row>
    <row r="559" spans="1:42" ht="14.25" customHeight="1">
      <c r="A559" s="31"/>
      <c r="B559" s="31"/>
      <c r="C559" s="31"/>
      <c r="D559" s="31"/>
      <c r="E559" s="31"/>
      <c r="F559" s="31"/>
      <c r="G559" s="31"/>
      <c r="H559" s="31"/>
      <c r="I559" s="31"/>
      <c r="J559" s="31"/>
      <c r="K559" s="227"/>
      <c r="L559" s="218"/>
      <c r="M559" s="219"/>
      <c r="N559" s="219"/>
      <c r="O559" s="219"/>
      <c r="P559" s="219"/>
      <c r="Q559" s="219"/>
      <c r="R559" s="219"/>
      <c r="S559" s="219"/>
      <c r="T559" s="219"/>
      <c r="U559" s="224"/>
      <c r="V559" s="225"/>
      <c r="W559" s="221"/>
      <c r="X559" s="219"/>
      <c r="Y559" s="219"/>
      <c r="Z559" s="219"/>
      <c r="AA559" s="219"/>
      <c r="AB559" s="219"/>
      <c r="AC559" s="219"/>
      <c r="AD559" s="219"/>
      <c r="AE559" s="219"/>
      <c r="AF559" s="221"/>
      <c r="AG559" s="221"/>
      <c r="AH559" s="221"/>
      <c r="AI559" s="221"/>
      <c r="AJ559" s="221"/>
      <c r="AK559" s="221"/>
      <c r="AL559" s="221"/>
      <c r="AM559" s="221"/>
      <c r="AN559" s="221"/>
      <c r="AO559" s="221"/>
      <c r="AP559" s="221"/>
    </row>
    <row r="560" spans="1:42" ht="14.25" customHeight="1">
      <c r="A560" s="31"/>
      <c r="B560" s="31"/>
      <c r="C560" s="31"/>
      <c r="D560" s="31"/>
      <c r="E560" s="31"/>
      <c r="F560" s="31"/>
      <c r="G560" s="31"/>
      <c r="H560" s="31"/>
      <c r="I560" s="31"/>
      <c r="J560" s="31"/>
      <c r="K560" s="227"/>
      <c r="L560" s="218"/>
      <c r="M560" s="219"/>
      <c r="N560" s="219"/>
      <c r="O560" s="219"/>
      <c r="P560" s="219"/>
      <c r="Q560" s="219"/>
      <c r="R560" s="219"/>
      <c r="S560" s="219"/>
      <c r="T560" s="219"/>
      <c r="U560" s="224"/>
      <c r="V560" s="225"/>
      <c r="W560" s="221"/>
      <c r="X560" s="219"/>
      <c r="Y560" s="219"/>
      <c r="Z560" s="219"/>
      <c r="AA560" s="219"/>
      <c r="AB560" s="219"/>
      <c r="AC560" s="219"/>
      <c r="AD560" s="219"/>
      <c r="AE560" s="219"/>
      <c r="AF560" s="221"/>
      <c r="AG560" s="221"/>
      <c r="AH560" s="221"/>
      <c r="AI560" s="221"/>
      <c r="AJ560" s="221"/>
      <c r="AK560" s="221"/>
      <c r="AL560" s="221"/>
      <c r="AM560" s="221"/>
      <c r="AN560" s="221"/>
      <c r="AO560" s="221"/>
      <c r="AP560" s="221"/>
    </row>
    <row r="561" spans="1:42" ht="14.25" customHeight="1">
      <c r="A561" s="31"/>
      <c r="B561" s="31"/>
      <c r="C561" s="31"/>
      <c r="D561" s="31"/>
      <c r="E561" s="31"/>
      <c r="F561" s="31"/>
      <c r="G561" s="31"/>
      <c r="H561" s="31"/>
      <c r="I561" s="31"/>
      <c r="J561" s="31"/>
      <c r="K561" s="227"/>
      <c r="L561" s="218"/>
      <c r="M561" s="219"/>
      <c r="N561" s="219"/>
      <c r="O561" s="219"/>
      <c r="P561" s="219"/>
      <c r="Q561" s="219"/>
      <c r="R561" s="219"/>
      <c r="S561" s="219"/>
      <c r="T561" s="219"/>
      <c r="U561" s="224"/>
      <c r="V561" s="225"/>
      <c r="W561" s="221"/>
      <c r="X561" s="219"/>
      <c r="Y561" s="219"/>
      <c r="Z561" s="219"/>
      <c r="AA561" s="219"/>
      <c r="AB561" s="219"/>
      <c r="AC561" s="219"/>
      <c r="AD561" s="219"/>
      <c r="AE561" s="219"/>
      <c r="AF561" s="221"/>
      <c r="AG561" s="221"/>
      <c r="AH561" s="221"/>
      <c r="AI561" s="221"/>
      <c r="AJ561" s="221"/>
      <c r="AK561" s="221"/>
      <c r="AL561" s="221"/>
      <c r="AM561" s="221"/>
      <c r="AN561" s="221"/>
      <c r="AO561" s="221"/>
      <c r="AP561" s="221"/>
    </row>
    <row r="562" spans="1:42" ht="14.25" customHeight="1">
      <c r="A562" s="31"/>
      <c r="B562" s="31"/>
      <c r="C562" s="31"/>
      <c r="D562" s="31"/>
      <c r="E562" s="31"/>
      <c r="F562" s="31"/>
      <c r="G562" s="31"/>
      <c r="H562" s="31"/>
      <c r="I562" s="31"/>
      <c r="J562" s="31"/>
      <c r="K562" s="227"/>
      <c r="L562" s="218"/>
      <c r="M562" s="219"/>
      <c r="N562" s="219"/>
      <c r="O562" s="219"/>
      <c r="P562" s="219"/>
      <c r="Q562" s="219"/>
      <c r="R562" s="219"/>
      <c r="S562" s="219"/>
      <c r="T562" s="219"/>
      <c r="U562" s="224"/>
      <c r="V562" s="225"/>
      <c r="W562" s="221"/>
      <c r="X562" s="219"/>
      <c r="Y562" s="219"/>
      <c r="Z562" s="219"/>
      <c r="AA562" s="219"/>
      <c r="AB562" s="219"/>
      <c r="AC562" s="219"/>
      <c r="AD562" s="219"/>
      <c r="AE562" s="219"/>
      <c r="AF562" s="221"/>
      <c r="AG562" s="221"/>
      <c r="AH562" s="221"/>
      <c r="AI562" s="221"/>
      <c r="AJ562" s="221"/>
      <c r="AK562" s="221"/>
      <c r="AL562" s="221"/>
      <c r="AM562" s="221"/>
      <c r="AN562" s="221"/>
      <c r="AO562" s="221"/>
      <c r="AP562" s="221"/>
    </row>
    <row r="563" spans="1:42" ht="14.25" customHeight="1">
      <c r="A563" s="31"/>
      <c r="B563" s="31"/>
      <c r="C563" s="31"/>
      <c r="D563" s="31"/>
      <c r="E563" s="31"/>
      <c r="F563" s="31"/>
      <c r="G563" s="31"/>
      <c r="H563" s="31"/>
      <c r="I563" s="31"/>
      <c r="J563" s="31"/>
      <c r="K563" s="227"/>
      <c r="L563" s="218"/>
      <c r="M563" s="219"/>
      <c r="N563" s="219"/>
      <c r="O563" s="219"/>
      <c r="P563" s="219"/>
      <c r="Q563" s="219"/>
      <c r="R563" s="219"/>
      <c r="S563" s="219"/>
      <c r="T563" s="219"/>
      <c r="U563" s="224"/>
      <c r="V563" s="225"/>
      <c r="W563" s="221"/>
      <c r="X563" s="219"/>
      <c r="Y563" s="219"/>
      <c r="Z563" s="219"/>
      <c r="AA563" s="219"/>
      <c r="AB563" s="219"/>
      <c r="AC563" s="219"/>
      <c r="AD563" s="219"/>
      <c r="AE563" s="219"/>
      <c r="AF563" s="221"/>
      <c r="AG563" s="221"/>
      <c r="AH563" s="221"/>
      <c r="AI563" s="221"/>
      <c r="AJ563" s="221"/>
      <c r="AK563" s="221"/>
      <c r="AL563" s="221"/>
      <c r="AM563" s="221"/>
      <c r="AN563" s="221"/>
      <c r="AO563" s="221"/>
      <c r="AP563" s="221"/>
    </row>
    <row r="564" spans="1:42" ht="14.25" customHeight="1">
      <c r="A564" s="31"/>
      <c r="B564" s="31"/>
      <c r="C564" s="31"/>
      <c r="D564" s="31"/>
      <c r="E564" s="31"/>
      <c r="F564" s="31"/>
      <c r="G564" s="31"/>
      <c r="H564" s="31"/>
      <c r="I564" s="31"/>
      <c r="J564" s="31"/>
      <c r="K564" s="227"/>
      <c r="L564" s="218"/>
      <c r="M564" s="219"/>
      <c r="N564" s="219"/>
      <c r="O564" s="219"/>
      <c r="P564" s="219"/>
      <c r="Q564" s="219"/>
      <c r="R564" s="219"/>
      <c r="S564" s="219"/>
      <c r="T564" s="219"/>
      <c r="U564" s="224"/>
      <c r="V564" s="225"/>
      <c r="W564" s="221"/>
      <c r="X564" s="219"/>
      <c r="Y564" s="219"/>
      <c r="Z564" s="219"/>
      <c r="AA564" s="219"/>
      <c r="AB564" s="219"/>
      <c r="AC564" s="219"/>
      <c r="AD564" s="219"/>
      <c r="AE564" s="219"/>
      <c r="AF564" s="221"/>
      <c r="AG564" s="221"/>
      <c r="AH564" s="221"/>
      <c r="AI564" s="221"/>
      <c r="AJ564" s="221"/>
      <c r="AK564" s="221"/>
      <c r="AL564" s="221"/>
      <c r="AM564" s="221"/>
      <c r="AN564" s="221"/>
      <c r="AO564" s="221"/>
      <c r="AP564" s="221"/>
    </row>
    <row r="565" spans="1:42" ht="14.25" customHeight="1">
      <c r="A565" s="31"/>
      <c r="B565" s="31"/>
      <c r="C565" s="31"/>
      <c r="D565" s="31"/>
      <c r="E565" s="31"/>
      <c r="F565" s="31"/>
      <c r="G565" s="31"/>
      <c r="H565" s="31"/>
      <c r="I565" s="31"/>
      <c r="J565" s="31"/>
      <c r="K565" s="227"/>
      <c r="L565" s="218"/>
      <c r="M565" s="219"/>
      <c r="N565" s="219"/>
      <c r="O565" s="219"/>
      <c r="P565" s="219"/>
      <c r="Q565" s="219"/>
      <c r="R565" s="219"/>
      <c r="S565" s="219"/>
      <c r="T565" s="219"/>
      <c r="U565" s="224"/>
      <c r="V565" s="225"/>
      <c r="W565" s="221"/>
      <c r="X565" s="219"/>
      <c r="Y565" s="219"/>
      <c r="Z565" s="219"/>
      <c r="AA565" s="219"/>
      <c r="AB565" s="219"/>
      <c r="AC565" s="219"/>
      <c r="AD565" s="219"/>
      <c r="AE565" s="219"/>
      <c r="AF565" s="221"/>
      <c r="AG565" s="221"/>
      <c r="AH565" s="221"/>
      <c r="AI565" s="221"/>
      <c r="AJ565" s="221"/>
      <c r="AK565" s="221"/>
      <c r="AL565" s="221"/>
      <c r="AM565" s="221"/>
      <c r="AN565" s="221"/>
      <c r="AO565" s="221"/>
      <c r="AP565" s="221"/>
    </row>
    <row r="566" spans="1:42" ht="14.25" customHeight="1">
      <c r="A566" s="31"/>
      <c r="B566" s="31"/>
      <c r="C566" s="31"/>
      <c r="D566" s="31"/>
      <c r="E566" s="31"/>
      <c r="F566" s="31"/>
      <c r="G566" s="31"/>
      <c r="H566" s="31"/>
      <c r="I566" s="31"/>
      <c r="J566" s="31"/>
      <c r="K566" s="227"/>
      <c r="L566" s="218"/>
      <c r="M566" s="219"/>
      <c r="N566" s="219"/>
      <c r="O566" s="219"/>
      <c r="P566" s="219"/>
      <c r="Q566" s="219"/>
      <c r="R566" s="219"/>
      <c r="S566" s="219"/>
      <c r="T566" s="219"/>
      <c r="U566" s="224"/>
      <c r="V566" s="225"/>
      <c r="W566" s="221"/>
      <c r="X566" s="219"/>
      <c r="Y566" s="219"/>
      <c r="Z566" s="219"/>
      <c r="AA566" s="219"/>
      <c r="AB566" s="219"/>
      <c r="AC566" s="219"/>
      <c r="AD566" s="219"/>
      <c r="AE566" s="219"/>
      <c r="AF566" s="221"/>
      <c r="AG566" s="221"/>
      <c r="AH566" s="221"/>
      <c r="AI566" s="221"/>
      <c r="AJ566" s="221"/>
      <c r="AK566" s="221"/>
      <c r="AL566" s="221"/>
      <c r="AM566" s="221"/>
      <c r="AN566" s="221"/>
      <c r="AO566" s="221"/>
      <c r="AP566" s="221"/>
    </row>
    <row r="567" spans="1:42" ht="14.25" customHeight="1">
      <c r="A567" s="31"/>
      <c r="B567" s="31"/>
      <c r="C567" s="31"/>
      <c r="D567" s="31"/>
      <c r="E567" s="31"/>
      <c r="F567" s="31"/>
      <c r="G567" s="31"/>
      <c r="H567" s="31"/>
      <c r="I567" s="31"/>
      <c r="J567" s="31"/>
      <c r="K567" s="227"/>
      <c r="L567" s="218"/>
      <c r="M567" s="219"/>
      <c r="N567" s="219"/>
      <c r="O567" s="219"/>
      <c r="P567" s="219"/>
      <c r="Q567" s="219"/>
      <c r="R567" s="219"/>
      <c r="S567" s="219"/>
      <c r="T567" s="219"/>
      <c r="U567" s="224"/>
      <c r="V567" s="225"/>
      <c r="W567" s="221"/>
      <c r="X567" s="219"/>
      <c r="Y567" s="219"/>
      <c r="Z567" s="219"/>
      <c r="AA567" s="219"/>
      <c r="AB567" s="219"/>
      <c r="AC567" s="219"/>
      <c r="AD567" s="219"/>
      <c r="AE567" s="219"/>
      <c r="AF567" s="221"/>
      <c r="AG567" s="221"/>
      <c r="AH567" s="221"/>
      <c r="AI567" s="221"/>
      <c r="AJ567" s="221"/>
      <c r="AK567" s="221"/>
      <c r="AL567" s="221"/>
      <c r="AM567" s="221"/>
      <c r="AN567" s="221"/>
      <c r="AO567" s="221"/>
      <c r="AP567" s="221"/>
    </row>
    <row r="568" spans="1:42" ht="14.25" customHeight="1">
      <c r="A568" s="31"/>
      <c r="B568" s="31"/>
      <c r="C568" s="31"/>
      <c r="D568" s="31"/>
      <c r="E568" s="31"/>
      <c r="F568" s="31"/>
      <c r="G568" s="31"/>
      <c r="H568" s="31"/>
      <c r="I568" s="31"/>
      <c r="J568" s="31"/>
      <c r="K568" s="227"/>
      <c r="L568" s="218"/>
      <c r="M568" s="219"/>
      <c r="N568" s="219"/>
      <c r="O568" s="219"/>
      <c r="P568" s="219"/>
      <c r="Q568" s="219"/>
      <c r="R568" s="219"/>
      <c r="S568" s="219"/>
      <c r="T568" s="219"/>
      <c r="U568" s="224"/>
      <c r="V568" s="225"/>
      <c r="W568" s="221"/>
      <c r="X568" s="219"/>
      <c r="Y568" s="219"/>
      <c r="Z568" s="219"/>
      <c r="AA568" s="219"/>
      <c r="AB568" s="219"/>
      <c r="AC568" s="219"/>
      <c r="AD568" s="219"/>
      <c r="AE568" s="219"/>
      <c r="AF568" s="221"/>
      <c r="AG568" s="221"/>
      <c r="AH568" s="221"/>
      <c r="AI568" s="221"/>
      <c r="AJ568" s="221"/>
      <c r="AK568" s="221"/>
      <c r="AL568" s="221"/>
      <c r="AM568" s="221"/>
      <c r="AN568" s="221"/>
      <c r="AO568" s="221"/>
      <c r="AP568" s="221"/>
    </row>
    <row r="569" spans="1:42" ht="14.25" customHeight="1">
      <c r="A569" s="31"/>
      <c r="B569" s="31"/>
      <c r="C569" s="31"/>
      <c r="D569" s="31"/>
      <c r="E569" s="31"/>
      <c r="F569" s="31"/>
      <c r="G569" s="31"/>
      <c r="H569" s="31"/>
      <c r="I569" s="31"/>
      <c r="J569" s="31"/>
      <c r="K569" s="227"/>
      <c r="L569" s="218"/>
      <c r="M569" s="219"/>
      <c r="N569" s="219"/>
      <c r="O569" s="219"/>
      <c r="P569" s="219"/>
      <c r="Q569" s="219"/>
      <c r="R569" s="219"/>
      <c r="S569" s="219"/>
      <c r="T569" s="219"/>
      <c r="U569" s="224"/>
      <c r="V569" s="225"/>
      <c r="W569" s="221"/>
      <c r="X569" s="219"/>
      <c r="Y569" s="219"/>
      <c r="Z569" s="219"/>
      <c r="AA569" s="219"/>
      <c r="AB569" s="219"/>
      <c r="AC569" s="219"/>
      <c r="AD569" s="219"/>
      <c r="AE569" s="219"/>
      <c r="AF569" s="221"/>
      <c r="AG569" s="221"/>
      <c r="AH569" s="221"/>
      <c r="AI569" s="221"/>
      <c r="AJ569" s="221"/>
      <c r="AK569" s="221"/>
      <c r="AL569" s="221"/>
      <c r="AM569" s="221"/>
      <c r="AN569" s="221"/>
      <c r="AO569" s="221"/>
      <c r="AP569" s="221"/>
    </row>
    <row r="570" spans="1:42" ht="14.25" customHeight="1">
      <c r="A570" s="31"/>
      <c r="B570" s="31"/>
      <c r="C570" s="31"/>
      <c r="D570" s="31"/>
      <c r="E570" s="31"/>
      <c r="F570" s="31"/>
      <c r="G570" s="31"/>
      <c r="H570" s="31"/>
      <c r="I570" s="31"/>
      <c r="J570" s="31"/>
      <c r="K570" s="227"/>
      <c r="L570" s="218"/>
      <c r="M570" s="219"/>
      <c r="N570" s="219"/>
      <c r="O570" s="219"/>
      <c r="P570" s="219"/>
      <c r="Q570" s="219"/>
      <c r="R570" s="219"/>
      <c r="S570" s="219"/>
      <c r="T570" s="219"/>
      <c r="U570" s="224"/>
      <c r="V570" s="225"/>
      <c r="W570" s="221"/>
      <c r="X570" s="219"/>
      <c r="Y570" s="219"/>
      <c r="Z570" s="219"/>
      <c r="AA570" s="219"/>
      <c r="AB570" s="219"/>
      <c r="AC570" s="219"/>
      <c r="AD570" s="219"/>
      <c r="AE570" s="219"/>
      <c r="AF570" s="221"/>
      <c r="AG570" s="221"/>
      <c r="AH570" s="221"/>
      <c r="AI570" s="221"/>
      <c r="AJ570" s="221"/>
      <c r="AK570" s="221"/>
      <c r="AL570" s="221"/>
      <c r="AM570" s="221"/>
      <c r="AN570" s="221"/>
      <c r="AO570" s="221"/>
      <c r="AP570" s="221"/>
    </row>
    <row r="571" spans="1:42" ht="14.25" customHeight="1">
      <c r="A571" s="31"/>
      <c r="B571" s="31"/>
      <c r="C571" s="31"/>
      <c r="D571" s="31"/>
      <c r="E571" s="31"/>
      <c r="F571" s="31"/>
      <c r="G571" s="31"/>
      <c r="H571" s="31"/>
      <c r="I571" s="31"/>
      <c r="J571" s="31"/>
      <c r="K571" s="227"/>
      <c r="L571" s="218"/>
      <c r="M571" s="219"/>
      <c r="N571" s="219"/>
      <c r="O571" s="219"/>
      <c r="P571" s="219"/>
      <c r="Q571" s="219"/>
      <c r="R571" s="219"/>
      <c r="S571" s="219"/>
      <c r="T571" s="219"/>
      <c r="U571" s="224"/>
      <c r="V571" s="225"/>
      <c r="W571" s="221"/>
      <c r="X571" s="219"/>
      <c r="Y571" s="219"/>
      <c r="Z571" s="219"/>
      <c r="AA571" s="219"/>
      <c r="AB571" s="219"/>
      <c r="AC571" s="219"/>
      <c r="AD571" s="219"/>
      <c r="AE571" s="219"/>
      <c r="AF571" s="221"/>
      <c r="AG571" s="221"/>
      <c r="AH571" s="221"/>
      <c r="AI571" s="221"/>
      <c r="AJ571" s="221"/>
      <c r="AK571" s="221"/>
      <c r="AL571" s="221"/>
      <c r="AM571" s="221"/>
      <c r="AN571" s="221"/>
      <c r="AO571" s="221"/>
      <c r="AP571" s="221"/>
    </row>
    <row r="572" spans="1:42" ht="14.25" customHeight="1">
      <c r="A572" s="31"/>
      <c r="B572" s="31"/>
      <c r="C572" s="31"/>
      <c r="D572" s="31"/>
      <c r="E572" s="31"/>
      <c r="F572" s="31"/>
      <c r="G572" s="31"/>
      <c r="H572" s="31"/>
      <c r="I572" s="31"/>
      <c r="J572" s="31"/>
      <c r="K572" s="227"/>
      <c r="L572" s="218"/>
      <c r="M572" s="219"/>
      <c r="N572" s="219"/>
      <c r="O572" s="219"/>
      <c r="P572" s="219"/>
      <c r="Q572" s="219"/>
      <c r="R572" s="219"/>
      <c r="S572" s="219"/>
      <c r="T572" s="219"/>
      <c r="U572" s="224"/>
      <c r="V572" s="225"/>
      <c r="W572" s="221"/>
      <c r="X572" s="219"/>
      <c r="Y572" s="219"/>
      <c r="Z572" s="219"/>
      <c r="AA572" s="219"/>
      <c r="AB572" s="219"/>
      <c r="AC572" s="219"/>
      <c r="AD572" s="219"/>
      <c r="AE572" s="219"/>
      <c r="AF572" s="221"/>
      <c r="AG572" s="221"/>
      <c r="AH572" s="221"/>
      <c r="AI572" s="221"/>
      <c r="AJ572" s="221"/>
      <c r="AK572" s="221"/>
      <c r="AL572" s="221"/>
      <c r="AM572" s="221"/>
      <c r="AN572" s="221"/>
      <c r="AO572" s="221"/>
      <c r="AP572" s="221"/>
    </row>
    <row r="573" spans="1:42" ht="14.25" customHeight="1">
      <c r="A573" s="31"/>
      <c r="B573" s="31"/>
      <c r="C573" s="31"/>
      <c r="D573" s="31"/>
      <c r="E573" s="31"/>
      <c r="F573" s="31"/>
      <c r="G573" s="31"/>
      <c r="H573" s="31"/>
      <c r="I573" s="31"/>
      <c r="J573" s="31"/>
      <c r="K573" s="227"/>
      <c r="L573" s="218"/>
      <c r="M573" s="219"/>
      <c r="N573" s="219"/>
      <c r="O573" s="219"/>
      <c r="P573" s="219"/>
      <c r="Q573" s="219"/>
      <c r="R573" s="219"/>
      <c r="S573" s="219"/>
      <c r="T573" s="219"/>
      <c r="U573" s="224"/>
      <c r="V573" s="225"/>
      <c r="W573" s="221"/>
      <c r="X573" s="219"/>
      <c r="Y573" s="219"/>
      <c r="Z573" s="219"/>
      <c r="AA573" s="219"/>
      <c r="AB573" s="219"/>
      <c r="AC573" s="219"/>
      <c r="AD573" s="219"/>
      <c r="AE573" s="219"/>
      <c r="AF573" s="221"/>
      <c r="AG573" s="221"/>
      <c r="AH573" s="221"/>
      <c r="AI573" s="221"/>
      <c r="AJ573" s="221"/>
      <c r="AK573" s="221"/>
      <c r="AL573" s="221"/>
      <c r="AM573" s="221"/>
      <c r="AN573" s="221"/>
      <c r="AO573" s="221"/>
      <c r="AP573" s="221"/>
    </row>
    <row r="574" spans="1:42" ht="14.25" customHeight="1">
      <c r="A574" s="31"/>
      <c r="B574" s="31"/>
      <c r="C574" s="31"/>
      <c r="D574" s="31"/>
      <c r="E574" s="31"/>
      <c r="F574" s="31"/>
      <c r="G574" s="31"/>
      <c r="H574" s="31"/>
      <c r="I574" s="31"/>
      <c r="J574" s="31"/>
      <c r="K574" s="227"/>
      <c r="L574" s="218"/>
      <c r="M574" s="219"/>
      <c r="N574" s="219"/>
      <c r="O574" s="219"/>
      <c r="P574" s="219"/>
      <c r="Q574" s="219"/>
      <c r="R574" s="219"/>
      <c r="S574" s="219"/>
      <c r="T574" s="219"/>
      <c r="U574" s="224"/>
      <c r="V574" s="225"/>
      <c r="W574" s="221"/>
      <c r="X574" s="219"/>
      <c r="Y574" s="219"/>
      <c r="Z574" s="219"/>
      <c r="AA574" s="219"/>
      <c r="AB574" s="219"/>
      <c r="AC574" s="219"/>
      <c r="AD574" s="219"/>
      <c r="AE574" s="219"/>
      <c r="AF574" s="221"/>
      <c r="AG574" s="221"/>
      <c r="AH574" s="221"/>
      <c r="AI574" s="221"/>
      <c r="AJ574" s="221"/>
      <c r="AK574" s="221"/>
      <c r="AL574" s="221"/>
      <c r="AM574" s="221"/>
      <c r="AN574" s="221"/>
      <c r="AO574" s="221"/>
      <c r="AP574" s="221"/>
    </row>
    <row r="575" spans="1:42" ht="14.25" customHeight="1">
      <c r="A575" s="31"/>
      <c r="B575" s="31"/>
      <c r="C575" s="31"/>
      <c r="D575" s="31"/>
      <c r="E575" s="31"/>
      <c r="F575" s="31"/>
      <c r="G575" s="31"/>
      <c r="H575" s="31"/>
      <c r="I575" s="31"/>
      <c r="J575" s="31"/>
      <c r="K575" s="227"/>
      <c r="L575" s="218"/>
      <c r="M575" s="219"/>
      <c r="N575" s="219"/>
      <c r="O575" s="219"/>
      <c r="P575" s="219"/>
      <c r="Q575" s="219"/>
      <c r="R575" s="219"/>
      <c r="S575" s="219"/>
      <c r="T575" s="219"/>
      <c r="U575" s="224"/>
      <c r="V575" s="225"/>
      <c r="W575" s="221"/>
      <c r="X575" s="219"/>
      <c r="Y575" s="219"/>
      <c r="Z575" s="219"/>
      <c r="AA575" s="219"/>
      <c r="AB575" s="219"/>
      <c r="AC575" s="219"/>
      <c r="AD575" s="219"/>
      <c r="AE575" s="219"/>
      <c r="AF575" s="221"/>
      <c r="AG575" s="221"/>
      <c r="AH575" s="221"/>
      <c r="AI575" s="221"/>
      <c r="AJ575" s="221"/>
      <c r="AK575" s="221"/>
      <c r="AL575" s="221"/>
      <c r="AM575" s="221"/>
      <c r="AN575" s="221"/>
      <c r="AO575" s="221"/>
      <c r="AP575" s="221"/>
    </row>
    <row r="576" spans="1:42" ht="14.25" customHeight="1">
      <c r="A576" s="31"/>
      <c r="B576" s="31"/>
      <c r="C576" s="31"/>
      <c r="D576" s="31"/>
      <c r="E576" s="31"/>
      <c r="F576" s="31"/>
      <c r="G576" s="31"/>
      <c r="H576" s="31"/>
      <c r="I576" s="31"/>
      <c r="J576" s="31"/>
      <c r="K576" s="227"/>
      <c r="L576" s="218"/>
      <c r="M576" s="219"/>
      <c r="N576" s="219"/>
      <c r="O576" s="219"/>
      <c r="P576" s="219"/>
      <c r="Q576" s="219"/>
      <c r="R576" s="219"/>
      <c r="S576" s="219"/>
      <c r="T576" s="219"/>
      <c r="U576" s="224"/>
      <c r="V576" s="225"/>
      <c r="W576" s="221"/>
      <c r="X576" s="219"/>
      <c r="Y576" s="219"/>
      <c r="Z576" s="219"/>
      <c r="AA576" s="219"/>
      <c r="AB576" s="219"/>
      <c r="AC576" s="219"/>
      <c r="AD576" s="219"/>
      <c r="AE576" s="219"/>
      <c r="AF576" s="221"/>
      <c r="AG576" s="221"/>
      <c r="AH576" s="221"/>
      <c r="AI576" s="221"/>
      <c r="AJ576" s="221"/>
      <c r="AK576" s="221"/>
      <c r="AL576" s="221"/>
      <c r="AM576" s="221"/>
      <c r="AN576" s="221"/>
      <c r="AO576" s="221"/>
      <c r="AP576" s="221"/>
    </row>
    <row r="577" spans="1:42" ht="14.25" customHeight="1">
      <c r="A577" s="31"/>
      <c r="B577" s="31"/>
      <c r="C577" s="31"/>
      <c r="D577" s="31"/>
      <c r="E577" s="31"/>
      <c r="F577" s="31"/>
      <c r="G577" s="31"/>
      <c r="H577" s="31"/>
      <c r="I577" s="31"/>
      <c r="J577" s="31"/>
      <c r="K577" s="227"/>
      <c r="L577" s="218"/>
      <c r="M577" s="219"/>
      <c r="N577" s="219"/>
      <c r="O577" s="219"/>
      <c r="P577" s="219"/>
      <c r="Q577" s="219"/>
      <c r="R577" s="219"/>
      <c r="S577" s="219"/>
      <c r="T577" s="219"/>
      <c r="U577" s="224"/>
      <c r="V577" s="225"/>
      <c r="W577" s="221"/>
      <c r="X577" s="219"/>
      <c r="Y577" s="219"/>
      <c r="Z577" s="219"/>
      <c r="AA577" s="219"/>
      <c r="AB577" s="219"/>
      <c r="AC577" s="219"/>
      <c r="AD577" s="219"/>
      <c r="AE577" s="219"/>
      <c r="AF577" s="221"/>
      <c r="AG577" s="221"/>
      <c r="AH577" s="221"/>
      <c r="AI577" s="221"/>
      <c r="AJ577" s="221"/>
      <c r="AK577" s="221"/>
      <c r="AL577" s="221"/>
      <c r="AM577" s="221"/>
      <c r="AN577" s="221"/>
      <c r="AO577" s="221"/>
      <c r="AP577" s="221"/>
    </row>
    <row r="578" spans="1:42" ht="14.25" customHeight="1">
      <c r="A578" s="31"/>
      <c r="B578" s="31"/>
      <c r="C578" s="31"/>
      <c r="D578" s="31"/>
      <c r="E578" s="31"/>
      <c r="F578" s="31"/>
      <c r="G578" s="31"/>
      <c r="H578" s="31"/>
      <c r="I578" s="31"/>
      <c r="J578" s="31"/>
      <c r="K578" s="227"/>
      <c r="L578" s="218"/>
      <c r="M578" s="219"/>
      <c r="N578" s="219"/>
      <c r="O578" s="219"/>
      <c r="P578" s="219"/>
      <c r="Q578" s="219"/>
      <c r="R578" s="219"/>
      <c r="S578" s="219"/>
      <c r="T578" s="219"/>
      <c r="U578" s="224"/>
      <c r="V578" s="225"/>
      <c r="W578" s="221"/>
      <c r="X578" s="219"/>
      <c r="Y578" s="219"/>
      <c r="Z578" s="219"/>
      <c r="AA578" s="219"/>
      <c r="AB578" s="219"/>
      <c r="AC578" s="219"/>
      <c r="AD578" s="219"/>
      <c r="AE578" s="219"/>
      <c r="AF578" s="221"/>
      <c r="AG578" s="221"/>
      <c r="AH578" s="221"/>
      <c r="AI578" s="221"/>
      <c r="AJ578" s="221"/>
      <c r="AK578" s="221"/>
      <c r="AL578" s="221"/>
      <c r="AM578" s="221"/>
      <c r="AN578" s="221"/>
      <c r="AO578" s="221"/>
      <c r="AP578" s="221"/>
    </row>
    <row r="579" spans="1:42" ht="14.25" customHeight="1">
      <c r="A579" s="31"/>
      <c r="B579" s="31"/>
      <c r="C579" s="31"/>
      <c r="D579" s="31"/>
      <c r="E579" s="31"/>
      <c r="F579" s="31"/>
      <c r="G579" s="31"/>
      <c r="H579" s="31"/>
      <c r="I579" s="31"/>
      <c r="J579" s="31"/>
      <c r="K579" s="227"/>
      <c r="L579" s="218"/>
      <c r="M579" s="219"/>
      <c r="N579" s="219"/>
      <c r="O579" s="219"/>
      <c r="P579" s="219"/>
      <c r="Q579" s="219"/>
      <c r="R579" s="219"/>
      <c r="S579" s="219"/>
      <c r="T579" s="219"/>
      <c r="U579" s="224"/>
      <c r="V579" s="225"/>
      <c r="W579" s="221"/>
      <c r="X579" s="219"/>
      <c r="Y579" s="219"/>
      <c r="Z579" s="219"/>
      <c r="AA579" s="219"/>
      <c r="AB579" s="219"/>
      <c r="AC579" s="219"/>
      <c r="AD579" s="219"/>
      <c r="AE579" s="219"/>
      <c r="AF579" s="221"/>
      <c r="AG579" s="221"/>
      <c r="AH579" s="221"/>
      <c r="AI579" s="221"/>
      <c r="AJ579" s="221"/>
      <c r="AK579" s="221"/>
      <c r="AL579" s="221"/>
      <c r="AM579" s="221"/>
      <c r="AN579" s="221"/>
      <c r="AO579" s="221"/>
      <c r="AP579" s="221"/>
    </row>
    <row r="580" spans="1:42" ht="14.25" customHeight="1">
      <c r="A580" s="31"/>
      <c r="B580" s="31"/>
      <c r="C580" s="31"/>
      <c r="D580" s="31"/>
      <c r="E580" s="31"/>
      <c r="F580" s="31"/>
      <c r="G580" s="31"/>
      <c r="H580" s="31"/>
      <c r="I580" s="31"/>
      <c r="J580" s="31"/>
      <c r="K580" s="227"/>
      <c r="L580" s="218"/>
      <c r="M580" s="219"/>
      <c r="N580" s="219"/>
      <c r="O580" s="219"/>
      <c r="P580" s="219"/>
      <c r="Q580" s="219"/>
      <c r="R580" s="219"/>
      <c r="S580" s="219"/>
      <c r="T580" s="219"/>
      <c r="U580" s="224"/>
      <c r="V580" s="225"/>
      <c r="W580" s="221"/>
      <c r="X580" s="219"/>
      <c r="Y580" s="219"/>
      <c r="Z580" s="219"/>
      <c r="AA580" s="219"/>
      <c r="AB580" s="219"/>
      <c r="AC580" s="219"/>
      <c r="AD580" s="219"/>
      <c r="AE580" s="219"/>
      <c r="AF580" s="221"/>
      <c r="AG580" s="221"/>
      <c r="AH580" s="221"/>
      <c r="AI580" s="221"/>
      <c r="AJ580" s="221"/>
      <c r="AK580" s="221"/>
      <c r="AL580" s="221"/>
      <c r="AM580" s="221"/>
      <c r="AN580" s="221"/>
      <c r="AO580" s="221"/>
      <c r="AP580" s="221"/>
    </row>
    <row r="581" spans="1:42" ht="14.25" customHeight="1">
      <c r="A581" s="31"/>
      <c r="B581" s="31"/>
      <c r="C581" s="31"/>
      <c r="D581" s="31"/>
      <c r="E581" s="31"/>
      <c r="F581" s="31"/>
      <c r="G581" s="31"/>
      <c r="H581" s="31"/>
      <c r="I581" s="31"/>
      <c r="J581" s="31"/>
      <c r="K581" s="227"/>
      <c r="L581" s="218"/>
      <c r="M581" s="219"/>
      <c r="N581" s="219"/>
      <c r="O581" s="219"/>
      <c r="P581" s="219"/>
      <c r="Q581" s="219"/>
      <c r="R581" s="219"/>
      <c r="S581" s="219"/>
      <c r="T581" s="219"/>
      <c r="U581" s="224"/>
      <c r="V581" s="225"/>
      <c r="W581" s="221"/>
      <c r="X581" s="219"/>
      <c r="Y581" s="219"/>
      <c r="Z581" s="219"/>
      <c r="AA581" s="219"/>
      <c r="AB581" s="219"/>
      <c r="AC581" s="219"/>
      <c r="AD581" s="219"/>
      <c r="AE581" s="219"/>
      <c r="AF581" s="221"/>
      <c r="AG581" s="221"/>
      <c r="AH581" s="221"/>
      <c r="AI581" s="221"/>
      <c r="AJ581" s="221"/>
      <c r="AK581" s="221"/>
      <c r="AL581" s="221"/>
      <c r="AM581" s="221"/>
      <c r="AN581" s="221"/>
      <c r="AO581" s="221"/>
      <c r="AP581" s="221"/>
    </row>
    <row r="582" spans="1:42" ht="14.25" customHeight="1">
      <c r="A582" s="31"/>
      <c r="B582" s="31"/>
      <c r="C582" s="31"/>
      <c r="D582" s="31"/>
      <c r="E582" s="31"/>
      <c r="F582" s="31"/>
      <c r="G582" s="31"/>
      <c r="H582" s="31"/>
      <c r="I582" s="31"/>
      <c r="J582" s="31"/>
      <c r="K582" s="227"/>
      <c r="L582" s="218"/>
      <c r="M582" s="219"/>
      <c r="N582" s="219"/>
      <c r="O582" s="219"/>
      <c r="P582" s="219"/>
      <c r="Q582" s="219"/>
      <c r="R582" s="219"/>
      <c r="S582" s="219"/>
      <c r="T582" s="219"/>
      <c r="U582" s="224"/>
      <c r="V582" s="225"/>
      <c r="W582" s="221"/>
      <c r="X582" s="219"/>
      <c r="Y582" s="219"/>
      <c r="Z582" s="219"/>
      <c r="AA582" s="219"/>
      <c r="AB582" s="219"/>
      <c r="AC582" s="219"/>
      <c r="AD582" s="219"/>
      <c r="AE582" s="219"/>
      <c r="AF582" s="221"/>
      <c r="AG582" s="221"/>
      <c r="AH582" s="221"/>
      <c r="AI582" s="221"/>
      <c r="AJ582" s="221"/>
      <c r="AK582" s="221"/>
      <c r="AL582" s="221"/>
      <c r="AM582" s="221"/>
      <c r="AN582" s="221"/>
      <c r="AO582" s="221"/>
      <c r="AP582" s="221"/>
    </row>
    <row r="583" spans="1:42" ht="14.25" customHeight="1">
      <c r="A583" s="31"/>
      <c r="B583" s="31"/>
      <c r="C583" s="31"/>
      <c r="D583" s="31"/>
      <c r="E583" s="31"/>
      <c r="F583" s="31"/>
      <c r="G583" s="31"/>
      <c r="H583" s="31"/>
      <c r="I583" s="31"/>
      <c r="J583" s="31"/>
      <c r="K583" s="227"/>
      <c r="L583" s="218"/>
      <c r="M583" s="219"/>
      <c r="N583" s="219"/>
      <c r="O583" s="219"/>
      <c r="P583" s="219"/>
      <c r="Q583" s="219"/>
      <c r="R583" s="219"/>
      <c r="S583" s="219"/>
      <c r="T583" s="219"/>
      <c r="U583" s="224"/>
      <c r="V583" s="225"/>
      <c r="W583" s="221"/>
      <c r="X583" s="219"/>
      <c r="Y583" s="219"/>
      <c r="Z583" s="219"/>
      <c r="AA583" s="219"/>
      <c r="AB583" s="219"/>
      <c r="AC583" s="219"/>
      <c r="AD583" s="219"/>
      <c r="AE583" s="219"/>
      <c r="AF583" s="221"/>
      <c r="AG583" s="221"/>
      <c r="AH583" s="221"/>
      <c r="AI583" s="221"/>
      <c r="AJ583" s="221"/>
      <c r="AK583" s="221"/>
      <c r="AL583" s="221"/>
      <c r="AM583" s="221"/>
      <c r="AN583" s="221"/>
      <c r="AO583" s="221"/>
      <c r="AP583" s="221"/>
    </row>
    <row r="584" spans="1:42" ht="14.25" customHeight="1">
      <c r="A584" s="31"/>
      <c r="B584" s="31"/>
      <c r="C584" s="31"/>
      <c r="D584" s="31"/>
      <c r="E584" s="31"/>
      <c r="F584" s="31"/>
      <c r="G584" s="31"/>
      <c r="H584" s="31"/>
      <c r="I584" s="31"/>
      <c r="J584" s="31"/>
      <c r="K584" s="227"/>
      <c r="L584" s="218"/>
      <c r="M584" s="219"/>
      <c r="N584" s="219"/>
      <c r="O584" s="219"/>
      <c r="P584" s="219"/>
      <c r="Q584" s="219"/>
      <c r="R584" s="219"/>
      <c r="S584" s="219"/>
      <c r="T584" s="219"/>
      <c r="U584" s="224"/>
      <c r="V584" s="225"/>
      <c r="W584" s="221"/>
      <c r="X584" s="219"/>
      <c r="Y584" s="219"/>
      <c r="Z584" s="219"/>
      <c r="AA584" s="219"/>
      <c r="AB584" s="219"/>
      <c r="AC584" s="219"/>
      <c r="AD584" s="219"/>
      <c r="AE584" s="219"/>
      <c r="AF584" s="221"/>
      <c r="AG584" s="221"/>
      <c r="AH584" s="221"/>
      <c r="AI584" s="221"/>
      <c r="AJ584" s="221"/>
      <c r="AK584" s="221"/>
      <c r="AL584" s="221"/>
      <c r="AM584" s="221"/>
      <c r="AN584" s="221"/>
      <c r="AO584" s="221"/>
      <c r="AP584" s="221"/>
    </row>
    <row r="585" spans="1:42" ht="14.25" customHeight="1">
      <c r="A585" s="31"/>
      <c r="B585" s="31"/>
      <c r="C585" s="31"/>
      <c r="D585" s="31"/>
      <c r="E585" s="31"/>
      <c r="F585" s="31"/>
      <c r="G585" s="31"/>
      <c r="H585" s="31"/>
      <c r="I585" s="31"/>
      <c r="J585" s="31"/>
      <c r="K585" s="227"/>
      <c r="L585" s="218"/>
      <c r="M585" s="219"/>
      <c r="N585" s="219"/>
      <c r="O585" s="219"/>
      <c r="P585" s="219"/>
      <c r="Q585" s="219"/>
      <c r="R585" s="219"/>
      <c r="S585" s="219"/>
      <c r="T585" s="219"/>
      <c r="U585" s="224"/>
      <c r="V585" s="225"/>
      <c r="W585" s="221"/>
      <c r="X585" s="219"/>
      <c r="Y585" s="219"/>
      <c r="Z585" s="219"/>
      <c r="AA585" s="219"/>
      <c r="AB585" s="219"/>
      <c r="AC585" s="219"/>
      <c r="AD585" s="219"/>
      <c r="AE585" s="219"/>
      <c r="AF585" s="221"/>
      <c r="AG585" s="221"/>
      <c r="AH585" s="221"/>
      <c r="AI585" s="221"/>
      <c r="AJ585" s="221"/>
      <c r="AK585" s="221"/>
      <c r="AL585" s="221"/>
      <c r="AM585" s="221"/>
      <c r="AN585" s="221"/>
      <c r="AO585" s="221"/>
      <c r="AP585" s="221"/>
    </row>
    <row r="586" spans="1:42" ht="14.25" customHeight="1">
      <c r="A586" s="31"/>
      <c r="B586" s="31"/>
      <c r="C586" s="31"/>
      <c r="D586" s="31"/>
      <c r="E586" s="31"/>
      <c r="F586" s="31"/>
      <c r="G586" s="31"/>
      <c r="H586" s="31"/>
      <c r="I586" s="31"/>
      <c r="J586" s="31"/>
      <c r="K586" s="227"/>
      <c r="L586" s="218"/>
      <c r="M586" s="219"/>
      <c r="N586" s="219"/>
      <c r="O586" s="219"/>
      <c r="P586" s="219"/>
      <c r="Q586" s="219"/>
      <c r="R586" s="219"/>
      <c r="S586" s="219"/>
      <c r="T586" s="219"/>
      <c r="U586" s="224"/>
      <c r="V586" s="225"/>
      <c r="W586" s="221"/>
      <c r="X586" s="219"/>
      <c r="Y586" s="219"/>
      <c r="Z586" s="219"/>
      <c r="AA586" s="219"/>
      <c r="AB586" s="219"/>
      <c r="AC586" s="219"/>
      <c r="AD586" s="219"/>
      <c r="AE586" s="219"/>
      <c r="AF586" s="221"/>
      <c r="AG586" s="221"/>
      <c r="AH586" s="221"/>
      <c r="AI586" s="221"/>
      <c r="AJ586" s="221"/>
      <c r="AK586" s="221"/>
      <c r="AL586" s="221"/>
      <c r="AM586" s="221"/>
      <c r="AN586" s="221"/>
      <c r="AO586" s="221"/>
      <c r="AP586" s="221"/>
    </row>
    <row r="587" spans="1:42" ht="14.25" customHeight="1">
      <c r="A587" s="31"/>
      <c r="B587" s="31"/>
      <c r="C587" s="31"/>
      <c r="D587" s="31"/>
      <c r="E587" s="31"/>
      <c r="F587" s="31"/>
      <c r="G587" s="31"/>
      <c r="H587" s="31"/>
      <c r="I587" s="31"/>
      <c r="J587" s="31"/>
      <c r="K587" s="227"/>
      <c r="L587" s="218"/>
      <c r="M587" s="219"/>
      <c r="N587" s="219"/>
      <c r="O587" s="219"/>
      <c r="P587" s="219"/>
      <c r="Q587" s="219"/>
      <c r="R587" s="219"/>
      <c r="S587" s="219"/>
      <c r="T587" s="219"/>
      <c r="U587" s="224"/>
      <c r="V587" s="225"/>
      <c r="W587" s="221"/>
      <c r="X587" s="219"/>
      <c r="Y587" s="219"/>
      <c r="Z587" s="219"/>
      <c r="AA587" s="219"/>
      <c r="AB587" s="219"/>
      <c r="AC587" s="219"/>
      <c r="AD587" s="219"/>
      <c r="AE587" s="219"/>
      <c r="AF587" s="221"/>
      <c r="AG587" s="221"/>
      <c r="AH587" s="221"/>
      <c r="AI587" s="221"/>
      <c r="AJ587" s="221"/>
      <c r="AK587" s="221"/>
      <c r="AL587" s="221"/>
      <c r="AM587" s="221"/>
      <c r="AN587" s="221"/>
      <c r="AO587" s="221"/>
      <c r="AP587" s="221"/>
    </row>
    <row r="588" spans="1:42" ht="14.25" customHeight="1">
      <c r="A588" s="31"/>
      <c r="B588" s="31"/>
      <c r="C588" s="31"/>
      <c r="D588" s="31"/>
      <c r="E588" s="31"/>
      <c r="F588" s="31"/>
      <c r="G588" s="31"/>
      <c r="H588" s="31"/>
      <c r="I588" s="31"/>
      <c r="J588" s="31"/>
      <c r="K588" s="227"/>
      <c r="L588" s="218"/>
      <c r="M588" s="219"/>
      <c r="N588" s="219"/>
      <c r="O588" s="219"/>
      <c r="P588" s="219"/>
      <c r="Q588" s="219"/>
      <c r="R588" s="219"/>
      <c r="S588" s="219"/>
      <c r="T588" s="219"/>
      <c r="U588" s="224"/>
      <c r="V588" s="225"/>
      <c r="W588" s="221"/>
      <c r="X588" s="219"/>
      <c r="Y588" s="219"/>
      <c r="Z588" s="219"/>
      <c r="AA588" s="219"/>
      <c r="AB588" s="219"/>
      <c r="AC588" s="219"/>
      <c r="AD588" s="219"/>
      <c r="AE588" s="219"/>
      <c r="AF588" s="221"/>
      <c r="AG588" s="221"/>
      <c r="AH588" s="221"/>
      <c r="AI588" s="221"/>
      <c r="AJ588" s="221"/>
      <c r="AK588" s="221"/>
      <c r="AL588" s="221"/>
      <c r="AM588" s="221"/>
      <c r="AN588" s="221"/>
      <c r="AO588" s="221"/>
      <c r="AP588" s="221"/>
    </row>
    <row r="589" spans="1:42" ht="14.25" customHeight="1">
      <c r="A589" s="31"/>
      <c r="B589" s="31"/>
      <c r="C589" s="31"/>
      <c r="D589" s="31"/>
      <c r="E589" s="31"/>
      <c r="F589" s="31"/>
      <c r="G589" s="31"/>
      <c r="H589" s="31"/>
      <c r="I589" s="31"/>
      <c r="J589" s="31"/>
      <c r="K589" s="227"/>
      <c r="L589" s="218"/>
      <c r="M589" s="219"/>
      <c r="N589" s="219"/>
      <c r="O589" s="219"/>
      <c r="P589" s="219"/>
      <c r="Q589" s="219"/>
      <c r="R589" s="219"/>
      <c r="S589" s="219"/>
      <c r="T589" s="219"/>
      <c r="U589" s="224"/>
      <c r="V589" s="225"/>
      <c r="W589" s="221"/>
      <c r="X589" s="219"/>
      <c r="Y589" s="219"/>
      <c r="Z589" s="219"/>
      <c r="AA589" s="219"/>
      <c r="AB589" s="219"/>
      <c r="AC589" s="219"/>
      <c r="AD589" s="219"/>
      <c r="AE589" s="219"/>
      <c r="AF589" s="221"/>
      <c r="AG589" s="221"/>
      <c r="AH589" s="221"/>
      <c r="AI589" s="221"/>
      <c r="AJ589" s="221"/>
      <c r="AK589" s="221"/>
      <c r="AL589" s="221"/>
      <c r="AM589" s="221"/>
      <c r="AN589" s="221"/>
      <c r="AO589" s="221"/>
      <c r="AP589" s="221"/>
    </row>
    <row r="590" spans="1:42" ht="14.25" customHeight="1">
      <c r="A590" s="31"/>
      <c r="B590" s="31"/>
      <c r="C590" s="31"/>
      <c r="D590" s="31"/>
      <c r="E590" s="31"/>
      <c r="F590" s="31"/>
      <c r="G590" s="31"/>
      <c r="H590" s="31"/>
      <c r="I590" s="31"/>
      <c r="J590" s="31"/>
      <c r="K590" s="227"/>
      <c r="L590" s="218"/>
      <c r="M590" s="219"/>
      <c r="N590" s="219"/>
      <c r="O590" s="219"/>
      <c r="P590" s="219"/>
      <c r="Q590" s="219"/>
      <c r="R590" s="219"/>
      <c r="S590" s="219"/>
      <c r="T590" s="219"/>
      <c r="U590" s="224"/>
      <c r="V590" s="225"/>
      <c r="W590" s="221"/>
      <c r="X590" s="219"/>
      <c r="Y590" s="219"/>
      <c r="Z590" s="219"/>
      <c r="AA590" s="219"/>
      <c r="AB590" s="219"/>
      <c r="AC590" s="219"/>
      <c r="AD590" s="219"/>
      <c r="AE590" s="219"/>
      <c r="AF590" s="221"/>
      <c r="AG590" s="221"/>
      <c r="AH590" s="221"/>
      <c r="AI590" s="221"/>
      <c r="AJ590" s="221"/>
      <c r="AK590" s="221"/>
      <c r="AL590" s="221"/>
      <c r="AM590" s="221"/>
      <c r="AN590" s="221"/>
      <c r="AO590" s="221"/>
      <c r="AP590" s="221"/>
    </row>
    <row r="591" spans="1:42" ht="14.25" customHeight="1">
      <c r="A591" s="31"/>
      <c r="B591" s="31"/>
      <c r="C591" s="31"/>
      <c r="D591" s="31"/>
      <c r="E591" s="31"/>
      <c r="F591" s="31"/>
      <c r="G591" s="31"/>
      <c r="H591" s="31"/>
      <c r="I591" s="31"/>
      <c r="J591" s="31"/>
      <c r="K591" s="227"/>
      <c r="L591" s="218"/>
      <c r="M591" s="219"/>
      <c r="N591" s="219"/>
      <c r="O591" s="219"/>
      <c r="P591" s="219"/>
      <c r="Q591" s="219"/>
      <c r="R591" s="219"/>
      <c r="S591" s="219"/>
      <c r="T591" s="219"/>
      <c r="U591" s="224"/>
      <c r="V591" s="225"/>
      <c r="W591" s="221"/>
      <c r="X591" s="219"/>
      <c r="Y591" s="219"/>
      <c r="Z591" s="219"/>
      <c r="AA591" s="219"/>
      <c r="AB591" s="219"/>
      <c r="AC591" s="219"/>
      <c r="AD591" s="219"/>
      <c r="AE591" s="219"/>
      <c r="AF591" s="221"/>
      <c r="AG591" s="221"/>
      <c r="AH591" s="221"/>
      <c r="AI591" s="221"/>
      <c r="AJ591" s="221"/>
      <c r="AK591" s="221"/>
      <c r="AL591" s="221"/>
      <c r="AM591" s="221"/>
      <c r="AN591" s="221"/>
      <c r="AO591" s="221"/>
      <c r="AP591" s="221"/>
    </row>
    <row r="592" spans="1:42" ht="14.25" customHeight="1">
      <c r="A592" s="31"/>
      <c r="B592" s="31"/>
      <c r="C592" s="31"/>
      <c r="D592" s="31"/>
      <c r="E592" s="31"/>
      <c r="F592" s="31"/>
      <c r="G592" s="31"/>
      <c r="H592" s="31"/>
      <c r="I592" s="31"/>
      <c r="J592" s="31"/>
      <c r="K592" s="227"/>
      <c r="L592" s="218"/>
      <c r="M592" s="219"/>
      <c r="N592" s="219"/>
      <c r="O592" s="219"/>
      <c r="P592" s="219"/>
      <c r="Q592" s="219"/>
      <c r="R592" s="219"/>
      <c r="S592" s="219"/>
      <c r="T592" s="219"/>
      <c r="U592" s="224"/>
      <c r="V592" s="225"/>
      <c r="W592" s="221"/>
      <c r="X592" s="219"/>
      <c r="Y592" s="219"/>
      <c r="Z592" s="219"/>
      <c r="AA592" s="219"/>
      <c r="AB592" s="219"/>
      <c r="AC592" s="219"/>
      <c r="AD592" s="219"/>
      <c r="AE592" s="219"/>
      <c r="AF592" s="221"/>
      <c r="AG592" s="221"/>
      <c r="AH592" s="221"/>
      <c r="AI592" s="221"/>
      <c r="AJ592" s="221"/>
      <c r="AK592" s="221"/>
      <c r="AL592" s="221"/>
      <c r="AM592" s="221"/>
      <c r="AN592" s="221"/>
      <c r="AO592" s="221"/>
      <c r="AP592" s="221"/>
    </row>
    <row r="593" spans="1:42" ht="14.25" customHeight="1">
      <c r="A593" s="31"/>
      <c r="B593" s="31"/>
      <c r="C593" s="31"/>
      <c r="D593" s="31"/>
      <c r="E593" s="31"/>
      <c r="F593" s="31"/>
      <c r="G593" s="31"/>
      <c r="H593" s="31"/>
      <c r="I593" s="31"/>
      <c r="J593" s="31"/>
      <c r="K593" s="227"/>
      <c r="L593" s="218"/>
      <c r="M593" s="219"/>
      <c r="N593" s="219"/>
      <c r="O593" s="219"/>
      <c r="P593" s="219"/>
      <c r="Q593" s="219"/>
      <c r="R593" s="219"/>
      <c r="S593" s="219"/>
      <c r="T593" s="219"/>
      <c r="U593" s="224"/>
      <c r="V593" s="225"/>
      <c r="W593" s="221"/>
      <c r="X593" s="219"/>
      <c r="Y593" s="219"/>
      <c r="Z593" s="219"/>
      <c r="AA593" s="219"/>
      <c r="AB593" s="219"/>
      <c r="AC593" s="219"/>
      <c r="AD593" s="219"/>
      <c r="AE593" s="219"/>
      <c r="AF593" s="221"/>
      <c r="AG593" s="221"/>
      <c r="AH593" s="221"/>
      <c r="AI593" s="221"/>
      <c r="AJ593" s="221"/>
      <c r="AK593" s="221"/>
      <c r="AL593" s="221"/>
      <c r="AM593" s="221"/>
      <c r="AN593" s="221"/>
      <c r="AO593" s="221"/>
      <c r="AP593" s="221"/>
    </row>
    <row r="594" spans="1:42" ht="14.25" customHeight="1">
      <c r="A594" s="31"/>
      <c r="B594" s="31"/>
      <c r="C594" s="31"/>
      <c r="D594" s="31"/>
      <c r="E594" s="31"/>
      <c r="F594" s="31"/>
      <c r="G594" s="31"/>
      <c r="H594" s="31"/>
      <c r="I594" s="31"/>
      <c r="J594" s="31"/>
      <c r="K594" s="227"/>
      <c r="L594" s="218"/>
      <c r="M594" s="219"/>
      <c r="N594" s="219"/>
      <c r="O594" s="219"/>
      <c r="P594" s="219"/>
      <c r="Q594" s="219"/>
      <c r="R594" s="219"/>
      <c r="S594" s="219"/>
      <c r="T594" s="219"/>
      <c r="U594" s="224"/>
      <c r="V594" s="225"/>
      <c r="W594" s="221"/>
      <c r="X594" s="219"/>
      <c r="Y594" s="219"/>
      <c r="Z594" s="219"/>
      <c r="AA594" s="219"/>
      <c r="AB594" s="219"/>
      <c r="AC594" s="219"/>
      <c r="AD594" s="219"/>
      <c r="AE594" s="219"/>
      <c r="AF594" s="221"/>
      <c r="AG594" s="221"/>
      <c r="AH594" s="221"/>
      <c r="AI594" s="221"/>
      <c r="AJ594" s="221"/>
      <c r="AK594" s="221"/>
      <c r="AL594" s="221"/>
      <c r="AM594" s="221"/>
      <c r="AN594" s="221"/>
      <c r="AO594" s="221"/>
      <c r="AP594" s="221"/>
    </row>
    <row r="595" spans="1:42" ht="14.25" customHeight="1">
      <c r="A595" s="31"/>
      <c r="B595" s="31"/>
      <c r="C595" s="31"/>
      <c r="D595" s="31"/>
      <c r="E595" s="31"/>
      <c r="F595" s="31"/>
      <c r="G595" s="31"/>
      <c r="H595" s="31"/>
      <c r="I595" s="31"/>
      <c r="J595" s="31"/>
      <c r="K595" s="227"/>
      <c r="L595" s="218"/>
      <c r="M595" s="219"/>
      <c r="N595" s="219"/>
      <c r="O595" s="219"/>
      <c r="P595" s="219"/>
      <c r="Q595" s="219"/>
      <c r="R595" s="219"/>
      <c r="S595" s="219"/>
      <c r="T595" s="219"/>
      <c r="U595" s="224"/>
      <c r="V595" s="225"/>
      <c r="W595" s="221"/>
      <c r="X595" s="219"/>
      <c r="Y595" s="219"/>
      <c r="Z595" s="219"/>
      <c r="AA595" s="219"/>
      <c r="AB595" s="219"/>
      <c r="AC595" s="219"/>
      <c r="AD595" s="219"/>
      <c r="AE595" s="219"/>
      <c r="AF595" s="221"/>
      <c r="AG595" s="221"/>
      <c r="AH595" s="221"/>
      <c r="AI595" s="221"/>
      <c r="AJ595" s="221"/>
      <c r="AK595" s="221"/>
      <c r="AL595" s="221"/>
      <c r="AM595" s="221"/>
      <c r="AN595" s="221"/>
      <c r="AO595" s="221"/>
      <c r="AP595" s="221"/>
    </row>
    <row r="596" spans="1:42" ht="14.25" customHeight="1">
      <c r="A596" s="31"/>
      <c r="B596" s="31"/>
      <c r="C596" s="31"/>
      <c r="D596" s="31"/>
      <c r="E596" s="31"/>
      <c r="F596" s="31"/>
      <c r="G596" s="31"/>
      <c r="H596" s="31"/>
      <c r="I596" s="31"/>
      <c r="J596" s="31"/>
      <c r="K596" s="227"/>
      <c r="L596" s="218"/>
      <c r="M596" s="219"/>
      <c r="N596" s="219"/>
      <c r="O596" s="219"/>
      <c r="P596" s="219"/>
      <c r="Q596" s="219"/>
      <c r="R596" s="219"/>
      <c r="S596" s="219"/>
      <c r="T596" s="219"/>
      <c r="U596" s="224"/>
      <c r="V596" s="225"/>
      <c r="W596" s="221"/>
      <c r="X596" s="219"/>
      <c r="Y596" s="219"/>
      <c r="Z596" s="219"/>
      <c r="AA596" s="219"/>
      <c r="AB596" s="219"/>
      <c r="AC596" s="219"/>
      <c r="AD596" s="219"/>
      <c r="AE596" s="219"/>
      <c r="AF596" s="221"/>
      <c r="AG596" s="221"/>
      <c r="AH596" s="221"/>
      <c r="AI596" s="221"/>
      <c r="AJ596" s="221"/>
      <c r="AK596" s="221"/>
      <c r="AL596" s="221"/>
      <c r="AM596" s="221"/>
      <c r="AN596" s="221"/>
      <c r="AO596" s="221"/>
      <c r="AP596" s="221"/>
    </row>
    <row r="597" spans="1:42" ht="14.25" customHeight="1">
      <c r="A597" s="31"/>
      <c r="B597" s="31"/>
      <c r="C597" s="31"/>
      <c r="D597" s="31"/>
      <c r="E597" s="31"/>
      <c r="F597" s="31"/>
      <c r="G597" s="31"/>
      <c r="H597" s="31"/>
      <c r="I597" s="31"/>
      <c r="J597" s="31"/>
      <c r="K597" s="227"/>
      <c r="L597" s="218"/>
      <c r="M597" s="219"/>
      <c r="N597" s="219"/>
      <c r="O597" s="219"/>
      <c r="P597" s="219"/>
      <c r="Q597" s="219"/>
      <c r="R597" s="219"/>
      <c r="S597" s="219"/>
      <c r="T597" s="219"/>
      <c r="U597" s="224"/>
      <c r="V597" s="225"/>
      <c r="W597" s="221"/>
      <c r="X597" s="219"/>
      <c r="Y597" s="219"/>
      <c r="Z597" s="219"/>
      <c r="AA597" s="219"/>
      <c r="AB597" s="219"/>
      <c r="AC597" s="219"/>
      <c r="AD597" s="219"/>
      <c r="AE597" s="219"/>
      <c r="AF597" s="221"/>
      <c r="AG597" s="221"/>
      <c r="AH597" s="221"/>
      <c r="AI597" s="221"/>
      <c r="AJ597" s="221"/>
      <c r="AK597" s="221"/>
      <c r="AL597" s="221"/>
      <c r="AM597" s="221"/>
      <c r="AN597" s="221"/>
      <c r="AO597" s="221"/>
      <c r="AP597" s="221"/>
    </row>
    <row r="598" spans="1:42" ht="14.25" customHeight="1">
      <c r="A598" s="31"/>
      <c r="B598" s="31"/>
      <c r="C598" s="31"/>
      <c r="D598" s="31"/>
      <c r="E598" s="31"/>
      <c r="F598" s="31"/>
      <c r="G598" s="31"/>
      <c r="H598" s="31"/>
      <c r="I598" s="31"/>
      <c r="J598" s="31"/>
      <c r="K598" s="227"/>
      <c r="L598" s="218"/>
      <c r="M598" s="219"/>
      <c r="N598" s="219"/>
      <c r="O598" s="219"/>
      <c r="P598" s="219"/>
      <c r="Q598" s="219"/>
      <c r="R598" s="219"/>
      <c r="S598" s="219"/>
      <c r="T598" s="219"/>
      <c r="U598" s="224"/>
      <c r="V598" s="225"/>
      <c r="W598" s="221"/>
      <c r="X598" s="219"/>
      <c r="Y598" s="219"/>
      <c r="Z598" s="219"/>
      <c r="AA598" s="219"/>
      <c r="AB598" s="219"/>
      <c r="AC598" s="219"/>
      <c r="AD598" s="219"/>
      <c r="AE598" s="219"/>
      <c r="AF598" s="221"/>
      <c r="AG598" s="221"/>
      <c r="AH598" s="221"/>
      <c r="AI598" s="221"/>
      <c r="AJ598" s="221"/>
      <c r="AK598" s="221"/>
      <c r="AL598" s="221"/>
      <c r="AM598" s="221"/>
      <c r="AN598" s="221"/>
      <c r="AO598" s="221"/>
      <c r="AP598" s="221"/>
    </row>
    <row r="599" spans="1:42" ht="14.25" customHeight="1">
      <c r="A599" s="31"/>
      <c r="B599" s="31"/>
      <c r="C599" s="31"/>
      <c r="D599" s="31"/>
      <c r="E599" s="31"/>
      <c r="F599" s="31"/>
      <c r="G599" s="31"/>
      <c r="H599" s="31"/>
      <c r="I599" s="31"/>
      <c r="J599" s="31"/>
      <c r="K599" s="227"/>
      <c r="L599" s="218"/>
      <c r="M599" s="219"/>
      <c r="N599" s="219"/>
      <c r="O599" s="219"/>
      <c r="P599" s="219"/>
      <c r="Q599" s="219"/>
      <c r="R599" s="219"/>
      <c r="S599" s="219"/>
      <c r="T599" s="219"/>
      <c r="U599" s="224"/>
      <c r="V599" s="225"/>
      <c r="W599" s="221"/>
      <c r="X599" s="219"/>
      <c r="Y599" s="219"/>
      <c r="Z599" s="219"/>
      <c r="AA599" s="219"/>
      <c r="AB599" s="219"/>
      <c r="AC599" s="219"/>
      <c r="AD599" s="219"/>
      <c r="AE599" s="219"/>
      <c r="AF599" s="221"/>
      <c r="AG599" s="221"/>
      <c r="AH599" s="221"/>
      <c r="AI599" s="221"/>
      <c r="AJ599" s="221"/>
      <c r="AK599" s="221"/>
      <c r="AL599" s="221"/>
      <c r="AM599" s="221"/>
      <c r="AN599" s="221"/>
      <c r="AO599" s="221"/>
      <c r="AP599" s="221"/>
    </row>
    <row r="600" spans="1:42" ht="14.25" customHeight="1">
      <c r="A600" s="31"/>
      <c r="B600" s="31"/>
      <c r="C600" s="31"/>
      <c r="D600" s="31"/>
      <c r="E600" s="31"/>
      <c r="F600" s="31"/>
      <c r="G600" s="31"/>
      <c r="H600" s="31"/>
      <c r="I600" s="31"/>
      <c r="J600" s="31"/>
      <c r="K600" s="227"/>
      <c r="L600" s="218"/>
      <c r="M600" s="219"/>
      <c r="N600" s="219"/>
      <c r="O600" s="219"/>
      <c r="P600" s="219"/>
      <c r="Q600" s="219"/>
      <c r="R600" s="219"/>
      <c r="S600" s="219"/>
      <c r="T600" s="219"/>
      <c r="U600" s="224"/>
      <c r="V600" s="225"/>
      <c r="W600" s="221"/>
      <c r="X600" s="219"/>
      <c r="Y600" s="219"/>
      <c r="Z600" s="219"/>
      <c r="AA600" s="219"/>
      <c r="AB600" s="219"/>
      <c r="AC600" s="219"/>
      <c r="AD600" s="219"/>
      <c r="AE600" s="219"/>
      <c r="AF600" s="221"/>
      <c r="AG600" s="221"/>
      <c r="AH600" s="221"/>
      <c r="AI600" s="221"/>
      <c r="AJ600" s="221"/>
      <c r="AK600" s="221"/>
      <c r="AL600" s="221"/>
      <c r="AM600" s="221"/>
      <c r="AN600" s="221"/>
      <c r="AO600" s="221"/>
      <c r="AP600" s="221"/>
    </row>
    <row r="601" spans="1:42" ht="14.25" customHeight="1">
      <c r="A601" s="31"/>
      <c r="B601" s="31"/>
      <c r="C601" s="31"/>
      <c r="D601" s="31"/>
      <c r="E601" s="31"/>
      <c r="F601" s="31"/>
      <c r="G601" s="31"/>
      <c r="H601" s="31"/>
      <c r="I601" s="31"/>
      <c r="J601" s="31"/>
      <c r="K601" s="227"/>
      <c r="L601" s="218"/>
      <c r="M601" s="219"/>
      <c r="N601" s="219"/>
      <c r="O601" s="219"/>
      <c r="P601" s="219"/>
      <c r="Q601" s="219"/>
      <c r="R601" s="219"/>
      <c r="S601" s="219"/>
      <c r="T601" s="219"/>
      <c r="U601" s="224"/>
      <c r="V601" s="225"/>
      <c r="W601" s="221"/>
      <c r="X601" s="219"/>
      <c r="Y601" s="219"/>
      <c r="Z601" s="219"/>
      <c r="AA601" s="219"/>
      <c r="AB601" s="219"/>
      <c r="AC601" s="219"/>
      <c r="AD601" s="219"/>
      <c r="AE601" s="219"/>
      <c r="AF601" s="221"/>
      <c r="AG601" s="221"/>
      <c r="AH601" s="221"/>
      <c r="AI601" s="221"/>
      <c r="AJ601" s="221"/>
      <c r="AK601" s="221"/>
      <c r="AL601" s="221"/>
      <c r="AM601" s="221"/>
      <c r="AN601" s="221"/>
      <c r="AO601" s="221"/>
      <c r="AP601" s="221"/>
    </row>
    <row r="602" spans="1:42" ht="14.25" customHeight="1">
      <c r="A602" s="31"/>
      <c r="B602" s="31"/>
      <c r="C602" s="31"/>
      <c r="D602" s="31"/>
      <c r="E602" s="31"/>
      <c r="F602" s="31"/>
      <c r="G602" s="31"/>
      <c r="H602" s="31"/>
      <c r="I602" s="31"/>
      <c r="J602" s="31"/>
      <c r="K602" s="227"/>
      <c r="L602" s="218"/>
      <c r="M602" s="219"/>
      <c r="N602" s="219"/>
      <c r="O602" s="219"/>
      <c r="P602" s="219"/>
      <c r="Q602" s="219"/>
      <c r="R602" s="219"/>
      <c r="S602" s="219"/>
      <c r="T602" s="219"/>
      <c r="U602" s="224"/>
      <c r="V602" s="225"/>
      <c r="W602" s="221"/>
      <c r="X602" s="219"/>
      <c r="Y602" s="219"/>
      <c r="Z602" s="219"/>
      <c r="AA602" s="219"/>
      <c r="AB602" s="219"/>
      <c r="AC602" s="219"/>
      <c r="AD602" s="219"/>
      <c r="AE602" s="219"/>
      <c r="AF602" s="221"/>
      <c r="AG602" s="221"/>
      <c r="AH602" s="221"/>
      <c r="AI602" s="221"/>
      <c r="AJ602" s="221"/>
      <c r="AK602" s="221"/>
      <c r="AL602" s="221"/>
      <c r="AM602" s="221"/>
      <c r="AN602" s="221"/>
      <c r="AO602" s="221"/>
      <c r="AP602" s="221"/>
    </row>
    <row r="603" spans="1:42" ht="14.25" customHeight="1">
      <c r="A603" s="31"/>
      <c r="B603" s="31"/>
      <c r="C603" s="31"/>
      <c r="D603" s="31"/>
      <c r="E603" s="31"/>
      <c r="F603" s="31"/>
      <c r="G603" s="31"/>
      <c r="H603" s="31"/>
      <c r="I603" s="31"/>
      <c r="J603" s="31"/>
      <c r="K603" s="227"/>
      <c r="L603" s="218"/>
      <c r="M603" s="219"/>
      <c r="N603" s="219"/>
      <c r="O603" s="219"/>
      <c r="P603" s="219"/>
      <c r="Q603" s="219"/>
      <c r="R603" s="219"/>
      <c r="S603" s="219"/>
      <c r="T603" s="219"/>
      <c r="U603" s="224"/>
      <c r="V603" s="225"/>
      <c r="W603" s="221"/>
      <c r="X603" s="219"/>
      <c r="Y603" s="219"/>
      <c r="Z603" s="219"/>
      <c r="AA603" s="219"/>
      <c r="AB603" s="219"/>
      <c r="AC603" s="219"/>
      <c r="AD603" s="219"/>
      <c r="AE603" s="219"/>
      <c r="AF603" s="221"/>
      <c r="AG603" s="221"/>
      <c r="AH603" s="221"/>
      <c r="AI603" s="221"/>
      <c r="AJ603" s="221"/>
      <c r="AK603" s="221"/>
      <c r="AL603" s="221"/>
      <c r="AM603" s="221"/>
      <c r="AN603" s="221"/>
      <c r="AO603" s="221"/>
      <c r="AP603" s="221"/>
    </row>
    <row r="604" spans="1:42" ht="14.25" customHeight="1">
      <c r="A604" s="31"/>
      <c r="B604" s="31"/>
      <c r="C604" s="31"/>
      <c r="D604" s="31"/>
      <c r="E604" s="31"/>
      <c r="F604" s="31"/>
      <c r="G604" s="31"/>
      <c r="H604" s="31"/>
      <c r="I604" s="31"/>
      <c r="J604" s="31"/>
      <c r="K604" s="227"/>
      <c r="L604" s="218"/>
      <c r="M604" s="219"/>
      <c r="N604" s="219"/>
      <c r="O604" s="219"/>
      <c r="P604" s="219"/>
      <c r="Q604" s="219"/>
      <c r="R604" s="219"/>
      <c r="S604" s="219"/>
      <c r="T604" s="219"/>
      <c r="U604" s="224"/>
      <c r="V604" s="225"/>
      <c r="W604" s="221"/>
      <c r="X604" s="219"/>
      <c r="Y604" s="219"/>
      <c r="Z604" s="219"/>
      <c r="AA604" s="219"/>
      <c r="AB604" s="219"/>
      <c r="AC604" s="219"/>
      <c r="AD604" s="219"/>
      <c r="AE604" s="219"/>
      <c r="AF604" s="221"/>
      <c r="AG604" s="221"/>
      <c r="AH604" s="221"/>
      <c r="AI604" s="221"/>
      <c r="AJ604" s="221"/>
      <c r="AK604" s="221"/>
      <c r="AL604" s="221"/>
      <c r="AM604" s="221"/>
      <c r="AN604" s="221"/>
      <c r="AO604" s="221"/>
      <c r="AP604" s="221"/>
    </row>
    <row r="605" spans="1:42" ht="14.25" customHeight="1">
      <c r="A605" s="31"/>
      <c r="B605" s="31"/>
      <c r="C605" s="31"/>
      <c r="D605" s="31"/>
      <c r="E605" s="31"/>
      <c r="F605" s="31"/>
      <c r="G605" s="31"/>
      <c r="H605" s="31"/>
      <c r="I605" s="31"/>
      <c r="J605" s="31"/>
      <c r="K605" s="227"/>
      <c r="L605" s="218"/>
      <c r="M605" s="219"/>
      <c r="N605" s="219"/>
      <c r="O605" s="219"/>
      <c r="P605" s="219"/>
      <c r="Q605" s="219"/>
      <c r="R605" s="219"/>
      <c r="S605" s="219"/>
      <c r="T605" s="219"/>
      <c r="U605" s="224"/>
      <c r="V605" s="225"/>
      <c r="W605" s="221"/>
      <c r="X605" s="219"/>
      <c r="Y605" s="219"/>
      <c r="Z605" s="219"/>
      <c r="AA605" s="219"/>
      <c r="AB605" s="219"/>
      <c r="AC605" s="219"/>
      <c r="AD605" s="219"/>
      <c r="AE605" s="219"/>
      <c r="AF605" s="221"/>
      <c r="AG605" s="221"/>
      <c r="AH605" s="221"/>
      <c r="AI605" s="221"/>
      <c r="AJ605" s="221"/>
      <c r="AK605" s="221"/>
      <c r="AL605" s="221"/>
      <c r="AM605" s="221"/>
      <c r="AN605" s="221"/>
      <c r="AO605" s="221"/>
      <c r="AP605" s="221"/>
    </row>
    <row r="606" spans="1:42" ht="14.25" customHeight="1">
      <c r="A606" s="31"/>
      <c r="B606" s="31"/>
      <c r="C606" s="31"/>
      <c r="D606" s="31"/>
      <c r="E606" s="31"/>
      <c r="F606" s="31"/>
      <c r="G606" s="31"/>
      <c r="H606" s="31"/>
      <c r="I606" s="31"/>
      <c r="J606" s="31"/>
      <c r="K606" s="227"/>
      <c r="L606" s="218"/>
      <c r="M606" s="219"/>
      <c r="N606" s="219"/>
      <c r="O606" s="219"/>
      <c r="P606" s="219"/>
      <c r="Q606" s="219"/>
      <c r="R606" s="219"/>
      <c r="S606" s="219"/>
      <c r="T606" s="219"/>
      <c r="U606" s="224"/>
      <c r="V606" s="225"/>
      <c r="W606" s="221"/>
      <c r="X606" s="219"/>
      <c r="Y606" s="219"/>
      <c r="Z606" s="219"/>
      <c r="AA606" s="219"/>
      <c r="AB606" s="219"/>
      <c r="AC606" s="219"/>
      <c r="AD606" s="219"/>
      <c r="AE606" s="219"/>
      <c r="AF606" s="221"/>
      <c r="AG606" s="221"/>
      <c r="AH606" s="221"/>
      <c r="AI606" s="221"/>
      <c r="AJ606" s="221"/>
      <c r="AK606" s="221"/>
      <c r="AL606" s="221"/>
      <c r="AM606" s="221"/>
      <c r="AN606" s="221"/>
      <c r="AO606" s="221"/>
      <c r="AP606" s="221"/>
    </row>
    <row r="607" spans="1:42" ht="14.25" customHeight="1">
      <c r="A607" s="31"/>
      <c r="B607" s="31"/>
      <c r="C607" s="31"/>
      <c r="D607" s="31"/>
      <c r="E607" s="31"/>
      <c r="F607" s="31"/>
      <c r="G607" s="31"/>
      <c r="H607" s="31"/>
      <c r="I607" s="31"/>
      <c r="J607" s="31"/>
      <c r="K607" s="227"/>
      <c r="L607" s="218"/>
      <c r="M607" s="219"/>
      <c r="N607" s="219"/>
      <c r="O607" s="219"/>
      <c r="P607" s="219"/>
      <c r="Q607" s="219"/>
      <c r="R607" s="219"/>
      <c r="S607" s="219"/>
      <c r="T607" s="219"/>
      <c r="U607" s="224"/>
      <c r="V607" s="225"/>
      <c r="W607" s="221"/>
      <c r="X607" s="219"/>
      <c r="Y607" s="219"/>
      <c r="Z607" s="219"/>
      <c r="AA607" s="219"/>
      <c r="AB607" s="219"/>
      <c r="AC607" s="219"/>
      <c r="AD607" s="219"/>
      <c r="AE607" s="219"/>
      <c r="AF607" s="221"/>
      <c r="AG607" s="221"/>
      <c r="AH607" s="221"/>
      <c r="AI607" s="221"/>
      <c r="AJ607" s="221"/>
      <c r="AK607" s="221"/>
      <c r="AL607" s="221"/>
      <c r="AM607" s="221"/>
      <c r="AN607" s="221"/>
      <c r="AO607" s="221"/>
      <c r="AP607" s="221"/>
    </row>
    <row r="608" spans="1:42" ht="14.25" customHeight="1">
      <c r="A608" s="31"/>
      <c r="B608" s="31"/>
      <c r="C608" s="31"/>
      <c r="D608" s="31"/>
      <c r="E608" s="31"/>
      <c r="F608" s="31"/>
      <c r="G608" s="31"/>
      <c r="H608" s="31"/>
      <c r="I608" s="31"/>
      <c r="J608" s="31"/>
      <c r="K608" s="227"/>
      <c r="L608" s="218"/>
      <c r="M608" s="219"/>
      <c r="N608" s="219"/>
      <c r="O608" s="219"/>
      <c r="P608" s="219"/>
      <c r="Q608" s="219"/>
      <c r="R608" s="219"/>
      <c r="S608" s="219"/>
      <c r="T608" s="219"/>
      <c r="U608" s="224"/>
      <c r="V608" s="225"/>
      <c r="W608" s="221"/>
      <c r="X608" s="219"/>
      <c r="Y608" s="219"/>
      <c r="Z608" s="219"/>
      <c r="AA608" s="219"/>
      <c r="AB608" s="219"/>
      <c r="AC608" s="219"/>
      <c r="AD608" s="219"/>
      <c r="AE608" s="219"/>
      <c r="AF608" s="221"/>
      <c r="AG608" s="221"/>
      <c r="AH608" s="221"/>
      <c r="AI608" s="221"/>
      <c r="AJ608" s="221"/>
      <c r="AK608" s="221"/>
      <c r="AL608" s="221"/>
      <c r="AM608" s="221"/>
      <c r="AN608" s="221"/>
      <c r="AO608" s="221"/>
      <c r="AP608" s="221"/>
    </row>
    <row r="609" spans="1:42" ht="14.25" customHeight="1">
      <c r="A609" s="31"/>
      <c r="B609" s="31"/>
      <c r="C609" s="31"/>
      <c r="D609" s="31"/>
      <c r="E609" s="31"/>
      <c r="F609" s="31"/>
      <c r="G609" s="31"/>
      <c r="H609" s="31"/>
      <c r="I609" s="31"/>
      <c r="J609" s="31"/>
      <c r="K609" s="227"/>
      <c r="L609" s="218"/>
      <c r="M609" s="219"/>
      <c r="N609" s="219"/>
      <c r="O609" s="219"/>
      <c r="P609" s="219"/>
      <c r="Q609" s="219"/>
      <c r="R609" s="219"/>
      <c r="S609" s="219"/>
      <c r="T609" s="219"/>
      <c r="U609" s="224"/>
      <c r="V609" s="225"/>
      <c r="W609" s="221"/>
      <c r="X609" s="219"/>
      <c r="Y609" s="219"/>
      <c r="Z609" s="219"/>
      <c r="AA609" s="219"/>
      <c r="AB609" s="219"/>
      <c r="AC609" s="219"/>
      <c r="AD609" s="219"/>
      <c r="AE609" s="219"/>
      <c r="AF609" s="221"/>
      <c r="AG609" s="221"/>
      <c r="AH609" s="221"/>
      <c r="AI609" s="221"/>
      <c r="AJ609" s="221"/>
      <c r="AK609" s="221"/>
      <c r="AL609" s="221"/>
      <c r="AM609" s="221"/>
      <c r="AN609" s="221"/>
      <c r="AO609" s="221"/>
      <c r="AP609" s="221"/>
    </row>
    <row r="610" spans="1:42" ht="14.25" customHeight="1">
      <c r="A610" s="31"/>
      <c r="B610" s="31"/>
      <c r="C610" s="31"/>
      <c r="D610" s="31"/>
      <c r="E610" s="31"/>
      <c r="F610" s="31"/>
      <c r="G610" s="31"/>
      <c r="H610" s="31"/>
      <c r="I610" s="31"/>
      <c r="J610" s="31"/>
      <c r="K610" s="227"/>
      <c r="L610" s="218"/>
      <c r="M610" s="219"/>
      <c r="N610" s="219"/>
      <c r="O610" s="219"/>
      <c r="P610" s="219"/>
      <c r="Q610" s="219"/>
      <c r="R610" s="219"/>
      <c r="S610" s="219"/>
      <c r="T610" s="219"/>
      <c r="U610" s="224"/>
      <c r="V610" s="225"/>
      <c r="W610" s="221"/>
      <c r="X610" s="219"/>
      <c r="Y610" s="219"/>
      <c r="Z610" s="219"/>
      <c r="AA610" s="219"/>
      <c r="AB610" s="219"/>
      <c r="AC610" s="219"/>
      <c r="AD610" s="219"/>
      <c r="AE610" s="219"/>
      <c r="AF610" s="221"/>
      <c r="AG610" s="221"/>
      <c r="AH610" s="221"/>
      <c r="AI610" s="221"/>
      <c r="AJ610" s="221"/>
      <c r="AK610" s="221"/>
      <c r="AL610" s="221"/>
      <c r="AM610" s="221"/>
      <c r="AN610" s="221"/>
      <c r="AO610" s="221"/>
      <c r="AP610" s="221"/>
    </row>
    <row r="611" spans="1:42" ht="14.25" customHeight="1">
      <c r="A611" s="31"/>
      <c r="B611" s="31"/>
      <c r="C611" s="31"/>
      <c r="D611" s="31"/>
      <c r="E611" s="31"/>
      <c r="F611" s="31"/>
      <c r="G611" s="31"/>
      <c r="H611" s="31"/>
      <c r="I611" s="31"/>
      <c r="J611" s="31"/>
      <c r="K611" s="227"/>
      <c r="L611" s="218"/>
      <c r="M611" s="219"/>
      <c r="N611" s="219"/>
      <c r="O611" s="219"/>
      <c r="P611" s="219"/>
      <c r="Q611" s="219"/>
      <c r="R611" s="219"/>
      <c r="S611" s="219"/>
      <c r="T611" s="219"/>
      <c r="U611" s="224"/>
      <c r="V611" s="225"/>
      <c r="W611" s="221"/>
      <c r="X611" s="219"/>
      <c r="Y611" s="219"/>
      <c r="Z611" s="219"/>
      <c r="AA611" s="219"/>
      <c r="AB611" s="219"/>
      <c r="AC611" s="219"/>
      <c r="AD611" s="219"/>
      <c r="AE611" s="219"/>
      <c r="AF611" s="221"/>
      <c r="AG611" s="221"/>
      <c r="AH611" s="221"/>
      <c r="AI611" s="221"/>
      <c r="AJ611" s="221"/>
      <c r="AK611" s="221"/>
      <c r="AL611" s="221"/>
      <c r="AM611" s="221"/>
      <c r="AN611" s="221"/>
      <c r="AO611" s="221"/>
      <c r="AP611" s="221"/>
    </row>
    <row r="612" spans="1:42" ht="14.25" customHeight="1">
      <c r="A612" s="31"/>
      <c r="B612" s="31"/>
      <c r="C612" s="31"/>
      <c r="D612" s="31"/>
      <c r="E612" s="31"/>
      <c r="F612" s="31"/>
      <c r="G612" s="31"/>
      <c r="H612" s="31"/>
      <c r="I612" s="31"/>
      <c r="J612" s="31"/>
      <c r="K612" s="227"/>
      <c r="L612" s="218"/>
      <c r="M612" s="219"/>
      <c r="N612" s="219"/>
      <c r="O612" s="219"/>
      <c r="P612" s="219"/>
      <c r="Q612" s="219"/>
      <c r="R612" s="219"/>
      <c r="S612" s="219"/>
      <c r="T612" s="219"/>
      <c r="U612" s="224"/>
      <c r="V612" s="225"/>
      <c r="W612" s="221"/>
      <c r="X612" s="219"/>
      <c r="Y612" s="219"/>
      <c r="Z612" s="219"/>
      <c r="AA612" s="219"/>
      <c r="AB612" s="219"/>
      <c r="AC612" s="219"/>
      <c r="AD612" s="219"/>
      <c r="AE612" s="219"/>
      <c r="AF612" s="221"/>
      <c r="AG612" s="221"/>
      <c r="AH612" s="221"/>
      <c r="AI612" s="221"/>
      <c r="AJ612" s="221"/>
      <c r="AK612" s="221"/>
      <c r="AL612" s="221"/>
      <c r="AM612" s="221"/>
      <c r="AN612" s="221"/>
      <c r="AO612" s="221"/>
      <c r="AP612" s="221"/>
    </row>
    <row r="613" spans="1:42" ht="14.25" customHeight="1">
      <c r="A613" s="31"/>
      <c r="B613" s="31"/>
      <c r="C613" s="31"/>
      <c r="D613" s="31"/>
      <c r="E613" s="31"/>
      <c r="F613" s="31"/>
      <c r="G613" s="31"/>
      <c r="H613" s="31"/>
      <c r="I613" s="31"/>
      <c r="J613" s="31"/>
      <c r="K613" s="227"/>
      <c r="L613" s="218"/>
      <c r="M613" s="219"/>
      <c r="N613" s="219"/>
      <c r="O613" s="219"/>
      <c r="P613" s="219"/>
      <c r="Q613" s="219"/>
      <c r="R613" s="219"/>
      <c r="S613" s="219"/>
      <c r="T613" s="219"/>
      <c r="U613" s="224"/>
      <c r="V613" s="225"/>
      <c r="W613" s="221"/>
      <c r="X613" s="219"/>
      <c r="Y613" s="219"/>
      <c r="Z613" s="219"/>
      <c r="AA613" s="219"/>
      <c r="AB613" s="219"/>
      <c r="AC613" s="219"/>
      <c r="AD613" s="219"/>
      <c r="AE613" s="219"/>
      <c r="AF613" s="221"/>
      <c r="AG613" s="221"/>
      <c r="AH613" s="221"/>
      <c r="AI613" s="221"/>
      <c r="AJ613" s="221"/>
      <c r="AK613" s="221"/>
      <c r="AL613" s="221"/>
      <c r="AM613" s="221"/>
      <c r="AN613" s="221"/>
      <c r="AO613" s="221"/>
      <c r="AP613" s="221"/>
    </row>
    <row r="614" spans="1:42" ht="14.25" customHeight="1">
      <c r="A614" s="31"/>
      <c r="B614" s="31"/>
      <c r="C614" s="31"/>
      <c r="D614" s="31"/>
      <c r="E614" s="31"/>
      <c r="F614" s="31"/>
      <c r="G614" s="31"/>
      <c r="H614" s="31"/>
      <c r="I614" s="31"/>
      <c r="J614" s="31"/>
      <c r="K614" s="227"/>
      <c r="L614" s="218"/>
      <c r="M614" s="219"/>
      <c r="N614" s="219"/>
      <c r="O614" s="219"/>
      <c r="P614" s="219"/>
      <c r="Q614" s="219"/>
      <c r="R614" s="219"/>
      <c r="S614" s="219"/>
      <c r="T614" s="219"/>
      <c r="U614" s="224"/>
      <c r="V614" s="225"/>
      <c r="W614" s="221"/>
      <c r="X614" s="219"/>
      <c r="Y614" s="219"/>
      <c r="Z614" s="219"/>
      <c r="AA614" s="219"/>
      <c r="AB614" s="219"/>
      <c r="AC614" s="219"/>
      <c r="AD614" s="219"/>
      <c r="AE614" s="219"/>
      <c r="AF614" s="221"/>
      <c r="AG614" s="221"/>
      <c r="AH614" s="221"/>
      <c r="AI614" s="221"/>
      <c r="AJ614" s="221"/>
      <c r="AK614" s="221"/>
      <c r="AL614" s="221"/>
      <c r="AM614" s="221"/>
      <c r="AN614" s="221"/>
      <c r="AO614" s="221"/>
      <c r="AP614" s="221"/>
    </row>
    <row r="615" spans="1:42" ht="14.25" customHeight="1">
      <c r="A615" s="31"/>
      <c r="B615" s="31"/>
      <c r="C615" s="31"/>
      <c r="D615" s="31"/>
      <c r="E615" s="31"/>
      <c r="F615" s="31"/>
      <c r="G615" s="31"/>
      <c r="H615" s="31"/>
      <c r="I615" s="31"/>
      <c r="J615" s="31"/>
      <c r="K615" s="227"/>
      <c r="L615" s="218"/>
      <c r="M615" s="219"/>
      <c r="N615" s="219"/>
      <c r="O615" s="219"/>
      <c r="P615" s="219"/>
      <c r="Q615" s="219"/>
      <c r="R615" s="219"/>
      <c r="S615" s="219"/>
      <c r="T615" s="219"/>
      <c r="U615" s="224"/>
      <c r="V615" s="225"/>
      <c r="W615" s="221"/>
      <c r="X615" s="219"/>
      <c r="Y615" s="219"/>
      <c r="Z615" s="219"/>
      <c r="AA615" s="219"/>
      <c r="AB615" s="219"/>
      <c r="AC615" s="219"/>
      <c r="AD615" s="219"/>
      <c r="AE615" s="219"/>
      <c r="AF615" s="221"/>
      <c r="AG615" s="221"/>
      <c r="AH615" s="221"/>
      <c r="AI615" s="221"/>
      <c r="AJ615" s="221"/>
      <c r="AK615" s="221"/>
      <c r="AL615" s="221"/>
      <c r="AM615" s="221"/>
      <c r="AN615" s="221"/>
      <c r="AO615" s="221"/>
      <c r="AP615" s="221"/>
    </row>
    <row r="616" spans="1:42" ht="14.25" customHeight="1">
      <c r="A616" s="31"/>
      <c r="B616" s="31"/>
      <c r="C616" s="31"/>
      <c r="D616" s="31"/>
      <c r="E616" s="31"/>
      <c r="F616" s="31"/>
      <c r="G616" s="31"/>
      <c r="H616" s="31"/>
      <c r="I616" s="31"/>
      <c r="J616" s="31"/>
      <c r="K616" s="227"/>
      <c r="L616" s="218"/>
      <c r="M616" s="219"/>
      <c r="N616" s="219"/>
      <c r="O616" s="219"/>
      <c r="P616" s="219"/>
      <c r="Q616" s="219"/>
      <c r="R616" s="219"/>
      <c r="S616" s="219"/>
      <c r="T616" s="219"/>
      <c r="U616" s="224"/>
      <c r="V616" s="225"/>
      <c r="W616" s="221"/>
      <c r="X616" s="219"/>
      <c r="Y616" s="219"/>
      <c r="Z616" s="219"/>
      <c r="AA616" s="219"/>
      <c r="AB616" s="219"/>
      <c r="AC616" s="219"/>
      <c r="AD616" s="219"/>
      <c r="AE616" s="219"/>
      <c r="AF616" s="221"/>
      <c r="AG616" s="221"/>
      <c r="AH616" s="221"/>
      <c r="AI616" s="221"/>
      <c r="AJ616" s="221"/>
      <c r="AK616" s="221"/>
      <c r="AL616" s="221"/>
      <c r="AM616" s="221"/>
      <c r="AN616" s="221"/>
      <c r="AO616" s="221"/>
      <c r="AP616" s="221"/>
    </row>
    <row r="617" spans="1:42" ht="14.25" customHeight="1">
      <c r="A617" s="31"/>
      <c r="B617" s="31"/>
      <c r="C617" s="31"/>
      <c r="D617" s="31"/>
      <c r="E617" s="31"/>
      <c r="F617" s="31"/>
      <c r="G617" s="31"/>
      <c r="H617" s="31"/>
      <c r="I617" s="31"/>
      <c r="J617" s="31"/>
      <c r="K617" s="227"/>
      <c r="L617" s="218"/>
      <c r="M617" s="219"/>
      <c r="N617" s="219"/>
      <c r="O617" s="219"/>
      <c r="P617" s="219"/>
      <c r="Q617" s="219"/>
      <c r="R617" s="219"/>
      <c r="S617" s="219"/>
      <c r="T617" s="219"/>
      <c r="U617" s="224"/>
      <c r="V617" s="225"/>
      <c r="W617" s="221"/>
      <c r="X617" s="219"/>
      <c r="Y617" s="219"/>
      <c r="Z617" s="219"/>
      <c r="AA617" s="219"/>
      <c r="AB617" s="219"/>
      <c r="AC617" s="219"/>
      <c r="AD617" s="219"/>
      <c r="AE617" s="219"/>
      <c r="AF617" s="221"/>
      <c r="AG617" s="221"/>
      <c r="AH617" s="221"/>
      <c r="AI617" s="221"/>
      <c r="AJ617" s="221"/>
      <c r="AK617" s="221"/>
      <c r="AL617" s="221"/>
      <c r="AM617" s="221"/>
      <c r="AN617" s="221"/>
      <c r="AO617" s="221"/>
      <c r="AP617" s="221"/>
    </row>
    <row r="618" spans="1:42" ht="14.25" customHeight="1">
      <c r="A618" s="31"/>
      <c r="B618" s="31"/>
      <c r="C618" s="31"/>
      <c r="D618" s="31"/>
      <c r="E618" s="31"/>
      <c r="F618" s="31"/>
      <c r="G618" s="31"/>
      <c r="H618" s="31"/>
      <c r="I618" s="31"/>
      <c r="J618" s="31"/>
      <c r="K618" s="227"/>
      <c r="L618" s="218"/>
      <c r="M618" s="219"/>
      <c r="N618" s="219"/>
      <c r="O618" s="219"/>
      <c r="P618" s="219"/>
      <c r="Q618" s="219"/>
      <c r="R618" s="219"/>
      <c r="S618" s="219"/>
      <c r="T618" s="219"/>
      <c r="U618" s="224"/>
      <c r="V618" s="225"/>
      <c r="W618" s="221"/>
      <c r="X618" s="219"/>
      <c r="Y618" s="219"/>
      <c r="Z618" s="219"/>
      <c r="AA618" s="219"/>
      <c r="AB618" s="219"/>
      <c r="AC618" s="219"/>
      <c r="AD618" s="219"/>
      <c r="AE618" s="219"/>
      <c r="AF618" s="221"/>
      <c r="AG618" s="221"/>
      <c r="AH618" s="221"/>
      <c r="AI618" s="221"/>
      <c r="AJ618" s="221"/>
      <c r="AK618" s="221"/>
      <c r="AL618" s="221"/>
      <c r="AM618" s="221"/>
      <c r="AN618" s="221"/>
      <c r="AO618" s="221"/>
      <c r="AP618" s="221"/>
    </row>
    <row r="619" spans="1:42" ht="14.25" customHeight="1">
      <c r="A619" s="31"/>
      <c r="B619" s="31"/>
      <c r="C619" s="31"/>
      <c r="D619" s="31"/>
      <c r="E619" s="31"/>
      <c r="F619" s="31"/>
      <c r="G619" s="31"/>
      <c r="H619" s="31"/>
      <c r="I619" s="31"/>
      <c r="J619" s="31"/>
      <c r="K619" s="227"/>
      <c r="L619" s="218"/>
      <c r="M619" s="219"/>
      <c r="N619" s="219"/>
      <c r="O619" s="219"/>
      <c r="P619" s="219"/>
      <c r="Q619" s="219"/>
      <c r="R619" s="219"/>
      <c r="S619" s="219"/>
      <c r="T619" s="219"/>
      <c r="U619" s="224"/>
      <c r="V619" s="225"/>
      <c r="W619" s="221"/>
      <c r="X619" s="219"/>
      <c r="Y619" s="219"/>
      <c r="Z619" s="219"/>
      <c r="AA619" s="219"/>
      <c r="AB619" s="219"/>
      <c r="AC619" s="219"/>
      <c r="AD619" s="219"/>
      <c r="AE619" s="219"/>
      <c r="AF619" s="221"/>
      <c r="AG619" s="221"/>
      <c r="AH619" s="221"/>
      <c r="AI619" s="221"/>
      <c r="AJ619" s="221"/>
      <c r="AK619" s="221"/>
      <c r="AL619" s="221"/>
      <c r="AM619" s="221"/>
      <c r="AN619" s="221"/>
      <c r="AO619" s="221"/>
      <c r="AP619" s="221"/>
    </row>
    <row r="620" spans="1:42" ht="14.25" customHeight="1">
      <c r="A620" s="31"/>
      <c r="B620" s="31"/>
      <c r="C620" s="31"/>
      <c r="D620" s="31"/>
      <c r="E620" s="31"/>
      <c r="F620" s="31"/>
      <c r="G620" s="31"/>
      <c r="H620" s="31"/>
      <c r="I620" s="31"/>
      <c r="J620" s="31"/>
      <c r="K620" s="227"/>
      <c r="L620" s="218"/>
      <c r="M620" s="219"/>
      <c r="N620" s="219"/>
      <c r="O620" s="219"/>
      <c r="P620" s="219"/>
      <c r="Q620" s="219"/>
      <c r="R620" s="219"/>
      <c r="S620" s="219"/>
      <c r="T620" s="219"/>
      <c r="U620" s="224"/>
      <c r="V620" s="225"/>
      <c r="W620" s="221"/>
      <c r="X620" s="219"/>
      <c r="Y620" s="219"/>
      <c r="Z620" s="219"/>
      <c r="AA620" s="219"/>
      <c r="AB620" s="219"/>
      <c r="AC620" s="219"/>
      <c r="AD620" s="219"/>
      <c r="AE620" s="219"/>
      <c r="AF620" s="221"/>
      <c r="AG620" s="221"/>
      <c r="AH620" s="221"/>
      <c r="AI620" s="221"/>
      <c r="AJ620" s="221"/>
      <c r="AK620" s="221"/>
      <c r="AL620" s="221"/>
      <c r="AM620" s="221"/>
      <c r="AN620" s="221"/>
      <c r="AO620" s="221"/>
      <c r="AP620" s="221"/>
    </row>
    <row r="621" spans="1:42" ht="14.25" customHeight="1">
      <c r="A621" s="31"/>
      <c r="B621" s="31"/>
      <c r="C621" s="31"/>
      <c r="D621" s="31"/>
      <c r="E621" s="31"/>
      <c r="F621" s="31"/>
      <c r="G621" s="31"/>
      <c r="H621" s="31"/>
      <c r="I621" s="31"/>
      <c r="J621" s="31"/>
      <c r="K621" s="227"/>
      <c r="L621" s="218"/>
      <c r="M621" s="219"/>
      <c r="N621" s="219"/>
      <c r="O621" s="219"/>
      <c r="P621" s="219"/>
      <c r="Q621" s="219"/>
      <c r="R621" s="219"/>
      <c r="S621" s="219"/>
      <c r="T621" s="219"/>
      <c r="U621" s="224"/>
      <c r="V621" s="225"/>
      <c r="W621" s="221"/>
      <c r="X621" s="219"/>
      <c r="Y621" s="219"/>
      <c r="Z621" s="219"/>
      <c r="AA621" s="219"/>
      <c r="AB621" s="219"/>
      <c r="AC621" s="219"/>
      <c r="AD621" s="219"/>
      <c r="AE621" s="219"/>
      <c r="AF621" s="221"/>
      <c r="AG621" s="221"/>
      <c r="AH621" s="221"/>
      <c r="AI621" s="221"/>
      <c r="AJ621" s="221"/>
      <c r="AK621" s="221"/>
      <c r="AL621" s="221"/>
      <c r="AM621" s="221"/>
      <c r="AN621" s="221"/>
      <c r="AO621" s="221"/>
      <c r="AP621" s="221"/>
    </row>
    <row r="622" spans="1:42" ht="14.25" customHeight="1">
      <c r="A622" s="31"/>
      <c r="B622" s="31"/>
      <c r="C622" s="31"/>
      <c r="D622" s="31"/>
      <c r="E622" s="31"/>
      <c r="F622" s="31"/>
      <c r="G622" s="31"/>
      <c r="H622" s="31"/>
      <c r="I622" s="31"/>
      <c r="J622" s="31"/>
      <c r="K622" s="227"/>
      <c r="L622" s="218"/>
      <c r="M622" s="219"/>
      <c r="N622" s="219"/>
      <c r="O622" s="219"/>
      <c r="P622" s="219"/>
      <c r="Q622" s="219"/>
      <c r="R622" s="219"/>
      <c r="S622" s="219"/>
      <c r="T622" s="219"/>
      <c r="U622" s="224"/>
      <c r="V622" s="225"/>
      <c r="W622" s="221"/>
      <c r="X622" s="219"/>
      <c r="Y622" s="219"/>
      <c r="Z622" s="219"/>
      <c r="AA622" s="219"/>
      <c r="AB622" s="219"/>
      <c r="AC622" s="219"/>
      <c r="AD622" s="219"/>
      <c r="AE622" s="219"/>
      <c r="AF622" s="221"/>
      <c r="AG622" s="221"/>
      <c r="AH622" s="221"/>
      <c r="AI622" s="221"/>
      <c r="AJ622" s="221"/>
      <c r="AK622" s="221"/>
      <c r="AL622" s="221"/>
      <c r="AM622" s="221"/>
      <c r="AN622" s="221"/>
      <c r="AO622" s="221"/>
      <c r="AP622" s="221"/>
    </row>
    <row r="623" spans="1:42" ht="14.25" customHeight="1">
      <c r="A623" s="31"/>
      <c r="B623" s="31"/>
      <c r="C623" s="31"/>
      <c r="D623" s="31"/>
      <c r="E623" s="31"/>
      <c r="F623" s="31"/>
      <c r="G623" s="31"/>
      <c r="H623" s="31"/>
      <c r="I623" s="31"/>
      <c r="J623" s="31"/>
      <c r="K623" s="227"/>
      <c r="L623" s="218"/>
      <c r="M623" s="219"/>
      <c r="N623" s="219"/>
      <c r="O623" s="219"/>
      <c r="P623" s="219"/>
      <c r="Q623" s="219"/>
      <c r="R623" s="219"/>
      <c r="S623" s="219"/>
      <c r="T623" s="219"/>
      <c r="U623" s="224"/>
      <c r="V623" s="225"/>
      <c r="W623" s="221"/>
      <c r="X623" s="219"/>
      <c r="Y623" s="219"/>
      <c r="Z623" s="219"/>
      <c r="AA623" s="219"/>
      <c r="AB623" s="219"/>
      <c r="AC623" s="219"/>
      <c r="AD623" s="219"/>
      <c r="AE623" s="219"/>
      <c r="AF623" s="221"/>
      <c r="AG623" s="221"/>
      <c r="AH623" s="221"/>
      <c r="AI623" s="221"/>
      <c r="AJ623" s="221"/>
      <c r="AK623" s="221"/>
      <c r="AL623" s="221"/>
      <c r="AM623" s="221"/>
      <c r="AN623" s="221"/>
      <c r="AO623" s="221"/>
      <c r="AP623" s="221"/>
    </row>
    <row r="624" spans="1:42" ht="14.25" customHeight="1">
      <c r="A624" s="31"/>
      <c r="B624" s="31"/>
      <c r="C624" s="31"/>
      <c r="D624" s="31"/>
      <c r="E624" s="31"/>
      <c r="F624" s="31"/>
      <c r="G624" s="31"/>
      <c r="H624" s="31"/>
      <c r="I624" s="31"/>
      <c r="J624" s="31"/>
      <c r="K624" s="227"/>
      <c r="L624" s="218"/>
      <c r="M624" s="219"/>
      <c r="N624" s="219"/>
      <c r="O624" s="219"/>
      <c r="P624" s="219"/>
      <c r="Q624" s="219"/>
      <c r="R624" s="219"/>
      <c r="S624" s="219"/>
      <c r="T624" s="219"/>
      <c r="U624" s="224"/>
      <c r="V624" s="225"/>
      <c r="W624" s="221"/>
      <c r="X624" s="219"/>
      <c r="Y624" s="219"/>
      <c r="Z624" s="219"/>
      <c r="AA624" s="219"/>
      <c r="AB624" s="219"/>
      <c r="AC624" s="219"/>
      <c r="AD624" s="219"/>
      <c r="AE624" s="219"/>
      <c r="AF624" s="221"/>
      <c r="AG624" s="221"/>
      <c r="AH624" s="221"/>
      <c r="AI624" s="221"/>
      <c r="AJ624" s="221"/>
      <c r="AK624" s="221"/>
      <c r="AL624" s="221"/>
      <c r="AM624" s="221"/>
      <c r="AN624" s="221"/>
      <c r="AO624" s="221"/>
      <c r="AP624" s="221"/>
    </row>
    <row r="625" spans="1:42" ht="14.25" customHeight="1">
      <c r="A625" s="31"/>
      <c r="B625" s="31"/>
      <c r="C625" s="31"/>
      <c r="D625" s="31"/>
      <c r="E625" s="31"/>
      <c r="F625" s="31"/>
      <c r="G625" s="31"/>
      <c r="H625" s="31"/>
      <c r="I625" s="31"/>
      <c r="J625" s="31"/>
      <c r="K625" s="227"/>
      <c r="L625" s="218"/>
      <c r="M625" s="219"/>
      <c r="N625" s="219"/>
      <c r="O625" s="219"/>
      <c r="P625" s="219"/>
      <c r="Q625" s="219"/>
      <c r="R625" s="219"/>
      <c r="S625" s="219"/>
      <c r="T625" s="219"/>
      <c r="U625" s="224"/>
      <c r="V625" s="225"/>
      <c r="W625" s="221"/>
      <c r="X625" s="219"/>
      <c r="Y625" s="219"/>
      <c r="Z625" s="219"/>
      <c r="AA625" s="219"/>
      <c r="AB625" s="219"/>
      <c r="AC625" s="219"/>
      <c r="AD625" s="219"/>
      <c r="AE625" s="219"/>
      <c r="AF625" s="221"/>
      <c r="AG625" s="221"/>
      <c r="AH625" s="221"/>
      <c r="AI625" s="221"/>
      <c r="AJ625" s="221"/>
      <c r="AK625" s="221"/>
      <c r="AL625" s="221"/>
      <c r="AM625" s="221"/>
      <c r="AN625" s="221"/>
      <c r="AO625" s="221"/>
      <c r="AP625" s="221"/>
    </row>
    <row r="626" spans="1:42" ht="14.25" customHeight="1">
      <c r="A626" s="31"/>
      <c r="B626" s="31"/>
      <c r="C626" s="31"/>
      <c r="D626" s="31"/>
      <c r="E626" s="31"/>
      <c r="F626" s="31"/>
      <c r="G626" s="31"/>
      <c r="H626" s="31"/>
      <c r="I626" s="31"/>
      <c r="J626" s="31"/>
      <c r="K626" s="227"/>
      <c r="L626" s="218"/>
      <c r="M626" s="219"/>
      <c r="N626" s="219"/>
      <c r="O626" s="219"/>
      <c r="P626" s="219"/>
      <c r="Q626" s="219"/>
      <c r="R626" s="219"/>
      <c r="S626" s="219"/>
      <c r="T626" s="219"/>
      <c r="U626" s="224"/>
      <c r="V626" s="225"/>
      <c r="W626" s="221"/>
      <c r="X626" s="219"/>
      <c r="Y626" s="219"/>
      <c r="Z626" s="219"/>
      <c r="AA626" s="219"/>
      <c r="AB626" s="219"/>
      <c r="AC626" s="219"/>
      <c r="AD626" s="219"/>
      <c r="AE626" s="219"/>
      <c r="AF626" s="221"/>
      <c r="AG626" s="221"/>
      <c r="AH626" s="221"/>
      <c r="AI626" s="221"/>
      <c r="AJ626" s="221"/>
      <c r="AK626" s="221"/>
      <c r="AL626" s="221"/>
      <c r="AM626" s="221"/>
      <c r="AN626" s="221"/>
      <c r="AO626" s="221"/>
      <c r="AP626" s="221"/>
    </row>
    <row r="627" spans="1:42" ht="14.25" customHeight="1">
      <c r="A627" s="31"/>
      <c r="B627" s="31"/>
      <c r="C627" s="31"/>
      <c r="D627" s="31"/>
      <c r="E627" s="31"/>
      <c r="F627" s="31"/>
      <c r="G627" s="31"/>
      <c r="H627" s="31"/>
      <c r="I627" s="31"/>
      <c r="J627" s="31"/>
      <c r="K627" s="227"/>
      <c r="L627" s="218"/>
      <c r="M627" s="219"/>
      <c r="N627" s="219"/>
      <c r="O627" s="219"/>
      <c r="P627" s="219"/>
      <c r="Q627" s="219"/>
      <c r="R627" s="219"/>
      <c r="S627" s="219"/>
      <c r="T627" s="219"/>
      <c r="U627" s="224"/>
      <c r="V627" s="225"/>
      <c r="W627" s="221"/>
      <c r="X627" s="219"/>
      <c r="Y627" s="219"/>
      <c r="Z627" s="219"/>
      <c r="AA627" s="219"/>
      <c r="AB627" s="219"/>
      <c r="AC627" s="219"/>
      <c r="AD627" s="219"/>
      <c r="AE627" s="219"/>
      <c r="AF627" s="221"/>
      <c r="AG627" s="221"/>
      <c r="AH627" s="221"/>
      <c r="AI627" s="221"/>
      <c r="AJ627" s="221"/>
      <c r="AK627" s="221"/>
      <c r="AL627" s="221"/>
      <c r="AM627" s="221"/>
      <c r="AN627" s="221"/>
      <c r="AO627" s="221"/>
      <c r="AP627" s="221"/>
    </row>
    <row r="628" spans="1:42" ht="14.25" customHeight="1">
      <c r="A628" s="31"/>
      <c r="B628" s="31"/>
      <c r="C628" s="31"/>
      <c r="D628" s="31"/>
      <c r="E628" s="31"/>
      <c r="F628" s="31"/>
      <c r="G628" s="31"/>
      <c r="H628" s="31"/>
      <c r="I628" s="31"/>
      <c r="J628" s="31"/>
      <c r="K628" s="227"/>
      <c r="L628" s="218"/>
      <c r="M628" s="219"/>
      <c r="N628" s="219"/>
      <c r="O628" s="219"/>
      <c r="P628" s="219"/>
      <c r="Q628" s="219"/>
      <c r="R628" s="219"/>
      <c r="S628" s="219"/>
      <c r="T628" s="219"/>
      <c r="U628" s="224"/>
      <c r="V628" s="225"/>
      <c r="W628" s="221"/>
      <c r="X628" s="219"/>
      <c r="Y628" s="219"/>
      <c r="Z628" s="219"/>
      <c r="AA628" s="219"/>
      <c r="AB628" s="219"/>
      <c r="AC628" s="219"/>
      <c r="AD628" s="219"/>
      <c r="AE628" s="219"/>
      <c r="AF628" s="221"/>
      <c r="AG628" s="221"/>
      <c r="AH628" s="221"/>
      <c r="AI628" s="221"/>
      <c r="AJ628" s="221"/>
      <c r="AK628" s="221"/>
      <c r="AL628" s="221"/>
      <c r="AM628" s="221"/>
      <c r="AN628" s="221"/>
      <c r="AO628" s="221"/>
      <c r="AP628" s="221"/>
    </row>
    <row r="629" spans="1:42" ht="14.25" customHeight="1">
      <c r="A629" s="31"/>
      <c r="B629" s="31"/>
      <c r="C629" s="31"/>
      <c r="D629" s="31"/>
      <c r="E629" s="31"/>
      <c r="F629" s="31"/>
      <c r="G629" s="31"/>
      <c r="H629" s="31"/>
      <c r="I629" s="31"/>
      <c r="J629" s="31"/>
      <c r="K629" s="227"/>
      <c r="L629" s="218"/>
      <c r="M629" s="219"/>
      <c r="N629" s="219"/>
      <c r="O629" s="219"/>
      <c r="P629" s="219"/>
      <c r="Q629" s="219"/>
      <c r="R629" s="219"/>
      <c r="S629" s="219"/>
      <c r="T629" s="219"/>
      <c r="U629" s="224"/>
      <c r="V629" s="225"/>
      <c r="W629" s="221"/>
      <c r="X629" s="219"/>
      <c r="Y629" s="219"/>
      <c r="Z629" s="219"/>
      <c r="AA629" s="219"/>
      <c r="AB629" s="219"/>
      <c r="AC629" s="219"/>
      <c r="AD629" s="219"/>
      <c r="AE629" s="219"/>
      <c r="AF629" s="221"/>
      <c r="AG629" s="221"/>
      <c r="AH629" s="221"/>
      <c r="AI629" s="221"/>
      <c r="AJ629" s="221"/>
      <c r="AK629" s="221"/>
      <c r="AL629" s="221"/>
      <c r="AM629" s="221"/>
      <c r="AN629" s="221"/>
      <c r="AO629" s="221"/>
      <c r="AP629" s="221"/>
    </row>
    <row r="630" spans="1:42" ht="14.25" customHeight="1">
      <c r="A630" s="31"/>
      <c r="B630" s="31"/>
      <c r="C630" s="31"/>
      <c r="D630" s="31"/>
      <c r="E630" s="31"/>
      <c r="F630" s="31"/>
      <c r="G630" s="31"/>
      <c r="H630" s="31"/>
      <c r="I630" s="31"/>
      <c r="J630" s="31"/>
      <c r="K630" s="227"/>
      <c r="L630" s="218"/>
      <c r="M630" s="219"/>
      <c r="N630" s="219"/>
      <c r="O630" s="219"/>
      <c r="P630" s="219"/>
      <c r="Q630" s="219"/>
      <c r="R630" s="219"/>
      <c r="S630" s="219"/>
      <c r="T630" s="219"/>
      <c r="U630" s="224"/>
      <c r="V630" s="225"/>
      <c r="W630" s="221"/>
      <c r="X630" s="219"/>
      <c r="Y630" s="219"/>
      <c r="Z630" s="219"/>
      <c r="AA630" s="219"/>
      <c r="AB630" s="219"/>
      <c r="AC630" s="219"/>
      <c r="AD630" s="219"/>
      <c r="AE630" s="219"/>
      <c r="AF630" s="221"/>
      <c r="AG630" s="221"/>
      <c r="AH630" s="221"/>
      <c r="AI630" s="221"/>
      <c r="AJ630" s="221"/>
      <c r="AK630" s="221"/>
      <c r="AL630" s="221"/>
      <c r="AM630" s="221"/>
      <c r="AN630" s="221"/>
      <c r="AO630" s="221"/>
      <c r="AP630" s="221"/>
    </row>
    <row r="631" spans="1:42" ht="14.25" customHeight="1">
      <c r="A631" s="31"/>
      <c r="B631" s="31"/>
      <c r="C631" s="31"/>
      <c r="D631" s="31"/>
      <c r="E631" s="31"/>
      <c r="F631" s="31"/>
      <c r="G631" s="31"/>
      <c r="H631" s="31"/>
      <c r="I631" s="31"/>
      <c r="J631" s="31"/>
      <c r="K631" s="227"/>
      <c r="L631" s="218"/>
      <c r="M631" s="219"/>
      <c r="N631" s="219"/>
      <c r="O631" s="219"/>
      <c r="P631" s="219"/>
      <c r="Q631" s="219"/>
      <c r="R631" s="219"/>
      <c r="S631" s="219"/>
      <c r="T631" s="219"/>
      <c r="U631" s="224"/>
      <c r="V631" s="225"/>
      <c r="W631" s="221"/>
      <c r="X631" s="219"/>
      <c r="Y631" s="219"/>
      <c r="Z631" s="219"/>
      <c r="AA631" s="219"/>
      <c r="AB631" s="219"/>
      <c r="AC631" s="219"/>
      <c r="AD631" s="219"/>
      <c r="AE631" s="219"/>
      <c r="AF631" s="221"/>
      <c r="AG631" s="221"/>
      <c r="AH631" s="221"/>
      <c r="AI631" s="221"/>
      <c r="AJ631" s="221"/>
      <c r="AK631" s="221"/>
      <c r="AL631" s="221"/>
      <c r="AM631" s="221"/>
      <c r="AN631" s="221"/>
      <c r="AO631" s="221"/>
      <c r="AP631" s="221"/>
    </row>
    <row r="632" spans="1:42" ht="14.25" customHeight="1">
      <c r="A632" s="31"/>
      <c r="B632" s="31"/>
      <c r="C632" s="31"/>
      <c r="D632" s="31"/>
      <c r="E632" s="31"/>
      <c r="F632" s="31"/>
      <c r="G632" s="31"/>
      <c r="H632" s="31"/>
      <c r="I632" s="31"/>
      <c r="J632" s="31"/>
      <c r="K632" s="227"/>
      <c r="L632" s="218"/>
      <c r="M632" s="219"/>
      <c r="N632" s="219"/>
      <c r="O632" s="219"/>
      <c r="P632" s="219"/>
      <c r="Q632" s="219"/>
      <c r="R632" s="219"/>
      <c r="S632" s="219"/>
      <c r="T632" s="219"/>
      <c r="U632" s="224"/>
      <c r="V632" s="225"/>
      <c r="W632" s="221"/>
      <c r="X632" s="219"/>
      <c r="Y632" s="219"/>
      <c r="Z632" s="219"/>
      <c r="AA632" s="219"/>
      <c r="AB632" s="219"/>
      <c r="AC632" s="219"/>
      <c r="AD632" s="219"/>
      <c r="AE632" s="219"/>
      <c r="AF632" s="221"/>
      <c r="AG632" s="221"/>
      <c r="AH632" s="221"/>
      <c r="AI632" s="221"/>
      <c r="AJ632" s="221"/>
      <c r="AK632" s="221"/>
      <c r="AL632" s="221"/>
      <c r="AM632" s="221"/>
      <c r="AN632" s="221"/>
      <c r="AO632" s="221"/>
      <c r="AP632" s="221"/>
    </row>
    <row r="633" spans="1:42" ht="14.25" customHeight="1">
      <c r="A633" s="31"/>
      <c r="B633" s="31"/>
      <c r="C633" s="31"/>
      <c r="D633" s="31"/>
      <c r="E633" s="31"/>
      <c r="F633" s="31"/>
      <c r="G633" s="31"/>
      <c r="H633" s="31"/>
      <c r="I633" s="31"/>
      <c r="J633" s="31"/>
      <c r="K633" s="227"/>
      <c r="L633" s="218"/>
      <c r="M633" s="219"/>
      <c r="N633" s="219"/>
      <c r="O633" s="219"/>
      <c r="P633" s="219"/>
      <c r="Q633" s="219"/>
      <c r="R633" s="219"/>
      <c r="S633" s="219"/>
      <c r="T633" s="219"/>
      <c r="U633" s="224"/>
      <c r="V633" s="225"/>
      <c r="W633" s="221"/>
      <c r="X633" s="219"/>
      <c r="Y633" s="219"/>
      <c r="Z633" s="219"/>
      <c r="AA633" s="219"/>
      <c r="AB633" s="219"/>
      <c r="AC633" s="219"/>
      <c r="AD633" s="219"/>
      <c r="AE633" s="219"/>
      <c r="AF633" s="221"/>
      <c r="AG633" s="221"/>
      <c r="AH633" s="221"/>
      <c r="AI633" s="221"/>
      <c r="AJ633" s="221"/>
      <c r="AK633" s="221"/>
      <c r="AL633" s="221"/>
      <c r="AM633" s="221"/>
      <c r="AN633" s="221"/>
      <c r="AO633" s="221"/>
      <c r="AP633" s="221"/>
    </row>
    <row r="634" spans="1:42" ht="14.25" customHeight="1">
      <c r="A634" s="31"/>
      <c r="B634" s="31"/>
      <c r="C634" s="31"/>
      <c r="D634" s="31"/>
      <c r="E634" s="31"/>
      <c r="F634" s="31"/>
      <c r="G634" s="31"/>
      <c r="H634" s="31"/>
      <c r="I634" s="31"/>
      <c r="J634" s="31"/>
      <c r="K634" s="227"/>
      <c r="L634" s="218"/>
      <c r="M634" s="219"/>
      <c r="N634" s="219"/>
      <c r="O634" s="219"/>
      <c r="P634" s="219"/>
      <c r="Q634" s="219"/>
      <c r="R634" s="219"/>
      <c r="S634" s="219"/>
      <c r="T634" s="219"/>
      <c r="U634" s="224"/>
      <c r="V634" s="225"/>
      <c r="W634" s="221"/>
      <c r="X634" s="219"/>
      <c r="Y634" s="219"/>
      <c r="Z634" s="219"/>
      <c r="AA634" s="219"/>
      <c r="AB634" s="219"/>
      <c r="AC634" s="219"/>
      <c r="AD634" s="219"/>
      <c r="AE634" s="219"/>
      <c r="AF634" s="221"/>
      <c r="AG634" s="221"/>
      <c r="AH634" s="221"/>
      <c r="AI634" s="221"/>
      <c r="AJ634" s="221"/>
      <c r="AK634" s="221"/>
      <c r="AL634" s="221"/>
      <c r="AM634" s="221"/>
      <c r="AN634" s="221"/>
      <c r="AO634" s="221"/>
      <c r="AP634" s="221"/>
    </row>
    <row r="635" spans="1:42" ht="14.25" customHeight="1">
      <c r="A635" s="31"/>
      <c r="B635" s="31"/>
      <c r="C635" s="31"/>
      <c r="D635" s="31"/>
      <c r="E635" s="31"/>
      <c r="F635" s="31"/>
      <c r="G635" s="31"/>
      <c r="H635" s="31"/>
      <c r="I635" s="31"/>
      <c r="J635" s="31"/>
      <c r="K635" s="227"/>
      <c r="L635" s="218"/>
      <c r="M635" s="219"/>
      <c r="N635" s="219"/>
      <c r="O635" s="219"/>
      <c r="P635" s="219"/>
      <c r="Q635" s="219"/>
      <c r="R635" s="219"/>
      <c r="S635" s="219"/>
      <c r="T635" s="219"/>
      <c r="U635" s="224"/>
      <c r="V635" s="225"/>
      <c r="W635" s="221"/>
      <c r="X635" s="219"/>
      <c r="Y635" s="219"/>
      <c r="Z635" s="219"/>
      <c r="AA635" s="219"/>
      <c r="AB635" s="219"/>
      <c r="AC635" s="219"/>
      <c r="AD635" s="219"/>
      <c r="AE635" s="219"/>
      <c r="AF635" s="221"/>
      <c r="AG635" s="221"/>
      <c r="AH635" s="221"/>
      <c r="AI635" s="221"/>
      <c r="AJ635" s="221"/>
      <c r="AK635" s="221"/>
      <c r="AL635" s="221"/>
      <c r="AM635" s="221"/>
      <c r="AN635" s="221"/>
      <c r="AO635" s="221"/>
      <c r="AP635" s="221"/>
    </row>
    <row r="636" spans="1:42" ht="14.25" customHeight="1">
      <c r="A636" s="31"/>
      <c r="B636" s="31"/>
      <c r="C636" s="31"/>
      <c r="D636" s="31"/>
      <c r="E636" s="31"/>
      <c r="F636" s="31"/>
      <c r="G636" s="31"/>
      <c r="H636" s="31"/>
      <c r="I636" s="31"/>
      <c r="J636" s="31"/>
      <c r="K636" s="227"/>
      <c r="L636" s="218"/>
      <c r="M636" s="219"/>
      <c r="N636" s="219"/>
      <c r="O636" s="219"/>
      <c r="P636" s="219"/>
      <c r="Q636" s="219"/>
      <c r="R636" s="219"/>
      <c r="S636" s="219"/>
      <c r="T636" s="219"/>
      <c r="U636" s="224"/>
      <c r="V636" s="225"/>
      <c r="W636" s="221"/>
      <c r="X636" s="219"/>
      <c r="Y636" s="219"/>
      <c r="Z636" s="219"/>
      <c r="AA636" s="219"/>
      <c r="AB636" s="219"/>
      <c r="AC636" s="219"/>
      <c r="AD636" s="219"/>
      <c r="AE636" s="219"/>
      <c r="AF636" s="221"/>
      <c r="AG636" s="221"/>
      <c r="AH636" s="221"/>
      <c r="AI636" s="221"/>
      <c r="AJ636" s="221"/>
      <c r="AK636" s="221"/>
      <c r="AL636" s="221"/>
      <c r="AM636" s="221"/>
      <c r="AN636" s="221"/>
      <c r="AO636" s="221"/>
      <c r="AP636" s="221"/>
    </row>
    <row r="637" spans="1:42" ht="14.25" customHeight="1">
      <c r="A637" s="31"/>
      <c r="B637" s="31"/>
      <c r="C637" s="31"/>
      <c r="D637" s="31"/>
      <c r="E637" s="31"/>
      <c r="F637" s="31"/>
      <c r="G637" s="31"/>
      <c r="H637" s="31"/>
      <c r="I637" s="31"/>
      <c r="J637" s="31"/>
      <c r="K637" s="227"/>
      <c r="L637" s="218"/>
      <c r="M637" s="219"/>
      <c r="N637" s="219"/>
      <c r="O637" s="219"/>
      <c r="P637" s="219"/>
      <c r="Q637" s="219"/>
      <c r="R637" s="219"/>
      <c r="S637" s="219"/>
      <c r="T637" s="219"/>
      <c r="U637" s="224"/>
      <c r="V637" s="225"/>
      <c r="W637" s="221"/>
      <c r="X637" s="219"/>
      <c r="Y637" s="219"/>
      <c r="Z637" s="219"/>
      <c r="AA637" s="219"/>
      <c r="AB637" s="219"/>
      <c r="AC637" s="219"/>
      <c r="AD637" s="219"/>
      <c r="AE637" s="219"/>
      <c r="AF637" s="221"/>
      <c r="AG637" s="221"/>
      <c r="AH637" s="221"/>
      <c r="AI637" s="221"/>
      <c r="AJ637" s="221"/>
      <c r="AK637" s="221"/>
      <c r="AL637" s="221"/>
      <c r="AM637" s="221"/>
      <c r="AN637" s="221"/>
      <c r="AO637" s="221"/>
      <c r="AP637" s="221"/>
    </row>
    <row r="638" spans="1:42" ht="14.25" customHeight="1">
      <c r="A638" s="31"/>
      <c r="B638" s="31"/>
      <c r="C638" s="31"/>
      <c r="D638" s="31"/>
      <c r="E638" s="31"/>
      <c r="F638" s="31"/>
      <c r="G638" s="31"/>
      <c r="H638" s="31"/>
      <c r="I638" s="31"/>
      <c r="J638" s="31"/>
      <c r="K638" s="227"/>
      <c r="L638" s="218"/>
      <c r="M638" s="219"/>
      <c r="N638" s="219"/>
      <c r="O638" s="219"/>
      <c r="P638" s="219"/>
      <c r="Q638" s="219"/>
      <c r="R638" s="219"/>
      <c r="S638" s="219"/>
      <c r="T638" s="219"/>
      <c r="U638" s="224"/>
      <c r="V638" s="225"/>
      <c r="W638" s="221"/>
      <c r="X638" s="219"/>
      <c r="Y638" s="219"/>
      <c r="Z638" s="219"/>
      <c r="AA638" s="219"/>
      <c r="AB638" s="219"/>
      <c r="AC638" s="219"/>
      <c r="AD638" s="219"/>
      <c r="AE638" s="219"/>
      <c r="AF638" s="221"/>
      <c r="AG638" s="221"/>
      <c r="AH638" s="221"/>
      <c r="AI638" s="221"/>
      <c r="AJ638" s="221"/>
      <c r="AK638" s="221"/>
      <c r="AL638" s="221"/>
      <c r="AM638" s="221"/>
      <c r="AN638" s="221"/>
      <c r="AO638" s="221"/>
      <c r="AP638" s="221"/>
    </row>
    <row r="639" spans="1:42" ht="14.25" customHeight="1">
      <c r="A639" s="31"/>
      <c r="B639" s="31"/>
      <c r="C639" s="31"/>
      <c r="D639" s="31"/>
      <c r="E639" s="31"/>
      <c r="F639" s="31"/>
      <c r="G639" s="31"/>
      <c r="H639" s="31"/>
      <c r="I639" s="31"/>
      <c r="J639" s="31"/>
      <c r="K639" s="227"/>
      <c r="L639" s="218"/>
      <c r="M639" s="219"/>
      <c r="N639" s="219"/>
      <c r="O639" s="219"/>
      <c r="P639" s="219"/>
      <c r="Q639" s="219"/>
      <c r="R639" s="219"/>
      <c r="S639" s="219"/>
      <c r="T639" s="219"/>
      <c r="U639" s="224"/>
      <c r="V639" s="225"/>
      <c r="W639" s="221"/>
      <c r="X639" s="219"/>
      <c r="Y639" s="219"/>
      <c r="Z639" s="219"/>
      <c r="AA639" s="219"/>
      <c r="AB639" s="219"/>
      <c r="AC639" s="219"/>
      <c r="AD639" s="219"/>
      <c r="AE639" s="219"/>
      <c r="AF639" s="221"/>
      <c r="AG639" s="221"/>
      <c r="AH639" s="221"/>
      <c r="AI639" s="221"/>
      <c r="AJ639" s="221"/>
      <c r="AK639" s="221"/>
      <c r="AL639" s="221"/>
      <c r="AM639" s="221"/>
      <c r="AN639" s="221"/>
      <c r="AO639" s="221"/>
      <c r="AP639" s="221"/>
    </row>
    <row r="640" spans="1:42" ht="14.25" customHeight="1">
      <c r="A640" s="31"/>
      <c r="B640" s="31"/>
      <c r="C640" s="31"/>
      <c r="D640" s="31"/>
      <c r="E640" s="31"/>
      <c r="F640" s="31"/>
      <c r="G640" s="31"/>
      <c r="H640" s="31"/>
      <c r="I640" s="31"/>
      <c r="J640" s="31"/>
      <c r="K640" s="227"/>
      <c r="L640" s="218"/>
      <c r="M640" s="219"/>
      <c r="N640" s="219"/>
      <c r="O640" s="219"/>
      <c r="P640" s="219"/>
      <c r="Q640" s="219"/>
      <c r="R640" s="219"/>
      <c r="S640" s="219"/>
      <c r="T640" s="219"/>
      <c r="U640" s="224"/>
      <c r="V640" s="225"/>
      <c r="W640" s="221"/>
      <c r="X640" s="219"/>
      <c r="Y640" s="219"/>
      <c r="Z640" s="219"/>
      <c r="AA640" s="219"/>
      <c r="AB640" s="219"/>
      <c r="AC640" s="219"/>
      <c r="AD640" s="219"/>
      <c r="AE640" s="219"/>
      <c r="AF640" s="221"/>
      <c r="AG640" s="221"/>
      <c r="AH640" s="221"/>
      <c r="AI640" s="221"/>
      <c r="AJ640" s="221"/>
      <c r="AK640" s="221"/>
      <c r="AL640" s="221"/>
      <c r="AM640" s="221"/>
      <c r="AN640" s="221"/>
      <c r="AO640" s="221"/>
      <c r="AP640" s="221"/>
    </row>
    <row r="641" spans="1:42" ht="14.25" customHeight="1">
      <c r="A641" s="31"/>
      <c r="B641" s="31"/>
      <c r="C641" s="31"/>
      <c r="D641" s="31"/>
      <c r="E641" s="31"/>
      <c r="F641" s="31"/>
      <c r="G641" s="31"/>
      <c r="H641" s="31"/>
      <c r="I641" s="31"/>
      <c r="J641" s="31"/>
      <c r="K641" s="227"/>
      <c r="L641" s="218"/>
      <c r="M641" s="219"/>
      <c r="N641" s="219"/>
      <c r="O641" s="219"/>
      <c r="P641" s="219"/>
      <c r="Q641" s="219"/>
      <c r="R641" s="219"/>
      <c r="S641" s="219"/>
      <c r="T641" s="219"/>
      <c r="U641" s="224"/>
      <c r="V641" s="225"/>
      <c r="W641" s="221"/>
      <c r="X641" s="219"/>
      <c r="Y641" s="219"/>
      <c r="Z641" s="219"/>
      <c r="AA641" s="219"/>
      <c r="AB641" s="219"/>
      <c r="AC641" s="219"/>
      <c r="AD641" s="219"/>
      <c r="AE641" s="219"/>
      <c r="AF641" s="221"/>
      <c r="AG641" s="221"/>
      <c r="AH641" s="221"/>
      <c r="AI641" s="221"/>
      <c r="AJ641" s="221"/>
      <c r="AK641" s="221"/>
      <c r="AL641" s="221"/>
      <c r="AM641" s="221"/>
      <c r="AN641" s="221"/>
      <c r="AO641" s="221"/>
      <c r="AP641" s="221"/>
    </row>
    <row r="642" spans="1:42" ht="14.25" customHeight="1">
      <c r="A642" s="31"/>
      <c r="B642" s="31"/>
      <c r="C642" s="31"/>
      <c r="D642" s="31"/>
      <c r="E642" s="31"/>
      <c r="F642" s="31"/>
      <c r="G642" s="31"/>
      <c r="H642" s="31"/>
      <c r="I642" s="31"/>
      <c r="J642" s="31"/>
      <c r="K642" s="227"/>
      <c r="L642" s="218"/>
      <c r="M642" s="219"/>
      <c r="N642" s="219"/>
      <c r="O642" s="219"/>
      <c r="P642" s="219"/>
      <c r="Q642" s="219"/>
      <c r="R642" s="219"/>
      <c r="S642" s="219"/>
      <c r="T642" s="219"/>
      <c r="U642" s="224"/>
      <c r="V642" s="225"/>
      <c r="W642" s="221"/>
      <c r="X642" s="219"/>
      <c r="Y642" s="219"/>
      <c r="Z642" s="219"/>
      <c r="AA642" s="219"/>
      <c r="AB642" s="219"/>
      <c r="AC642" s="219"/>
      <c r="AD642" s="219"/>
      <c r="AE642" s="219"/>
      <c r="AF642" s="221"/>
      <c r="AG642" s="221"/>
      <c r="AH642" s="221"/>
      <c r="AI642" s="221"/>
      <c r="AJ642" s="221"/>
      <c r="AK642" s="221"/>
      <c r="AL642" s="221"/>
      <c r="AM642" s="221"/>
      <c r="AN642" s="221"/>
      <c r="AO642" s="221"/>
      <c r="AP642" s="221"/>
    </row>
    <row r="643" spans="1:42" ht="14.25" customHeight="1">
      <c r="A643" s="31"/>
      <c r="B643" s="31"/>
      <c r="C643" s="31"/>
      <c r="D643" s="31"/>
      <c r="E643" s="31"/>
      <c r="F643" s="31"/>
      <c r="G643" s="31"/>
      <c r="H643" s="31"/>
      <c r="I643" s="31"/>
      <c r="J643" s="31"/>
      <c r="K643" s="227"/>
      <c r="L643" s="218"/>
      <c r="M643" s="219"/>
      <c r="N643" s="219"/>
      <c r="O643" s="219"/>
      <c r="P643" s="219"/>
      <c r="Q643" s="219"/>
      <c r="R643" s="219"/>
      <c r="S643" s="219"/>
      <c r="T643" s="219"/>
      <c r="U643" s="224"/>
      <c r="V643" s="225"/>
      <c r="W643" s="221"/>
      <c r="X643" s="219"/>
      <c r="Y643" s="219"/>
      <c r="Z643" s="219"/>
      <c r="AA643" s="219"/>
      <c r="AB643" s="219"/>
      <c r="AC643" s="219"/>
      <c r="AD643" s="219"/>
      <c r="AE643" s="219"/>
      <c r="AF643" s="221"/>
      <c r="AG643" s="221"/>
      <c r="AH643" s="221"/>
      <c r="AI643" s="221"/>
      <c r="AJ643" s="221"/>
      <c r="AK643" s="221"/>
      <c r="AL643" s="221"/>
      <c r="AM643" s="221"/>
      <c r="AN643" s="221"/>
      <c r="AO643" s="221"/>
      <c r="AP643" s="221"/>
    </row>
    <row r="644" spans="1:42" ht="14.25" customHeight="1">
      <c r="A644" s="31"/>
      <c r="B644" s="31"/>
      <c r="C644" s="31"/>
      <c r="D644" s="31"/>
      <c r="E644" s="31"/>
      <c r="F644" s="31"/>
      <c r="G644" s="31"/>
      <c r="H644" s="31"/>
      <c r="I644" s="31"/>
      <c r="J644" s="31"/>
      <c r="K644" s="227"/>
      <c r="L644" s="218"/>
      <c r="M644" s="219"/>
      <c r="N644" s="219"/>
      <c r="O644" s="219"/>
      <c r="P644" s="219"/>
      <c r="Q644" s="219"/>
      <c r="R644" s="219"/>
      <c r="S644" s="219"/>
      <c r="T644" s="219"/>
      <c r="U644" s="224"/>
      <c r="V644" s="225"/>
      <c r="W644" s="221"/>
      <c r="X644" s="219"/>
      <c r="Y644" s="219"/>
      <c r="Z644" s="219"/>
      <c r="AA644" s="219"/>
      <c r="AB644" s="219"/>
      <c r="AC644" s="219"/>
      <c r="AD644" s="219"/>
      <c r="AE644" s="219"/>
      <c r="AF644" s="221"/>
      <c r="AG644" s="221"/>
      <c r="AH644" s="221"/>
      <c r="AI644" s="221"/>
      <c r="AJ644" s="221"/>
      <c r="AK644" s="221"/>
      <c r="AL644" s="221"/>
      <c r="AM644" s="221"/>
      <c r="AN644" s="221"/>
      <c r="AO644" s="221"/>
      <c r="AP644" s="221"/>
    </row>
    <row r="645" spans="1:42" ht="14.25" customHeight="1">
      <c r="A645" s="31"/>
      <c r="B645" s="31"/>
      <c r="C645" s="31"/>
      <c r="D645" s="31"/>
      <c r="E645" s="31"/>
      <c r="F645" s="31"/>
      <c r="G645" s="31"/>
      <c r="H645" s="31"/>
      <c r="I645" s="31"/>
      <c r="J645" s="31"/>
      <c r="K645" s="227"/>
      <c r="L645" s="218"/>
      <c r="M645" s="219"/>
      <c r="N645" s="219"/>
      <c r="O645" s="219"/>
      <c r="P645" s="219"/>
      <c r="Q645" s="219"/>
      <c r="R645" s="219"/>
      <c r="S645" s="219"/>
      <c r="T645" s="219"/>
      <c r="U645" s="224"/>
      <c r="V645" s="225"/>
      <c r="W645" s="221"/>
      <c r="X645" s="219"/>
      <c r="Y645" s="219"/>
      <c r="Z645" s="219"/>
      <c r="AA645" s="219"/>
      <c r="AB645" s="219"/>
      <c r="AC645" s="219"/>
      <c r="AD645" s="219"/>
      <c r="AE645" s="219"/>
      <c r="AF645" s="221"/>
      <c r="AG645" s="221"/>
      <c r="AH645" s="221"/>
      <c r="AI645" s="221"/>
      <c r="AJ645" s="221"/>
      <c r="AK645" s="221"/>
      <c r="AL645" s="221"/>
      <c r="AM645" s="221"/>
      <c r="AN645" s="221"/>
      <c r="AO645" s="221"/>
      <c r="AP645" s="221"/>
    </row>
    <row r="646" spans="1:42" ht="14.25" customHeight="1">
      <c r="A646" s="31"/>
      <c r="B646" s="31"/>
      <c r="C646" s="31"/>
      <c r="D646" s="31"/>
      <c r="E646" s="31"/>
      <c r="F646" s="31"/>
      <c r="G646" s="31"/>
      <c r="H646" s="31"/>
      <c r="I646" s="31"/>
      <c r="J646" s="31"/>
      <c r="K646" s="227"/>
      <c r="L646" s="218"/>
      <c r="M646" s="219"/>
      <c r="N646" s="219"/>
      <c r="O646" s="219"/>
      <c r="P646" s="219"/>
      <c r="Q646" s="219"/>
      <c r="R646" s="219"/>
      <c r="S646" s="219"/>
      <c r="T646" s="219"/>
      <c r="U646" s="224"/>
      <c r="V646" s="225"/>
      <c r="W646" s="221"/>
      <c r="X646" s="219"/>
      <c r="Y646" s="219"/>
      <c r="Z646" s="219"/>
      <c r="AA646" s="219"/>
      <c r="AB646" s="219"/>
      <c r="AC646" s="219"/>
      <c r="AD646" s="219"/>
      <c r="AE646" s="219"/>
      <c r="AF646" s="221"/>
      <c r="AG646" s="221"/>
      <c r="AH646" s="221"/>
      <c r="AI646" s="221"/>
      <c r="AJ646" s="221"/>
      <c r="AK646" s="221"/>
      <c r="AL646" s="221"/>
      <c r="AM646" s="221"/>
      <c r="AN646" s="221"/>
      <c r="AO646" s="221"/>
      <c r="AP646" s="221"/>
    </row>
    <row r="647" spans="1:42" ht="14.25" customHeight="1">
      <c r="A647" s="31"/>
      <c r="B647" s="31"/>
      <c r="C647" s="31"/>
      <c r="D647" s="31"/>
      <c r="E647" s="31"/>
      <c r="F647" s="31"/>
      <c r="G647" s="31"/>
      <c r="H647" s="31"/>
      <c r="I647" s="31"/>
      <c r="J647" s="31"/>
      <c r="K647" s="227"/>
      <c r="L647" s="218"/>
      <c r="M647" s="219"/>
      <c r="N647" s="219"/>
      <c r="O647" s="219"/>
      <c r="P647" s="219"/>
      <c r="Q647" s="219"/>
      <c r="R647" s="219"/>
      <c r="S647" s="219"/>
      <c r="T647" s="219"/>
      <c r="U647" s="224"/>
      <c r="V647" s="225"/>
      <c r="W647" s="221"/>
      <c r="X647" s="219"/>
      <c r="Y647" s="219"/>
      <c r="Z647" s="219"/>
      <c r="AA647" s="219"/>
      <c r="AB647" s="219"/>
      <c r="AC647" s="219"/>
      <c r="AD647" s="219"/>
      <c r="AE647" s="219"/>
      <c r="AF647" s="221"/>
      <c r="AG647" s="221"/>
      <c r="AH647" s="221"/>
      <c r="AI647" s="221"/>
      <c r="AJ647" s="221"/>
      <c r="AK647" s="221"/>
      <c r="AL647" s="221"/>
      <c r="AM647" s="221"/>
      <c r="AN647" s="221"/>
      <c r="AO647" s="221"/>
      <c r="AP647" s="221"/>
    </row>
    <row r="648" spans="1:42" ht="14.25" customHeight="1">
      <c r="A648" s="31"/>
      <c r="B648" s="31"/>
      <c r="C648" s="31"/>
      <c r="D648" s="31"/>
      <c r="E648" s="31"/>
      <c r="F648" s="31"/>
      <c r="G648" s="31"/>
      <c r="H648" s="31"/>
      <c r="I648" s="31"/>
      <c r="J648" s="31"/>
      <c r="K648" s="227"/>
      <c r="L648" s="218"/>
      <c r="M648" s="219"/>
      <c r="N648" s="219"/>
      <c r="O648" s="219"/>
      <c r="P648" s="219"/>
      <c r="Q648" s="219"/>
      <c r="R648" s="219"/>
      <c r="S648" s="219"/>
      <c r="T648" s="219"/>
      <c r="U648" s="224"/>
      <c r="V648" s="225"/>
      <c r="W648" s="221"/>
      <c r="X648" s="219"/>
      <c r="Y648" s="219"/>
      <c r="Z648" s="219"/>
      <c r="AA648" s="219"/>
      <c r="AB648" s="219"/>
      <c r="AC648" s="219"/>
      <c r="AD648" s="219"/>
      <c r="AE648" s="219"/>
      <c r="AF648" s="221"/>
      <c r="AG648" s="221"/>
      <c r="AH648" s="221"/>
      <c r="AI648" s="221"/>
      <c r="AJ648" s="221"/>
      <c r="AK648" s="221"/>
      <c r="AL648" s="221"/>
      <c r="AM648" s="221"/>
      <c r="AN648" s="221"/>
      <c r="AO648" s="221"/>
      <c r="AP648" s="221"/>
    </row>
    <row r="649" spans="1:42" ht="14.25" customHeight="1">
      <c r="A649" s="31"/>
      <c r="B649" s="31"/>
      <c r="C649" s="31"/>
      <c r="D649" s="31"/>
      <c r="E649" s="31"/>
      <c r="F649" s="31"/>
      <c r="G649" s="31"/>
      <c r="H649" s="31"/>
      <c r="I649" s="31"/>
      <c r="J649" s="31"/>
      <c r="K649" s="227"/>
      <c r="L649" s="218"/>
      <c r="M649" s="219"/>
      <c r="N649" s="219"/>
      <c r="O649" s="219"/>
      <c r="P649" s="219"/>
      <c r="Q649" s="219"/>
      <c r="R649" s="219"/>
      <c r="S649" s="219"/>
      <c r="T649" s="219"/>
      <c r="U649" s="224"/>
      <c r="V649" s="225"/>
      <c r="W649" s="221"/>
      <c r="X649" s="219"/>
      <c r="Y649" s="219"/>
      <c r="Z649" s="219"/>
      <c r="AA649" s="219"/>
      <c r="AB649" s="219"/>
      <c r="AC649" s="219"/>
      <c r="AD649" s="219"/>
      <c r="AE649" s="219"/>
      <c r="AF649" s="221"/>
      <c r="AG649" s="221"/>
      <c r="AH649" s="221"/>
      <c r="AI649" s="221"/>
      <c r="AJ649" s="221"/>
      <c r="AK649" s="221"/>
      <c r="AL649" s="221"/>
      <c r="AM649" s="221"/>
      <c r="AN649" s="221"/>
      <c r="AO649" s="221"/>
      <c r="AP649" s="221"/>
    </row>
    <row r="650" spans="1:42" ht="14.25" customHeight="1">
      <c r="A650" s="31"/>
      <c r="B650" s="31"/>
      <c r="C650" s="31"/>
      <c r="D650" s="31"/>
      <c r="E650" s="31"/>
      <c r="F650" s="31"/>
      <c r="G650" s="31"/>
      <c r="H650" s="31"/>
      <c r="I650" s="31"/>
      <c r="J650" s="31"/>
      <c r="K650" s="227"/>
      <c r="L650" s="218"/>
      <c r="M650" s="219"/>
      <c r="N650" s="219"/>
      <c r="O650" s="219"/>
      <c r="P650" s="219"/>
      <c r="Q650" s="219"/>
      <c r="R650" s="219"/>
      <c r="S650" s="219"/>
      <c r="T650" s="219"/>
      <c r="U650" s="224"/>
      <c r="V650" s="225"/>
      <c r="W650" s="221"/>
      <c r="X650" s="219"/>
      <c r="Y650" s="219"/>
      <c r="Z650" s="219"/>
      <c r="AA650" s="219"/>
      <c r="AB650" s="219"/>
      <c r="AC650" s="219"/>
      <c r="AD650" s="219"/>
      <c r="AE650" s="219"/>
      <c r="AF650" s="221"/>
      <c r="AG650" s="221"/>
      <c r="AH650" s="221"/>
      <c r="AI650" s="221"/>
      <c r="AJ650" s="221"/>
      <c r="AK650" s="221"/>
      <c r="AL650" s="221"/>
      <c r="AM650" s="221"/>
      <c r="AN650" s="221"/>
      <c r="AO650" s="221"/>
      <c r="AP650" s="221"/>
    </row>
    <row r="651" spans="1:42" ht="14.25" customHeight="1">
      <c r="A651" s="31"/>
      <c r="B651" s="31"/>
      <c r="C651" s="31"/>
      <c r="D651" s="31"/>
      <c r="E651" s="31"/>
      <c r="F651" s="31"/>
      <c r="G651" s="31"/>
      <c r="H651" s="31"/>
      <c r="I651" s="31"/>
      <c r="J651" s="31"/>
      <c r="K651" s="227"/>
      <c r="L651" s="218"/>
      <c r="M651" s="219"/>
      <c r="N651" s="219"/>
      <c r="O651" s="219"/>
      <c r="P651" s="219"/>
      <c r="Q651" s="219"/>
      <c r="R651" s="219"/>
      <c r="S651" s="219"/>
      <c r="T651" s="219"/>
      <c r="U651" s="224"/>
      <c r="V651" s="225"/>
      <c r="W651" s="221"/>
      <c r="X651" s="219"/>
      <c r="Y651" s="219"/>
      <c r="Z651" s="219"/>
      <c r="AA651" s="219"/>
      <c r="AB651" s="219"/>
      <c r="AC651" s="219"/>
      <c r="AD651" s="219"/>
      <c r="AE651" s="219"/>
      <c r="AF651" s="221"/>
      <c r="AG651" s="221"/>
      <c r="AH651" s="221"/>
      <c r="AI651" s="221"/>
      <c r="AJ651" s="221"/>
      <c r="AK651" s="221"/>
      <c r="AL651" s="221"/>
      <c r="AM651" s="221"/>
      <c r="AN651" s="221"/>
      <c r="AO651" s="221"/>
      <c r="AP651" s="221"/>
    </row>
    <row r="652" spans="1:42" ht="14.25" customHeight="1">
      <c r="A652" s="31"/>
      <c r="B652" s="31"/>
      <c r="C652" s="31"/>
      <c r="D652" s="31"/>
      <c r="E652" s="31"/>
      <c r="F652" s="31"/>
      <c r="G652" s="31"/>
      <c r="H652" s="31"/>
      <c r="I652" s="31"/>
      <c r="J652" s="31"/>
      <c r="K652" s="227"/>
      <c r="L652" s="218"/>
      <c r="M652" s="219"/>
      <c r="N652" s="219"/>
      <c r="O652" s="219"/>
      <c r="P652" s="219"/>
      <c r="Q652" s="219"/>
      <c r="R652" s="219"/>
      <c r="S652" s="219"/>
      <c r="T652" s="219"/>
      <c r="U652" s="224"/>
      <c r="V652" s="225"/>
      <c r="W652" s="221"/>
      <c r="X652" s="219"/>
      <c r="Y652" s="219"/>
      <c r="Z652" s="219"/>
      <c r="AA652" s="219"/>
      <c r="AB652" s="219"/>
      <c r="AC652" s="219"/>
      <c r="AD652" s="219"/>
      <c r="AE652" s="219"/>
      <c r="AF652" s="221"/>
      <c r="AG652" s="221"/>
      <c r="AH652" s="221"/>
      <c r="AI652" s="221"/>
      <c r="AJ652" s="221"/>
      <c r="AK652" s="221"/>
      <c r="AL652" s="221"/>
      <c r="AM652" s="221"/>
      <c r="AN652" s="221"/>
      <c r="AO652" s="221"/>
      <c r="AP652" s="221"/>
    </row>
    <row r="653" spans="1:42" ht="14.25" customHeight="1">
      <c r="A653" s="31"/>
      <c r="B653" s="31"/>
      <c r="C653" s="31"/>
      <c r="D653" s="31"/>
      <c r="E653" s="31"/>
      <c r="F653" s="31"/>
      <c r="G653" s="31"/>
      <c r="H653" s="31"/>
      <c r="I653" s="31"/>
      <c r="J653" s="31"/>
      <c r="K653" s="227"/>
      <c r="L653" s="218"/>
      <c r="M653" s="219"/>
      <c r="N653" s="219"/>
      <c r="O653" s="219"/>
      <c r="P653" s="219"/>
      <c r="Q653" s="219"/>
      <c r="R653" s="219"/>
      <c r="S653" s="219"/>
      <c r="T653" s="219"/>
      <c r="U653" s="224"/>
      <c r="V653" s="225"/>
      <c r="W653" s="221"/>
      <c r="X653" s="219"/>
      <c r="Y653" s="219"/>
      <c r="Z653" s="219"/>
      <c r="AA653" s="219"/>
      <c r="AB653" s="219"/>
      <c r="AC653" s="219"/>
      <c r="AD653" s="219"/>
      <c r="AE653" s="219"/>
      <c r="AF653" s="221"/>
      <c r="AG653" s="221"/>
      <c r="AH653" s="221"/>
      <c r="AI653" s="221"/>
      <c r="AJ653" s="221"/>
      <c r="AK653" s="221"/>
      <c r="AL653" s="221"/>
      <c r="AM653" s="221"/>
      <c r="AN653" s="221"/>
      <c r="AO653" s="221"/>
      <c r="AP653" s="221"/>
    </row>
    <row r="654" spans="1:42" ht="14.25" customHeight="1">
      <c r="A654" s="31"/>
      <c r="B654" s="31"/>
      <c r="C654" s="31"/>
      <c r="D654" s="31"/>
      <c r="E654" s="31"/>
      <c r="F654" s="31"/>
      <c r="G654" s="31"/>
      <c r="H654" s="31"/>
      <c r="I654" s="31"/>
      <c r="J654" s="31"/>
      <c r="K654" s="227"/>
      <c r="L654" s="218"/>
      <c r="M654" s="219"/>
      <c r="N654" s="219"/>
      <c r="O654" s="219"/>
      <c r="P654" s="219"/>
      <c r="Q654" s="219"/>
      <c r="R654" s="219"/>
      <c r="S654" s="219"/>
      <c r="T654" s="219"/>
      <c r="U654" s="224"/>
      <c r="V654" s="225"/>
      <c r="W654" s="221"/>
      <c r="X654" s="219"/>
      <c r="Y654" s="219"/>
      <c r="Z654" s="219"/>
      <c r="AA654" s="219"/>
      <c r="AB654" s="219"/>
      <c r="AC654" s="219"/>
      <c r="AD654" s="219"/>
      <c r="AE654" s="219"/>
      <c r="AF654" s="221"/>
      <c r="AG654" s="221"/>
      <c r="AH654" s="221"/>
      <c r="AI654" s="221"/>
      <c r="AJ654" s="221"/>
      <c r="AK654" s="221"/>
      <c r="AL654" s="221"/>
      <c r="AM654" s="221"/>
      <c r="AN654" s="221"/>
      <c r="AO654" s="221"/>
      <c r="AP654" s="221"/>
    </row>
    <row r="655" spans="1:42" ht="14.25" customHeight="1">
      <c r="A655" s="31"/>
      <c r="B655" s="31"/>
      <c r="C655" s="31"/>
      <c r="D655" s="31"/>
      <c r="E655" s="31"/>
      <c r="F655" s="31"/>
      <c r="G655" s="31"/>
      <c r="H655" s="31"/>
      <c r="I655" s="31"/>
      <c r="J655" s="31"/>
      <c r="K655" s="227"/>
      <c r="L655" s="218"/>
      <c r="M655" s="219"/>
      <c r="N655" s="219"/>
      <c r="O655" s="219"/>
      <c r="P655" s="219"/>
      <c r="Q655" s="219"/>
      <c r="R655" s="219"/>
      <c r="S655" s="219"/>
      <c r="T655" s="219"/>
      <c r="U655" s="224"/>
      <c r="V655" s="225"/>
      <c r="W655" s="221"/>
      <c r="X655" s="219"/>
      <c r="Y655" s="219"/>
      <c r="Z655" s="219"/>
      <c r="AA655" s="219"/>
      <c r="AB655" s="219"/>
      <c r="AC655" s="219"/>
      <c r="AD655" s="219"/>
      <c r="AE655" s="219"/>
      <c r="AF655" s="221"/>
      <c r="AG655" s="221"/>
      <c r="AH655" s="221"/>
      <c r="AI655" s="221"/>
      <c r="AJ655" s="221"/>
      <c r="AK655" s="221"/>
      <c r="AL655" s="221"/>
      <c r="AM655" s="221"/>
      <c r="AN655" s="221"/>
      <c r="AO655" s="221"/>
      <c r="AP655" s="221"/>
    </row>
    <row r="656" spans="1:42" ht="14.25" customHeight="1">
      <c r="A656" s="31"/>
      <c r="B656" s="31"/>
      <c r="C656" s="31"/>
      <c r="D656" s="31"/>
      <c r="E656" s="31"/>
      <c r="F656" s="31"/>
      <c r="G656" s="31"/>
      <c r="H656" s="31"/>
      <c r="I656" s="31"/>
      <c r="J656" s="31"/>
      <c r="K656" s="227"/>
      <c r="L656" s="218"/>
      <c r="M656" s="219"/>
      <c r="N656" s="219"/>
      <c r="O656" s="219"/>
      <c r="P656" s="219"/>
      <c r="Q656" s="219"/>
      <c r="R656" s="219"/>
      <c r="S656" s="219"/>
      <c r="T656" s="219"/>
      <c r="U656" s="224"/>
      <c r="V656" s="225"/>
      <c r="W656" s="221"/>
      <c r="X656" s="219"/>
      <c r="Y656" s="219"/>
      <c r="Z656" s="219"/>
      <c r="AA656" s="219"/>
      <c r="AB656" s="219"/>
      <c r="AC656" s="219"/>
      <c r="AD656" s="219"/>
      <c r="AE656" s="219"/>
      <c r="AF656" s="221"/>
      <c r="AG656" s="221"/>
      <c r="AH656" s="221"/>
      <c r="AI656" s="221"/>
      <c r="AJ656" s="221"/>
      <c r="AK656" s="221"/>
      <c r="AL656" s="221"/>
      <c r="AM656" s="221"/>
      <c r="AN656" s="221"/>
      <c r="AO656" s="221"/>
      <c r="AP656" s="221"/>
    </row>
    <row r="657" spans="1:42" ht="14.25" customHeight="1">
      <c r="A657" s="31"/>
      <c r="B657" s="31"/>
      <c r="C657" s="31"/>
      <c r="D657" s="31"/>
      <c r="E657" s="31"/>
      <c r="F657" s="31"/>
      <c r="G657" s="31"/>
      <c r="H657" s="31"/>
      <c r="I657" s="31"/>
      <c r="J657" s="31"/>
      <c r="K657" s="227"/>
      <c r="L657" s="218"/>
      <c r="M657" s="219"/>
      <c r="N657" s="219"/>
      <c r="O657" s="219"/>
      <c r="P657" s="219"/>
      <c r="Q657" s="219"/>
      <c r="R657" s="219"/>
      <c r="S657" s="219"/>
      <c r="T657" s="219"/>
      <c r="U657" s="224"/>
      <c r="V657" s="225"/>
      <c r="W657" s="221"/>
      <c r="X657" s="219"/>
      <c r="Y657" s="219"/>
      <c r="Z657" s="219"/>
      <c r="AA657" s="219"/>
      <c r="AB657" s="219"/>
      <c r="AC657" s="219"/>
      <c r="AD657" s="219"/>
      <c r="AE657" s="219"/>
      <c r="AF657" s="221"/>
      <c r="AG657" s="221"/>
      <c r="AH657" s="221"/>
      <c r="AI657" s="221"/>
      <c r="AJ657" s="221"/>
      <c r="AK657" s="221"/>
      <c r="AL657" s="221"/>
      <c r="AM657" s="221"/>
      <c r="AN657" s="221"/>
      <c r="AO657" s="221"/>
      <c r="AP657" s="221"/>
    </row>
    <row r="658" spans="1:42" ht="14.25" customHeight="1">
      <c r="A658" s="31"/>
      <c r="B658" s="31"/>
      <c r="C658" s="31"/>
      <c r="D658" s="31"/>
      <c r="E658" s="31"/>
      <c r="F658" s="31"/>
      <c r="G658" s="31"/>
      <c r="H658" s="31"/>
      <c r="I658" s="31"/>
      <c r="J658" s="31"/>
      <c r="K658" s="227"/>
      <c r="L658" s="218"/>
      <c r="M658" s="219"/>
      <c r="N658" s="219"/>
      <c r="O658" s="219"/>
      <c r="P658" s="219"/>
      <c r="Q658" s="219"/>
      <c r="R658" s="219"/>
      <c r="S658" s="219"/>
      <c r="T658" s="219"/>
      <c r="U658" s="224"/>
      <c r="V658" s="225"/>
      <c r="W658" s="221"/>
      <c r="X658" s="219"/>
      <c r="Y658" s="219"/>
      <c r="Z658" s="219"/>
      <c r="AA658" s="219"/>
      <c r="AB658" s="219"/>
      <c r="AC658" s="219"/>
      <c r="AD658" s="219"/>
      <c r="AE658" s="219"/>
      <c r="AF658" s="221"/>
      <c r="AG658" s="221"/>
      <c r="AH658" s="221"/>
      <c r="AI658" s="221"/>
      <c r="AJ658" s="221"/>
      <c r="AK658" s="221"/>
      <c r="AL658" s="221"/>
      <c r="AM658" s="221"/>
      <c r="AN658" s="221"/>
      <c r="AO658" s="221"/>
      <c r="AP658" s="221"/>
    </row>
    <row r="659" spans="1:42" ht="14.25" customHeight="1">
      <c r="A659" s="31"/>
      <c r="B659" s="31"/>
      <c r="C659" s="31"/>
      <c r="D659" s="31"/>
      <c r="E659" s="31"/>
      <c r="F659" s="31"/>
      <c r="G659" s="31"/>
      <c r="H659" s="31"/>
      <c r="I659" s="31"/>
      <c r="J659" s="31"/>
      <c r="K659" s="227"/>
      <c r="L659" s="218"/>
      <c r="M659" s="219"/>
      <c r="N659" s="219"/>
      <c r="O659" s="219"/>
      <c r="P659" s="219"/>
      <c r="Q659" s="219"/>
      <c r="R659" s="219"/>
      <c r="S659" s="219"/>
      <c r="T659" s="219"/>
      <c r="U659" s="224"/>
      <c r="V659" s="225"/>
      <c r="W659" s="221"/>
      <c r="X659" s="219"/>
      <c r="Y659" s="219"/>
      <c r="Z659" s="219"/>
      <c r="AA659" s="219"/>
      <c r="AB659" s="219"/>
      <c r="AC659" s="219"/>
      <c r="AD659" s="219"/>
      <c r="AE659" s="219"/>
      <c r="AF659" s="221"/>
      <c r="AG659" s="221"/>
      <c r="AH659" s="221"/>
      <c r="AI659" s="221"/>
      <c r="AJ659" s="221"/>
      <c r="AK659" s="221"/>
      <c r="AL659" s="221"/>
      <c r="AM659" s="221"/>
      <c r="AN659" s="221"/>
      <c r="AO659" s="221"/>
      <c r="AP659" s="221"/>
    </row>
    <row r="660" spans="1:42" ht="14.25" customHeight="1">
      <c r="A660" s="31"/>
      <c r="B660" s="31"/>
      <c r="C660" s="31"/>
      <c r="D660" s="31"/>
      <c r="E660" s="31"/>
      <c r="F660" s="31"/>
      <c r="G660" s="31"/>
      <c r="H660" s="31"/>
      <c r="I660" s="31"/>
      <c r="J660" s="31"/>
      <c r="K660" s="227"/>
      <c r="L660" s="218"/>
      <c r="M660" s="219"/>
      <c r="N660" s="219"/>
      <c r="O660" s="219"/>
      <c r="P660" s="219"/>
      <c r="Q660" s="219"/>
      <c r="R660" s="219"/>
      <c r="S660" s="219"/>
      <c r="T660" s="219"/>
      <c r="U660" s="224"/>
      <c r="V660" s="225"/>
      <c r="W660" s="221"/>
      <c r="X660" s="219"/>
      <c r="Y660" s="219"/>
      <c r="Z660" s="219"/>
      <c r="AA660" s="219"/>
      <c r="AB660" s="219"/>
      <c r="AC660" s="219"/>
      <c r="AD660" s="219"/>
      <c r="AE660" s="219"/>
      <c r="AF660" s="221"/>
      <c r="AG660" s="221"/>
      <c r="AH660" s="221"/>
      <c r="AI660" s="221"/>
      <c r="AJ660" s="221"/>
      <c r="AK660" s="221"/>
      <c r="AL660" s="221"/>
      <c r="AM660" s="221"/>
      <c r="AN660" s="221"/>
      <c r="AO660" s="221"/>
      <c r="AP660" s="221"/>
    </row>
    <row r="661" spans="1:42" ht="14.25" customHeight="1">
      <c r="A661" s="31"/>
      <c r="B661" s="31"/>
      <c r="C661" s="31"/>
      <c r="D661" s="31"/>
      <c r="E661" s="31"/>
      <c r="F661" s="31"/>
      <c r="G661" s="31"/>
      <c r="H661" s="31"/>
      <c r="I661" s="31"/>
      <c r="J661" s="31"/>
      <c r="K661" s="227"/>
      <c r="L661" s="218"/>
      <c r="M661" s="219"/>
      <c r="N661" s="219"/>
      <c r="O661" s="219"/>
      <c r="P661" s="219"/>
      <c r="Q661" s="219"/>
      <c r="R661" s="219"/>
      <c r="S661" s="219"/>
      <c r="T661" s="219"/>
      <c r="U661" s="224"/>
      <c r="V661" s="225"/>
      <c r="W661" s="221"/>
      <c r="X661" s="219"/>
      <c r="Y661" s="219"/>
      <c r="Z661" s="219"/>
      <c r="AA661" s="219"/>
      <c r="AB661" s="219"/>
      <c r="AC661" s="219"/>
      <c r="AD661" s="219"/>
      <c r="AE661" s="219"/>
      <c r="AF661" s="221"/>
      <c r="AG661" s="221"/>
      <c r="AH661" s="221"/>
      <c r="AI661" s="221"/>
      <c r="AJ661" s="221"/>
      <c r="AK661" s="221"/>
      <c r="AL661" s="221"/>
      <c r="AM661" s="221"/>
      <c r="AN661" s="221"/>
      <c r="AO661" s="221"/>
      <c r="AP661" s="221"/>
    </row>
    <row r="662" spans="1:42" ht="14.25" customHeight="1">
      <c r="A662" s="31"/>
      <c r="B662" s="31"/>
      <c r="C662" s="31"/>
      <c r="D662" s="31"/>
      <c r="E662" s="31"/>
      <c r="F662" s="31"/>
      <c r="G662" s="31"/>
      <c r="H662" s="31"/>
      <c r="I662" s="31"/>
      <c r="J662" s="31"/>
      <c r="K662" s="227"/>
      <c r="L662" s="218"/>
      <c r="M662" s="219"/>
      <c r="N662" s="219"/>
      <c r="O662" s="219"/>
      <c r="P662" s="219"/>
      <c r="Q662" s="219"/>
      <c r="R662" s="219"/>
      <c r="S662" s="219"/>
      <c r="T662" s="219"/>
      <c r="U662" s="224"/>
      <c r="V662" s="225"/>
      <c r="W662" s="221"/>
      <c r="X662" s="219"/>
      <c r="Y662" s="219"/>
      <c r="Z662" s="219"/>
      <c r="AA662" s="219"/>
      <c r="AB662" s="219"/>
      <c r="AC662" s="219"/>
      <c r="AD662" s="219"/>
      <c r="AE662" s="219"/>
      <c r="AF662" s="221"/>
      <c r="AG662" s="221"/>
      <c r="AH662" s="221"/>
      <c r="AI662" s="221"/>
      <c r="AJ662" s="221"/>
      <c r="AK662" s="221"/>
      <c r="AL662" s="221"/>
      <c r="AM662" s="221"/>
      <c r="AN662" s="221"/>
      <c r="AO662" s="221"/>
      <c r="AP662" s="221"/>
    </row>
    <row r="663" spans="1:42" ht="14.25" customHeight="1">
      <c r="A663" s="31"/>
      <c r="B663" s="31"/>
      <c r="C663" s="31"/>
      <c r="D663" s="31"/>
      <c r="E663" s="31"/>
      <c r="F663" s="31"/>
      <c r="G663" s="31"/>
      <c r="H663" s="31"/>
      <c r="I663" s="31"/>
      <c r="J663" s="31"/>
      <c r="K663" s="227"/>
      <c r="L663" s="218"/>
      <c r="M663" s="219"/>
      <c r="N663" s="219"/>
      <c r="O663" s="219"/>
      <c r="P663" s="219"/>
      <c r="Q663" s="219"/>
      <c r="R663" s="219"/>
      <c r="S663" s="219"/>
      <c r="T663" s="219"/>
      <c r="U663" s="224"/>
      <c r="V663" s="225"/>
      <c r="W663" s="221"/>
      <c r="X663" s="219"/>
      <c r="Y663" s="219"/>
      <c r="Z663" s="219"/>
      <c r="AA663" s="219"/>
      <c r="AB663" s="219"/>
      <c r="AC663" s="219"/>
      <c r="AD663" s="219"/>
      <c r="AE663" s="219"/>
      <c r="AF663" s="221"/>
      <c r="AG663" s="221"/>
      <c r="AH663" s="221"/>
      <c r="AI663" s="221"/>
      <c r="AJ663" s="221"/>
      <c r="AK663" s="221"/>
      <c r="AL663" s="221"/>
      <c r="AM663" s="221"/>
      <c r="AN663" s="221"/>
      <c r="AO663" s="221"/>
      <c r="AP663" s="221"/>
    </row>
    <row r="664" spans="1:42" ht="14.25" customHeight="1">
      <c r="A664" s="31"/>
      <c r="B664" s="31"/>
      <c r="C664" s="31"/>
      <c r="D664" s="31"/>
      <c r="E664" s="31"/>
      <c r="F664" s="31"/>
      <c r="G664" s="31"/>
      <c r="H664" s="31"/>
      <c r="I664" s="31"/>
      <c r="J664" s="31"/>
      <c r="K664" s="227"/>
      <c r="L664" s="218"/>
      <c r="M664" s="219"/>
      <c r="N664" s="219"/>
      <c r="O664" s="219"/>
      <c r="P664" s="219"/>
      <c r="Q664" s="219"/>
      <c r="R664" s="219"/>
      <c r="S664" s="219"/>
      <c r="T664" s="219"/>
      <c r="U664" s="224"/>
      <c r="V664" s="225"/>
      <c r="W664" s="221"/>
      <c r="X664" s="219"/>
      <c r="Y664" s="219"/>
      <c r="Z664" s="219"/>
      <c r="AA664" s="219"/>
      <c r="AB664" s="219"/>
      <c r="AC664" s="219"/>
      <c r="AD664" s="219"/>
      <c r="AE664" s="219"/>
      <c r="AF664" s="221"/>
      <c r="AG664" s="221"/>
      <c r="AH664" s="221"/>
      <c r="AI664" s="221"/>
      <c r="AJ664" s="221"/>
      <c r="AK664" s="221"/>
      <c r="AL664" s="221"/>
      <c r="AM664" s="221"/>
      <c r="AN664" s="221"/>
      <c r="AO664" s="221"/>
      <c r="AP664" s="221"/>
    </row>
    <row r="665" spans="1:42" ht="14.25" customHeight="1">
      <c r="A665" s="31"/>
      <c r="B665" s="31"/>
      <c r="C665" s="31"/>
      <c r="D665" s="31"/>
      <c r="E665" s="31"/>
      <c r="F665" s="31"/>
      <c r="G665" s="31"/>
      <c r="H665" s="31"/>
      <c r="I665" s="31"/>
      <c r="J665" s="31"/>
      <c r="K665" s="227"/>
      <c r="L665" s="218"/>
      <c r="M665" s="219"/>
      <c r="N665" s="219"/>
      <c r="O665" s="219"/>
      <c r="P665" s="219"/>
      <c r="Q665" s="219"/>
      <c r="R665" s="219"/>
      <c r="S665" s="219"/>
      <c r="T665" s="219"/>
      <c r="U665" s="224"/>
      <c r="V665" s="225"/>
      <c r="W665" s="221"/>
      <c r="X665" s="219"/>
      <c r="Y665" s="219"/>
      <c r="Z665" s="219"/>
      <c r="AA665" s="219"/>
      <c r="AB665" s="219"/>
      <c r="AC665" s="219"/>
      <c r="AD665" s="219"/>
      <c r="AE665" s="219"/>
      <c r="AF665" s="221"/>
      <c r="AG665" s="221"/>
      <c r="AH665" s="221"/>
      <c r="AI665" s="221"/>
      <c r="AJ665" s="221"/>
      <c r="AK665" s="221"/>
      <c r="AL665" s="221"/>
      <c r="AM665" s="221"/>
      <c r="AN665" s="221"/>
      <c r="AO665" s="221"/>
      <c r="AP665" s="221"/>
    </row>
    <row r="666" spans="1:42" ht="14.25" customHeight="1">
      <c r="A666" s="31"/>
      <c r="B666" s="31"/>
      <c r="C666" s="31"/>
      <c r="D666" s="31"/>
      <c r="E666" s="31"/>
      <c r="F666" s="31"/>
      <c r="G666" s="31"/>
      <c r="H666" s="31"/>
      <c r="I666" s="31"/>
      <c r="J666" s="31"/>
      <c r="K666" s="227"/>
      <c r="L666" s="218"/>
      <c r="M666" s="219"/>
      <c r="N666" s="219"/>
      <c r="O666" s="219"/>
      <c r="P666" s="219"/>
      <c r="Q666" s="219"/>
      <c r="R666" s="219"/>
      <c r="S666" s="219"/>
      <c r="T666" s="219"/>
      <c r="U666" s="224"/>
      <c r="V666" s="225"/>
      <c r="W666" s="221"/>
      <c r="X666" s="219"/>
      <c r="Y666" s="219"/>
      <c r="Z666" s="219"/>
      <c r="AA666" s="219"/>
      <c r="AB666" s="219"/>
      <c r="AC666" s="219"/>
      <c r="AD666" s="219"/>
      <c r="AE666" s="219"/>
      <c r="AF666" s="221"/>
      <c r="AG666" s="221"/>
      <c r="AH666" s="221"/>
      <c r="AI666" s="221"/>
      <c r="AJ666" s="221"/>
      <c r="AK666" s="221"/>
      <c r="AL666" s="221"/>
      <c r="AM666" s="221"/>
      <c r="AN666" s="221"/>
      <c r="AO666" s="221"/>
      <c r="AP666" s="221"/>
    </row>
    <row r="667" spans="1:42" ht="14.25" customHeight="1">
      <c r="A667" s="31"/>
      <c r="B667" s="31"/>
      <c r="C667" s="31"/>
      <c r="D667" s="31"/>
      <c r="E667" s="31"/>
      <c r="F667" s="31"/>
      <c r="G667" s="31"/>
      <c r="H667" s="31"/>
      <c r="I667" s="31"/>
      <c r="J667" s="31"/>
      <c r="K667" s="227"/>
      <c r="L667" s="218"/>
      <c r="M667" s="219"/>
      <c r="N667" s="219"/>
      <c r="O667" s="219"/>
      <c r="P667" s="219"/>
      <c r="Q667" s="219"/>
      <c r="R667" s="219"/>
      <c r="S667" s="219"/>
      <c r="T667" s="219"/>
      <c r="U667" s="224"/>
      <c r="V667" s="225"/>
      <c r="W667" s="221"/>
      <c r="X667" s="219"/>
      <c r="Y667" s="219"/>
      <c r="Z667" s="219"/>
      <c r="AA667" s="219"/>
      <c r="AB667" s="219"/>
      <c r="AC667" s="219"/>
      <c r="AD667" s="219"/>
      <c r="AE667" s="219"/>
      <c r="AF667" s="221"/>
      <c r="AG667" s="221"/>
      <c r="AH667" s="221"/>
      <c r="AI667" s="221"/>
      <c r="AJ667" s="221"/>
      <c r="AK667" s="221"/>
      <c r="AL667" s="221"/>
      <c r="AM667" s="221"/>
      <c r="AN667" s="221"/>
      <c r="AO667" s="221"/>
      <c r="AP667" s="221"/>
    </row>
    <row r="668" spans="1:42" ht="14.25" customHeight="1">
      <c r="A668" s="31"/>
      <c r="B668" s="31"/>
      <c r="C668" s="31"/>
      <c r="D668" s="31"/>
      <c r="E668" s="31"/>
      <c r="F668" s="31"/>
      <c r="G668" s="31"/>
      <c r="H668" s="31"/>
      <c r="I668" s="31"/>
      <c r="J668" s="31"/>
      <c r="K668" s="227"/>
      <c r="L668" s="218"/>
      <c r="M668" s="219"/>
      <c r="N668" s="219"/>
      <c r="O668" s="219"/>
      <c r="P668" s="219"/>
      <c r="Q668" s="219"/>
      <c r="R668" s="219"/>
      <c r="S668" s="219"/>
      <c r="T668" s="219"/>
      <c r="U668" s="224"/>
      <c r="V668" s="225"/>
      <c r="W668" s="221"/>
      <c r="X668" s="219"/>
      <c r="Y668" s="219"/>
      <c r="Z668" s="219"/>
      <c r="AA668" s="219"/>
      <c r="AB668" s="219"/>
      <c r="AC668" s="219"/>
      <c r="AD668" s="219"/>
      <c r="AE668" s="219"/>
      <c r="AF668" s="221"/>
      <c r="AG668" s="221"/>
      <c r="AH668" s="221"/>
      <c r="AI668" s="221"/>
      <c r="AJ668" s="221"/>
      <c r="AK668" s="221"/>
      <c r="AL668" s="221"/>
      <c r="AM668" s="221"/>
      <c r="AN668" s="221"/>
      <c r="AO668" s="221"/>
      <c r="AP668" s="221"/>
    </row>
    <row r="669" spans="1:42" ht="14.25" customHeight="1">
      <c r="A669" s="31"/>
      <c r="B669" s="31"/>
      <c r="C669" s="31"/>
      <c r="D669" s="31"/>
      <c r="E669" s="31"/>
      <c r="F669" s="31"/>
      <c r="G669" s="31"/>
      <c r="H669" s="31"/>
      <c r="I669" s="31"/>
      <c r="J669" s="31"/>
      <c r="K669" s="227"/>
      <c r="L669" s="218"/>
      <c r="M669" s="219"/>
      <c r="N669" s="219"/>
      <c r="O669" s="219"/>
      <c r="P669" s="219"/>
      <c r="Q669" s="219"/>
      <c r="R669" s="219"/>
      <c r="S669" s="219"/>
      <c r="T669" s="219"/>
      <c r="U669" s="224"/>
      <c r="V669" s="225"/>
      <c r="W669" s="221"/>
      <c r="X669" s="219"/>
      <c r="Y669" s="219"/>
      <c r="Z669" s="219"/>
      <c r="AA669" s="219"/>
      <c r="AB669" s="219"/>
      <c r="AC669" s="219"/>
      <c r="AD669" s="219"/>
      <c r="AE669" s="219"/>
      <c r="AF669" s="221"/>
      <c r="AG669" s="221"/>
      <c r="AH669" s="221"/>
      <c r="AI669" s="221"/>
      <c r="AJ669" s="221"/>
      <c r="AK669" s="221"/>
      <c r="AL669" s="221"/>
      <c r="AM669" s="221"/>
      <c r="AN669" s="221"/>
      <c r="AO669" s="221"/>
      <c r="AP669" s="221"/>
    </row>
    <row r="670" spans="1:42" ht="14.25" customHeight="1">
      <c r="A670" s="31"/>
      <c r="B670" s="31"/>
      <c r="C670" s="31"/>
      <c r="D670" s="31"/>
      <c r="E670" s="31"/>
      <c r="F670" s="31"/>
      <c r="G670" s="31"/>
      <c r="H670" s="31"/>
      <c r="I670" s="31"/>
      <c r="J670" s="31"/>
      <c r="K670" s="227"/>
      <c r="L670" s="218"/>
      <c r="M670" s="219"/>
      <c r="N670" s="219"/>
      <c r="O670" s="219"/>
      <c r="P670" s="219"/>
      <c r="Q670" s="219"/>
      <c r="R670" s="219"/>
      <c r="S670" s="219"/>
      <c r="T670" s="219"/>
      <c r="U670" s="224"/>
      <c r="V670" s="225"/>
      <c r="W670" s="221"/>
      <c r="X670" s="219"/>
      <c r="Y670" s="219"/>
      <c r="Z670" s="219"/>
      <c r="AA670" s="219"/>
      <c r="AB670" s="219"/>
      <c r="AC670" s="219"/>
      <c r="AD670" s="219"/>
      <c r="AE670" s="219"/>
      <c r="AF670" s="221"/>
      <c r="AG670" s="221"/>
      <c r="AH670" s="221"/>
      <c r="AI670" s="221"/>
      <c r="AJ670" s="221"/>
      <c r="AK670" s="221"/>
      <c r="AL670" s="221"/>
      <c r="AM670" s="221"/>
      <c r="AN670" s="221"/>
      <c r="AO670" s="221"/>
      <c r="AP670" s="221"/>
    </row>
    <row r="671" spans="1:42" ht="14.25" customHeight="1">
      <c r="A671" s="31"/>
      <c r="B671" s="31"/>
      <c r="C671" s="31"/>
      <c r="D671" s="31"/>
      <c r="E671" s="31"/>
      <c r="F671" s="31"/>
      <c r="G671" s="31"/>
      <c r="H671" s="31"/>
      <c r="I671" s="31"/>
      <c r="J671" s="31"/>
      <c r="K671" s="227"/>
      <c r="L671" s="218"/>
      <c r="M671" s="219"/>
      <c r="N671" s="219"/>
      <c r="O671" s="219"/>
      <c r="P671" s="219"/>
      <c r="Q671" s="219"/>
      <c r="R671" s="219"/>
      <c r="S671" s="219"/>
      <c r="T671" s="219"/>
      <c r="U671" s="224"/>
      <c r="V671" s="225"/>
      <c r="W671" s="221"/>
      <c r="X671" s="219"/>
      <c r="Y671" s="219"/>
      <c r="Z671" s="219"/>
      <c r="AA671" s="219"/>
      <c r="AB671" s="219"/>
      <c r="AC671" s="219"/>
      <c r="AD671" s="219"/>
      <c r="AE671" s="219"/>
      <c r="AF671" s="221"/>
      <c r="AG671" s="221"/>
      <c r="AH671" s="221"/>
      <c r="AI671" s="221"/>
      <c r="AJ671" s="221"/>
      <c r="AK671" s="221"/>
      <c r="AL671" s="221"/>
      <c r="AM671" s="221"/>
      <c r="AN671" s="221"/>
      <c r="AO671" s="221"/>
      <c r="AP671" s="221"/>
    </row>
    <row r="672" spans="1:42" ht="14.25" customHeight="1">
      <c r="A672" s="31"/>
      <c r="B672" s="31"/>
      <c r="C672" s="31"/>
      <c r="D672" s="31"/>
      <c r="E672" s="31"/>
      <c r="F672" s="31"/>
      <c r="G672" s="31"/>
      <c r="H672" s="31"/>
      <c r="I672" s="31"/>
      <c r="J672" s="31"/>
      <c r="K672" s="227"/>
      <c r="L672" s="218"/>
      <c r="M672" s="219"/>
      <c r="N672" s="219"/>
      <c r="O672" s="219"/>
      <c r="P672" s="219"/>
      <c r="Q672" s="219"/>
      <c r="R672" s="219"/>
      <c r="S672" s="219"/>
      <c r="T672" s="219"/>
      <c r="U672" s="224"/>
      <c r="V672" s="225"/>
      <c r="W672" s="221"/>
      <c r="X672" s="219"/>
      <c r="Y672" s="219"/>
      <c r="Z672" s="219"/>
      <c r="AA672" s="219"/>
      <c r="AB672" s="219"/>
      <c r="AC672" s="219"/>
      <c r="AD672" s="219"/>
      <c r="AE672" s="219"/>
      <c r="AF672" s="221"/>
      <c r="AG672" s="221"/>
      <c r="AH672" s="221"/>
      <c r="AI672" s="221"/>
      <c r="AJ672" s="221"/>
      <c r="AK672" s="221"/>
      <c r="AL672" s="221"/>
      <c r="AM672" s="221"/>
      <c r="AN672" s="221"/>
      <c r="AO672" s="221"/>
      <c r="AP672" s="221"/>
    </row>
    <row r="673" spans="1:42" ht="14.25" customHeight="1">
      <c r="A673" s="31"/>
      <c r="B673" s="31"/>
      <c r="C673" s="31"/>
      <c r="D673" s="31"/>
      <c r="E673" s="31"/>
      <c r="F673" s="31"/>
      <c r="G673" s="31"/>
      <c r="H673" s="31"/>
      <c r="I673" s="31"/>
      <c r="J673" s="31"/>
      <c r="K673" s="227"/>
      <c r="L673" s="218"/>
      <c r="M673" s="219"/>
      <c r="N673" s="219"/>
      <c r="O673" s="219"/>
      <c r="P673" s="219"/>
      <c r="Q673" s="219"/>
      <c r="R673" s="219"/>
      <c r="S673" s="219"/>
      <c r="T673" s="219"/>
      <c r="U673" s="224"/>
      <c r="V673" s="225"/>
      <c r="W673" s="221"/>
      <c r="X673" s="219"/>
      <c r="Y673" s="219"/>
      <c r="Z673" s="219"/>
      <c r="AA673" s="219"/>
      <c r="AB673" s="219"/>
      <c r="AC673" s="219"/>
      <c r="AD673" s="219"/>
      <c r="AE673" s="219"/>
      <c r="AF673" s="221"/>
      <c r="AG673" s="221"/>
      <c r="AH673" s="221"/>
      <c r="AI673" s="221"/>
      <c r="AJ673" s="221"/>
      <c r="AK673" s="221"/>
      <c r="AL673" s="221"/>
      <c r="AM673" s="221"/>
      <c r="AN673" s="221"/>
      <c r="AO673" s="221"/>
      <c r="AP673" s="221"/>
    </row>
    <row r="674" spans="1:42" ht="14.25" customHeight="1">
      <c r="A674" s="31"/>
      <c r="B674" s="31"/>
      <c r="C674" s="31"/>
      <c r="D674" s="31"/>
      <c r="E674" s="31"/>
      <c r="F674" s="31"/>
      <c r="G674" s="31"/>
      <c r="H674" s="31"/>
      <c r="I674" s="31"/>
      <c r="J674" s="31"/>
      <c r="K674" s="227"/>
      <c r="L674" s="218"/>
      <c r="M674" s="219"/>
      <c r="N674" s="219"/>
      <c r="O674" s="219"/>
      <c r="P674" s="219"/>
      <c r="Q674" s="219"/>
      <c r="R674" s="219"/>
      <c r="S674" s="219"/>
      <c r="T674" s="219"/>
      <c r="U674" s="224"/>
      <c r="V674" s="225"/>
      <c r="W674" s="221"/>
      <c r="X674" s="219"/>
      <c r="Y674" s="219"/>
      <c r="Z674" s="219"/>
      <c r="AA674" s="219"/>
      <c r="AB674" s="219"/>
      <c r="AC674" s="219"/>
      <c r="AD674" s="219"/>
      <c r="AE674" s="219"/>
      <c r="AF674" s="221"/>
      <c r="AG674" s="221"/>
      <c r="AH674" s="221"/>
      <c r="AI674" s="221"/>
      <c r="AJ674" s="221"/>
      <c r="AK674" s="221"/>
      <c r="AL674" s="221"/>
      <c r="AM674" s="221"/>
      <c r="AN674" s="221"/>
      <c r="AO674" s="221"/>
      <c r="AP674" s="221"/>
    </row>
    <row r="675" spans="1:42" ht="14.25" customHeight="1">
      <c r="A675" s="31"/>
      <c r="B675" s="31"/>
      <c r="C675" s="31"/>
      <c r="D675" s="31"/>
      <c r="E675" s="31"/>
      <c r="F675" s="31"/>
      <c r="G675" s="31"/>
      <c r="H675" s="31"/>
      <c r="I675" s="31"/>
      <c r="J675" s="31"/>
      <c r="K675" s="227"/>
      <c r="L675" s="218"/>
      <c r="M675" s="219"/>
      <c r="N675" s="219"/>
      <c r="O675" s="219"/>
      <c r="P675" s="219"/>
      <c r="Q675" s="219"/>
      <c r="R675" s="219"/>
      <c r="S675" s="219"/>
      <c r="T675" s="219"/>
      <c r="U675" s="224"/>
      <c r="V675" s="225"/>
      <c r="W675" s="221"/>
      <c r="X675" s="219"/>
      <c r="Y675" s="219"/>
      <c r="Z675" s="219"/>
      <c r="AA675" s="219"/>
      <c r="AB675" s="219"/>
      <c r="AC675" s="219"/>
      <c r="AD675" s="219"/>
      <c r="AE675" s="219"/>
      <c r="AF675" s="221"/>
      <c r="AG675" s="221"/>
      <c r="AH675" s="221"/>
      <c r="AI675" s="221"/>
      <c r="AJ675" s="221"/>
      <c r="AK675" s="221"/>
      <c r="AL675" s="221"/>
      <c r="AM675" s="221"/>
      <c r="AN675" s="221"/>
      <c r="AO675" s="221"/>
      <c r="AP675" s="221"/>
    </row>
    <row r="676" spans="1:42" ht="14.25" customHeight="1">
      <c r="A676" s="31"/>
      <c r="B676" s="31"/>
      <c r="C676" s="31"/>
      <c r="D676" s="31"/>
      <c r="E676" s="31"/>
      <c r="F676" s="31"/>
      <c r="G676" s="31"/>
      <c r="H676" s="31"/>
      <c r="I676" s="31"/>
      <c r="J676" s="31"/>
      <c r="K676" s="227"/>
      <c r="L676" s="218"/>
      <c r="M676" s="219"/>
      <c r="N676" s="219"/>
      <c r="O676" s="219"/>
      <c r="P676" s="219"/>
      <c r="Q676" s="219"/>
      <c r="R676" s="219"/>
      <c r="S676" s="219"/>
      <c r="T676" s="219"/>
      <c r="U676" s="224"/>
      <c r="V676" s="225"/>
      <c r="W676" s="221"/>
      <c r="X676" s="219"/>
      <c r="Y676" s="219"/>
      <c r="Z676" s="219"/>
      <c r="AA676" s="219"/>
      <c r="AB676" s="219"/>
      <c r="AC676" s="219"/>
      <c r="AD676" s="219"/>
      <c r="AE676" s="219"/>
      <c r="AF676" s="221"/>
      <c r="AG676" s="221"/>
      <c r="AH676" s="221"/>
      <c r="AI676" s="221"/>
      <c r="AJ676" s="221"/>
      <c r="AK676" s="221"/>
      <c r="AL676" s="221"/>
      <c r="AM676" s="221"/>
      <c r="AN676" s="221"/>
      <c r="AO676" s="221"/>
      <c r="AP676" s="221"/>
    </row>
    <row r="677" spans="1:42" ht="14.25" customHeight="1">
      <c r="A677" s="31"/>
      <c r="B677" s="31"/>
      <c r="C677" s="31"/>
      <c r="D677" s="31"/>
      <c r="E677" s="31"/>
      <c r="F677" s="31"/>
      <c r="G677" s="31"/>
      <c r="H677" s="31"/>
      <c r="I677" s="31"/>
      <c r="J677" s="31"/>
      <c r="K677" s="227"/>
      <c r="L677" s="218"/>
      <c r="M677" s="219"/>
      <c r="N677" s="219"/>
      <c r="O677" s="219"/>
      <c r="P677" s="219"/>
      <c r="Q677" s="219"/>
      <c r="R677" s="219"/>
      <c r="S677" s="219"/>
      <c r="T677" s="219"/>
      <c r="U677" s="224"/>
      <c r="V677" s="225"/>
      <c r="W677" s="221"/>
      <c r="X677" s="219"/>
      <c r="Y677" s="219"/>
      <c r="Z677" s="219"/>
      <c r="AA677" s="219"/>
      <c r="AB677" s="219"/>
      <c r="AC677" s="219"/>
      <c r="AD677" s="219"/>
      <c r="AE677" s="219"/>
      <c r="AF677" s="221"/>
      <c r="AG677" s="221"/>
      <c r="AH677" s="221"/>
      <c r="AI677" s="221"/>
      <c r="AJ677" s="221"/>
      <c r="AK677" s="221"/>
      <c r="AL677" s="221"/>
      <c r="AM677" s="221"/>
      <c r="AN677" s="221"/>
      <c r="AO677" s="221"/>
      <c r="AP677" s="221"/>
    </row>
    <row r="678" spans="1:42" ht="14.25" customHeight="1">
      <c r="A678" s="31"/>
      <c r="B678" s="31"/>
      <c r="C678" s="31"/>
      <c r="D678" s="31"/>
      <c r="E678" s="31"/>
      <c r="F678" s="31"/>
      <c r="G678" s="31"/>
      <c r="H678" s="31"/>
      <c r="I678" s="31"/>
      <c r="J678" s="31"/>
      <c r="K678" s="227"/>
      <c r="L678" s="218"/>
      <c r="M678" s="219"/>
      <c r="N678" s="219"/>
      <c r="O678" s="219"/>
      <c r="P678" s="219"/>
      <c r="Q678" s="219"/>
      <c r="R678" s="219"/>
      <c r="S678" s="219"/>
      <c r="T678" s="219"/>
      <c r="U678" s="224"/>
      <c r="V678" s="225"/>
      <c r="W678" s="221"/>
      <c r="X678" s="219"/>
      <c r="Y678" s="219"/>
      <c r="Z678" s="219"/>
      <c r="AA678" s="219"/>
      <c r="AB678" s="219"/>
      <c r="AC678" s="219"/>
      <c r="AD678" s="219"/>
      <c r="AE678" s="219"/>
      <c r="AF678" s="221"/>
      <c r="AG678" s="221"/>
      <c r="AH678" s="221"/>
      <c r="AI678" s="221"/>
      <c r="AJ678" s="221"/>
      <c r="AK678" s="221"/>
      <c r="AL678" s="221"/>
      <c r="AM678" s="221"/>
      <c r="AN678" s="221"/>
      <c r="AO678" s="221"/>
      <c r="AP678" s="221"/>
    </row>
    <row r="679" spans="1:42" ht="14.25" customHeight="1">
      <c r="A679" s="31"/>
      <c r="B679" s="31"/>
      <c r="C679" s="31"/>
      <c r="D679" s="31"/>
      <c r="E679" s="31"/>
      <c r="F679" s="31"/>
      <c r="G679" s="31"/>
      <c r="H679" s="31"/>
      <c r="I679" s="31"/>
      <c r="J679" s="31"/>
      <c r="K679" s="227"/>
      <c r="L679" s="218"/>
      <c r="M679" s="219"/>
      <c r="N679" s="219"/>
      <c r="O679" s="219"/>
      <c r="P679" s="219"/>
      <c r="Q679" s="219"/>
      <c r="R679" s="219"/>
      <c r="S679" s="219"/>
      <c r="T679" s="219"/>
      <c r="U679" s="224"/>
      <c r="V679" s="225"/>
      <c r="W679" s="221"/>
      <c r="X679" s="219"/>
      <c r="Y679" s="219"/>
      <c r="Z679" s="219"/>
      <c r="AA679" s="219"/>
      <c r="AB679" s="219"/>
      <c r="AC679" s="219"/>
      <c r="AD679" s="219"/>
      <c r="AE679" s="219"/>
      <c r="AF679" s="221"/>
      <c r="AG679" s="221"/>
      <c r="AH679" s="221"/>
      <c r="AI679" s="221"/>
      <c r="AJ679" s="221"/>
      <c r="AK679" s="221"/>
      <c r="AL679" s="221"/>
      <c r="AM679" s="221"/>
      <c r="AN679" s="221"/>
      <c r="AO679" s="221"/>
      <c r="AP679" s="221"/>
    </row>
    <row r="680" spans="1:42" ht="14.25" customHeight="1">
      <c r="A680" s="31"/>
      <c r="B680" s="31"/>
      <c r="C680" s="31"/>
      <c r="D680" s="31"/>
      <c r="E680" s="31"/>
      <c r="F680" s="31"/>
      <c r="G680" s="31"/>
      <c r="H680" s="31"/>
      <c r="I680" s="31"/>
      <c r="J680" s="31"/>
      <c r="K680" s="227"/>
      <c r="L680" s="218"/>
      <c r="M680" s="219"/>
      <c r="N680" s="219"/>
      <c r="O680" s="219"/>
      <c r="P680" s="219"/>
      <c r="Q680" s="219"/>
      <c r="R680" s="219"/>
      <c r="S680" s="219"/>
      <c r="T680" s="219"/>
      <c r="U680" s="224"/>
      <c r="V680" s="225"/>
      <c r="W680" s="221"/>
      <c r="X680" s="219"/>
      <c r="Y680" s="219"/>
      <c r="Z680" s="219"/>
      <c r="AA680" s="219"/>
      <c r="AB680" s="219"/>
      <c r="AC680" s="219"/>
      <c r="AD680" s="219"/>
      <c r="AE680" s="219"/>
      <c r="AF680" s="221"/>
      <c r="AG680" s="221"/>
      <c r="AH680" s="221"/>
      <c r="AI680" s="221"/>
      <c r="AJ680" s="221"/>
      <c r="AK680" s="221"/>
      <c r="AL680" s="221"/>
      <c r="AM680" s="221"/>
      <c r="AN680" s="221"/>
      <c r="AO680" s="221"/>
      <c r="AP680" s="221"/>
    </row>
    <row r="681" spans="1:42" ht="14.25" customHeight="1">
      <c r="A681" s="31"/>
      <c r="B681" s="31"/>
      <c r="C681" s="31"/>
      <c r="D681" s="31"/>
      <c r="E681" s="31"/>
      <c r="F681" s="31"/>
      <c r="G681" s="31"/>
      <c r="H681" s="31"/>
      <c r="I681" s="31"/>
      <c r="J681" s="31"/>
      <c r="K681" s="227"/>
      <c r="L681" s="218"/>
      <c r="M681" s="219"/>
      <c r="N681" s="219"/>
      <c r="O681" s="219"/>
      <c r="P681" s="219"/>
      <c r="Q681" s="219"/>
      <c r="R681" s="219"/>
      <c r="S681" s="219"/>
      <c r="T681" s="219"/>
      <c r="U681" s="224"/>
      <c r="V681" s="225"/>
      <c r="W681" s="221"/>
      <c r="X681" s="219"/>
      <c r="Y681" s="219"/>
      <c r="Z681" s="219"/>
      <c r="AA681" s="219"/>
      <c r="AB681" s="219"/>
      <c r="AC681" s="219"/>
      <c r="AD681" s="219"/>
      <c r="AE681" s="219"/>
      <c r="AF681" s="221"/>
      <c r="AG681" s="221"/>
      <c r="AH681" s="221"/>
      <c r="AI681" s="221"/>
      <c r="AJ681" s="221"/>
      <c r="AK681" s="221"/>
      <c r="AL681" s="221"/>
      <c r="AM681" s="221"/>
      <c r="AN681" s="221"/>
      <c r="AO681" s="221"/>
      <c r="AP681" s="221"/>
    </row>
    <row r="682" spans="1:42" ht="14.25" customHeight="1">
      <c r="A682" s="31"/>
      <c r="B682" s="31"/>
      <c r="C682" s="31"/>
      <c r="D682" s="31"/>
      <c r="E682" s="31"/>
      <c r="F682" s="31"/>
      <c r="G682" s="31"/>
      <c r="H682" s="31"/>
      <c r="I682" s="31"/>
      <c r="J682" s="31"/>
      <c r="K682" s="227"/>
      <c r="L682" s="218"/>
      <c r="M682" s="219"/>
      <c r="N682" s="219"/>
      <c r="O682" s="219"/>
      <c r="P682" s="219"/>
      <c r="Q682" s="219"/>
      <c r="R682" s="219"/>
      <c r="S682" s="219"/>
      <c r="T682" s="219"/>
      <c r="U682" s="224"/>
      <c r="V682" s="225"/>
      <c r="W682" s="221"/>
      <c r="X682" s="219"/>
      <c r="Y682" s="219"/>
      <c r="Z682" s="219"/>
      <c r="AA682" s="219"/>
      <c r="AB682" s="219"/>
      <c r="AC682" s="219"/>
      <c r="AD682" s="219"/>
      <c r="AE682" s="219"/>
      <c r="AF682" s="221"/>
      <c r="AG682" s="221"/>
      <c r="AH682" s="221"/>
      <c r="AI682" s="221"/>
      <c r="AJ682" s="221"/>
      <c r="AK682" s="221"/>
      <c r="AL682" s="221"/>
      <c r="AM682" s="221"/>
      <c r="AN682" s="221"/>
      <c r="AO682" s="221"/>
      <c r="AP682" s="221"/>
    </row>
    <row r="683" spans="1:42" ht="14.25" customHeight="1">
      <c r="A683" s="31"/>
      <c r="B683" s="31"/>
      <c r="C683" s="31"/>
      <c r="D683" s="31"/>
      <c r="E683" s="31"/>
      <c r="F683" s="31"/>
      <c r="G683" s="31"/>
      <c r="H683" s="31"/>
      <c r="I683" s="31"/>
      <c r="J683" s="31"/>
      <c r="K683" s="227"/>
      <c r="L683" s="218"/>
      <c r="M683" s="219"/>
      <c r="N683" s="219"/>
      <c r="O683" s="219"/>
      <c r="P683" s="219"/>
      <c r="Q683" s="219"/>
      <c r="R683" s="219"/>
      <c r="S683" s="219"/>
      <c r="T683" s="219"/>
      <c r="U683" s="224"/>
      <c r="V683" s="225"/>
      <c r="W683" s="221"/>
      <c r="X683" s="219"/>
      <c r="Y683" s="219"/>
      <c r="Z683" s="219"/>
      <c r="AA683" s="219"/>
      <c r="AB683" s="219"/>
      <c r="AC683" s="219"/>
      <c r="AD683" s="219"/>
      <c r="AE683" s="219"/>
      <c r="AF683" s="221"/>
      <c r="AG683" s="221"/>
      <c r="AH683" s="221"/>
      <c r="AI683" s="221"/>
      <c r="AJ683" s="221"/>
      <c r="AK683" s="221"/>
      <c r="AL683" s="221"/>
      <c r="AM683" s="221"/>
      <c r="AN683" s="221"/>
      <c r="AO683" s="221"/>
      <c r="AP683" s="221"/>
    </row>
    <row r="684" spans="1:42" ht="14.25" customHeight="1">
      <c r="A684" s="31"/>
      <c r="B684" s="31"/>
      <c r="C684" s="31"/>
      <c r="D684" s="31"/>
      <c r="E684" s="31"/>
      <c r="F684" s="31"/>
      <c r="G684" s="31"/>
      <c r="H684" s="31"/>
      <c r="I684" s="31"/>
      <c r="J684" s="31"/>
      <c r="K684" s="227"/>
      <c r="L684" s="218"/>
      <c r="M684" s="219"/>
      <c r="N684" s="219"/>
      <c r="O684" s="219"/>
      <c r="P684" s="219"/>
      <c r="Q684" s="219"/>
      <c r="R684" s="219"/>
      <c r="S684" s="219"/>
      <c r="T684" s="219"/>
      <c r="U684" s="224"/>
      <c r="V684" s="225"/>
      <c r="W684" s="221"/>
      <c r="X684" s="219"/>
      <c r="Y684" s="219"/>
      <c r="Z684" s="219"/>
      <c r="AA684" s="219"/>
      <c r="AB684" s="219"/>
      <c r="AC684" s="219"/>
      <c r="AD684" s="219"/>
      <c r="AE684" s="219"/>
      <c r="AF684" s="221"/>
      <c r="AG684" s="221"/>
      <c r="AH684" s="221"/>
      <c r="AI684" s="221"/>
      <c r="AJ684" s="221"/>
      <c r="AK684" s="221"/>
      <c r="AL684" s="221"/>
      <c r="AM684" s="221"/>
      <c r="AN684" s="221"/>
      <c r="AO684" s="221"/>
      <c r="AP684" s="221"/>
    </row>
    <row r="685" spans="1:42" ht="14.25" customHeight="1">
      <c r="A685" s="31"/>
      <c r="B685" s="31"/>
      <c r="C685" s="31"/>
      <c r="D685" s="31"/>
      <c r="E685" s="31"/>
      <c r="F685" s="31"/>
      <c r="G685" s="31"/>
      <c r="H685" s="31"/>
      <c r="I685" s="31"/>
      <c r="J685" s="31"/>
      <c r="K685" s="227"/>
      <c r="L685" s="218"/>
      <c r="M685" s="219"/>
      <c r="N685" s="219"/>
      <c r="O685" s="219"/>
      <c r="P685" s="219"/>
      <c r="Q685" s="219"/>
      <c r="R685" s="219"/>
      <c r="S685" s="219"/>
      <c r="T685" s="219"/>
      <c r="U685" s="224"/>
      <c r="V685" s="225"/>
      <c r="W685" s="221"/>
      <c r="X685" s="219"/>
      <c r="Y685" s="219"/>
      <c r="Z685" s="219"/>
      <c r="AA685" s="219"/>
      <c r="AB685" s="219"/>
      <c r="AC685" s="219"/>
      <c r="AD685" s="219"/>
      <c r="AE685" s="219"/>
      <c r="AF685" s="221"/>
      <c r="AG685" s="221"/>
      <c r="AH685" s="221"/>
      <c r="AI685" s="221"/>
      <c r="AJ685" s="221"/>
      <c r="AK685" s="221"/>
      <c r="AL685" s="221"/>
      <c r="AM685" s="221"/>
      <c r="AN685" s="221"/>
      <c r="AO685" s="221"/>
      <c r="AP685" s="221"/>
    </row>
    <row r="686" spans="1:42" ht="14.25" customHeight="1">
      <c r="A686" s="31"/>
      <c r="B686" s="31"/>
      <c r="C686" s="31"/>
      <c r="D686" s="31"/>
      <c r="E686" s="31"/>
      <c r="F686" s="31"/>
      <c r="G686" s="31"/>
      <c r="H686" s="31"/>
      <c r="I686" s="31"/>
      <c r="J686" s="31"/>
      <c r="K686" s="227"/>
      <c r="L686" s="218"/>
      <c r="M686" s="219"/>
      <c r="N686" s="219"/>
      <c r="O686" s="219"/>
      <c r="P686" s="219"/>
      <c r="Q686" s="219"/>
      <c r="R686" s="219"/>
      <c r="S686" s="219"/>
      <c r="T686" s="219"/>
      <c r="U686" s="224"/>
      <c r="V686" s="225"/>
      <c r="W686" s="221"/>
      <c r="X686" s="219"/>
      <c r="Y686" s="219"/>
      <c r="Z686" s="219"/>
      <c r="AA686" s="219"/>
      <c r="AB686" s="219"/>
      <c r="AC686" s="219"/>
      <c r="AD686" s="219"/>
      <c r="AE686" s="219"/>
      <c r="AF686" s="221"/>
      <c r="AG686" s="221"/>
      <c r="AH686" s="221"/>
      <c r="AI686" s="221"/>
      <c r="AJ686" s="221"/>
      <c r="AK686" s="221"/>
      <c r="AL686" s="221"/>
      <c r="AM686" s="221"/>
      <c r="AN686" s="221"/>
      <c r="AO686" s="221"/>
      <c r="AP686" s="221"/>
    </row>
    <row r="687" spans="1:42" ht="14.25" customHeight="1">
      <c r="A687" s="31"/>
      <c r="B687" s="31"/>
      <c r="C687" s="31"/>
      <c r="D687" s="31"/>
      <c r="E687" s="31"/>
      <c r="F687" s="31"/>
      <c r="G687" s="31"/>
      <c r="H687" s="31"/>
      <c r="I687" s="31"/>
      <c r="J687" s="31"/>
      <c r="K687" s="227"/>
      <c r="L687" s="218"/>
      <c r="M687" s="219"/>
      <c r="N687" s="219"/>
      <c r="O687" s="219"/>
      <c r="P687" s="219"/>
      <c r="Q687" s="219"/>
      <c r="R687" s="219"/>
      <c r="S687" s="219"/>
      <c r="T687" s="219"/>
      <c r="U687" s="224"/>
      <c r="V687" s="225"/>
      <c r="W687" s="221"/>
      <c r="X687" s="219"/>
      <c r="Y687" s="219"/>
      <c r="Z687" s="219"/>
      <c r="AA687" s="219"/>
      <c r="AB687" s="219"/>
      <c r="AC687" s="219"/>
      <c r="AD687" s="219"/>
      <c r="AE687" s="219"/>
      <c r="AF687" s="221"/>
      <c r="AG687" s="221"/>
      <c r="AH687" s="221"/>
      <c r="AI687" s="221"/>
      <c r="AJ687" s="221"/>
      <c r="AK687" s="221"/>
      <c r="AL687" s="221"/>
      <c r="AM687" s="221"/>
      <c r="AN687" s="221"/>
      <c r="AO687" s="221"/>
      <c r="AP687" s="221"/>
    </row>
    <row r="688" spans="1:42" ht="14.25" customHeight="1">
      <c r="A688" s="31"/>
      <c r="B688" s="31"/>
      <c r="C688" s="31"/>
      <c r="D688" s="31"/>
      <c r="E688" s="31"/>
      <c r="F688" s="31"/>
      <c r="G688" s="31"/>
      <c r="H688" s="31"/>
      <c r="I688" s="31"/>
      <c r="J688" s="31"/>
      <c r="K688" s="227"/>
      <c r="L688" s="218"/>
      <c r="M688" s="219"/>
      <c r="N688" s="219"/>
      <c r="O688" s="219"/>
      <c r="P688" s="219"/>
      <c r="Q688" s="219"/>
      <c r="R688" s="219"/>
      <c r="S688" s="219"/>
      <c r="T688" s="219"/>
      <c r="U688" s="224"/>
      <c r="V688" s="225"/>
      <c r="W688" s="221"/>
      <c r="X688" s="219"/>
      <c r="Y688" s="219"/>
      <c r="Z688" s="219"/>
      <c r="AA688" s="219"/>
      <c r="AB688" s="219"/>
      <c r="AC688" s="219"/>
      <c r="AD688" s="219"/>
      <c r="AE688" s="219"/>
      <c r="AF688" s="221"/>
      <c r="AG688" s="221"/>
      <c r="AH688" s="221"/>
      <c r="AI688" s="221"/>
      <c r="AJ688" s="221"/>
      <c r="AK688" s="221"/>
      <c r="AL688" s="221"/>
      <c r="AM688" s="221"/>
      <c r="AN688" s="221"/>
      <c r="AO688" s="221"/>
      <c r="AP688" s="221"/>
    </row>
    <row r="689" spans="1:42" ht="14.25" customHeight="1">
      <c r="A689" s="31"/>
      <c r="B689" s="31"/>
      <c r="C689" s="31"/>
      <c r="D689" s="31"/>
      <c r="E689" s="31"/>
      <c r="F689" s="31"/>
      <c r="G689" s="31"/>
      <c r="H689" s="31"/>
      <c r="I689" s="31"/>
      <c r="J689" s="31"/>
      <c r="K689" s="227"/>
      <c r="L689" s="218"/>
      <c r="M689" s="219"/>
      <c r="N689" s="219"/>
      <c r="O689" s="219"/>
      <c r="P689" s="219"/>
      <c r="Q689" s="219"/>
      <c r="R689" s="219"/>
      <c r="S689" s="219"/>
      <c r="T689" s="219"/>
      <c r="U689" s="224"/>
      <c r="V689" s="225"/>
      <c r="W689" s="221"/>
      <c r="X689" s="219"/>
      <c r="Y689" s="219"/>
      <c r="Z689" s="219"/>
      <c r="AA689" s="219"/>
      <c r="AB689" s="219"/>
      <c r="AC689" s="219"/>
      <c r="AD689" s="219"/>
      <c r="AE689" s="219"/>
      <c r="AF689" s="221"/>
      <c r="AG689" s="221"/>
      <c r="AH689" s="221"/>
      <c r="AI689" s="221"/>
      <c r="AJ689" s="221"/>
      <c r="AK689" s="221"/>
      <c r="AL689" s="221"/>
      <c r="AM689" s="221"/>
      <c r="AN689" s="221"/>
      <c r="AO689" s="221"/>
      <c r="AP689" s="221"/>
    </row>
    <row r="690" spans="1:42" ht="14.25" customHeight="1">
      <c r="A690" s="31"/>
      <c r="B690" s="31"/>
      <c r="C690" s="31"/>
      <c r="D690" s="31"/>
      <c r="E690" s="31"/>
      <c r="F690" s="31"/>
      <c r="G690" s="31"/>
      <c r="H690" s="31"/>
      <c r="I690" s="31"/>
      <c r="J690" s="31"/>
      <c r="K690" s="227"/>
      <c r="L690" s="218"/>
      <c r="M690" s="219"/>
      <c r="N690" s="219"/>
      <c r="O690" s="219"/>
      <c r="P690" s="219"/>
      <c r="Q690" s="219"/>
      <c r="R690" s="219"/>
      <c r="S690" s="219"/>
      <c r="T690" s="219"/>
      <c r="U690" s="224"/>
      <c r="V690" s="225"/>
      <c r="W690" s="221"/>
      <c r="X690" s="219"/>
      <c r="Y690" s="219"/>
      <c r="Z690" s="219"/>
      <c r="AA690" s="219"/>
      <c r="AB690" s="219"/>
      <c r="AC690" s="219"/>
      <c r="AD690" s="219"/>
      <c r="AE690" s="219"/>
      <c r="AF690" s="221"/>
      <c r="AG690" s="221"/>
      <c r="AH690" s="221"/>
      <c r="AI690" s="221"/>
      <c r="AJ690" s="221"/>
      <c r="AK690" s="221"/>
      <c r="AL690" s="221"/>
      <c r="AM690" s="221"/>
      <c r="AN690" s="221"/>
      <c r="AO690" s="221"/>
      <c r="AP690" s="221"/>
    </row>
    <row r="691" spans="1:42" ht="14.25" customHeight="1">
      <c r="A691" s="31"/>
      <c r="B691" s="31"/>
      <c r="C691" s="31"/>
      <c r="D691" s="31"/>
      <c r="E691" s="31"/>
      <c r="F691" s="31"/>
      <c r="G691" s="31"/>
      <c r="H691" s="31"/>
      <c r="I691" s="31"/>
      <c r="J691" s="31"/>
      <c r="K691" s="227"/>
      <c r="L691" s="218"/>
      <c r="M691" s="219"/>
      <c r="N691" s="219"/>
      <c r="O691" s="219"/>
      <c r="P691" s="219"/>
      <c r="Q691" s="219"/>
      <c r="R691" s="219"/>
      <c r="S691" s="219"/>
      <c r="T691" s="219"/>
      <c r="U691" s="224"/>
      <c r="V691" s="225"/>
      <c r="W691" s="221"/>
      <c r="X691" s="219"/>
      <c r="Y691" s="219"/>
      <c r="Z691" s="219"/>
      <c r="AA691" s="219"/>
      <c r="AB691" s="219"/>
      <c r="AC691" s="219"/>
      <c r="AD691" s="219"/>
      <c r="AE691" s="219"/>
      <c r="AF691" s="221"/>
      <c r="AG691" s="221"/>
      <c r="AH691" s="221"/>
      <c r="AI691" s="221"/>
      <c r="AJ691" s="221"/>
      <c r="AK691" s="221"/>
      <c r="AL691" s="221"/>
      <c r="AM691" s="221"/>
      <c r="AN691" s="221"/>
      <c r="AO691" s="221"/>
      <c r="AP691" s="221"/>
    </row>
    <row r="692" spans="1:42" ht="14.25" customHeight="1">
      <c r="A692" s="31"/>
      <c r="B692" s="31"/>
      <c r="C692" s="31"/>
      <c r="D692" s="31"/>
      <c r="E692" s="31"/>
      <c r="F692" s="31"/>
      <c r="G692" s="31"/>
      <c r="H692" s="31"/>
      <c r="I692" s="31"/>
      <c r="J692" s="31"/>
      <c r="K692" s="227"/>
      <c r="L692" s="218"/>
      <c r="M692" s="219"/>
      <c r="N692" s="219"/>
      <c r="O692" s="219"/>
      <c r="P692" s="219"/>
      <c r="Q692" s="219"/>
      <c r="R692" s="219"/>
      <c r="S692" s="219"/>
      <c r="T692" s="219"/>
      <c r="U692" s="224"/>
      <c r="V692" s="225"/>
      <c r="W692" s="221"/>
      <c r="X692" s="219"/>
      <c r="Y692" s="219"/>
      <c r="Z692" s="219"/>
      <c r="AA692" s="219"/>
      <c r="AB692" s="219"/>
      <c r="AC692" s="219"/>
      <c r="AD692" s="219"/>
      <c r="AE692" s="219"/>
      <c r="AF692" s="221"/>
      <c r="AG692" s="221"/>
      <c r="AH692" s="221"/>
      <c r="AI692" s="221"/>
      <c r="AJ692" s="221"/>
      <c r="AK692" s="221"/>
      <c r="AL692" s="221"/>
      <c r="AM692" s="221"/>
      <c r="AN692" s="221"/>
      <c r="AO692" s="221"/>
      <c r="AP692" s="221"/>
    </row>
    <row r="693" spans="1:42" ht="14.25" customHeight="1">
      <c r="A693" s="31"/>
      <c r="B693" s="31"/>
      <c r="C693" s="31"/>
      <c r="D693" s="31"/>
      <c r="E693" s="31"/>
      <c r="F693" s="31"/>
      <c r="G693" s="31"/>
      <c r="H693" s="31"/>
      <c r="I693" s="31"/>
      <c r="J693" s="31"/>
      <c r="K693" s="227"/>
      <c r="L693" s="218"/>
      <c r="M693" s="219"/>
      <c r="N693" s="219"/>
      <c r="O693" s="219"/>
      <c r="P693" s="219"/>
      <c r="Q693" s="219"/>
      <c r="R693" s="219"/>
      <c r="S693" s="219"/>
      <c r="T693" s="219"/>
      <c r="U693" s="224"/>
      <c r="V693" s="225"/>
      <c r="W693" s="221"/>
      <c r="X693" s="219"/>
      <c r="Y693" s="219"/>
      <c r="Z693" s="219"/>
      <c r="AA693" s="219"/>
      <c r="AB693" s="219"/>
      <c r="AC693" s="219"/>
      <c r="AD693" s="219"/>
      <c r="AE693" s="219"/>
      <c r="AF693" s="221"/>
      <c r="AG693" s="221"/>
      <c r="AH693" s="221"/>
      <c r="AI693" s="221"/>
      <c r="AJ693" s="221"/>
      <c r="AK693" s="221"/>
      <c r="AL693" s="221"/>
      <c r="AM693" s="221"/>
      <c r="AN693" s="221"/>
      <c r="AO693" s="221"/>
      <c r="AP693" s="221"/>
    </row>
    <row r="694" spans="1:42" ht="14.25" customHeight="1">
      <c r="A694" s="31"/>
      <c r="B694" s="31"/>
      <c r="C694" s="31"/>
      <c r="D694" s="31"/>
      <c r="E694" s="31"/>
      <c r="F694" s="31"/>
      <c r="G694" s="31"/>
      <c r="H694" s="31"/>
      <c r="I694" s="31"/>
      <c r="J694" s="31"/>
      <c r="K694" s="227"/>
      <c r="L694" s="218"/>
      <c r="M694" s="219"/>
      <c r="N694" s="219"/>
      <c r="O694" s="219"/>
      <c r="P694" s="219"/>
      <c r="Q694" s="219"/>
      <c r="R694" s="219"/>
      <c r="S694" s="219"/>
      <c r="T694" s="219"/>
      <c r="U694" s="224"/>
      <c r="V694" s="225"/>
      <c r="W694" s="221"/>
      <c r="X694" s="219"/>
      <c r="Y694" s="219"/>
      <c r="Z694" s="219"/>
      <c r="AA694" s="219"/>
      <c r="AB694" s="219"/>
      <c r="AC694" s="219"/>
      <c r="AD694" s="219"/>
      <c r="AE694" s="219"/>
      <c r="AF694" s="221"/>
      <c r="AG694" s="221"/>
      <c r="AH694" s="221"/>
      <c r="AI694" s="221"/>
      <c r="AJ694" s="221"/>
      <c r="AK694" s="221"/>
      <c r="AL694" s="221"/>
      <c r="AM694" s="221"/>
      <c r="AN694" s="221"/>
      <c r="AO694" s="221"/>
      <c r="AP694" s="221"/>
    </row>
    <row r="695" spans="1:42" ht="14.25" customHeight="1">
      <c r="A695" s="31"/>
      <c r="B695" s="31"/>
      <c r="C695" s="31"/>
      <c r="D695" s="31"/>
      <c r="E695" s="31"/>
      <c r="F695" s="31"/>
      <c r="G695" s="31"/>
      <c r="H695" s="31"/>
      <c r="I695" s="31"/>
      <c r="J695" s="31"/>
      <c r="K695" s="227"/>
      <c r="L695" s="218"/>
      <c r="M695" s="219"/>
      <c r="N695" s="219"/>
      <c r="O695" s="219"/>
      <c r="P695" s="219"/>
      <c r="Q695" s="219"/>
      <c r="R695" s="219"/>
      <c r="S695" s="219"/>
      <c r="T695" s="219"/>
      <c r="U695" s="224"/>
      <c r="V695" s="225"/>
      <c r="W695" s="221"/>
      <c r="X695" s="219"/>
      <c r="Y695" s="219"/>
      <c r="Z695" s="219"/>
      <c r="AA695" s="219"/>
      <c r="AB695" s="219"/>
      <c r="AC695" s="219"/>
      <c r="AD695" s="219"/>
      <c r="AE695" s="219"/>
      <c r="AF695" s="221"/>
      <c r="AG695" s="221"/>
      <c r="AH695" s="221"/>
      <c r="AI695" s="221"/>
      <c r="AJ695" s="221"/>
      <c r="AK695" s="221"/>
      <c r="AL695" s="221"/>
      <c r="AM695" s="221"/>
      <c r="AN695" s="221"/>
      <c r="AO695" s="221"/>
      <c r="AP695" s="221"/>
    </row>
    <row r="696" spans="1:42" ht="14.25" customHeight="1">
      <c r="A696" s="31"/>
      <c r="B696" s="31"/>
      <c r="C696" s="31"/>
      <c r="D696" s="31"/>
      <c r="E696" s="31"/>
      <c r="F696" s="31"/>
      <c r="G696" s="31"/>
      <c r="H696" s="31"/>
      <c r="I696" s="31"/>
      <c r="J696" s="31"/>
      <c r="K696" s="227"/>
      <c r="L696" s="218"/>
      <c r="M696" s="219"/>
      <c r="N696" s="219"/>
      <c r="O696" s="219"/>
      <c r="P696" s="219"/>
      <c r="Q696" s="219"/>
      <c r="R696" s="219"/>
      <c r="S696" s="219"/>
      <c r="T696" s="219"/>
      <c r="U696" s="224"/>
      <c r="V696" s="225"/>
      <c r="W696" s="221"/>
      <c r="X696" s="219"/>
      <c r="Y696" s="219"/>
      <c r="Z696" s="219"/>
      <c r="AA696" s="219"/>
      <c r="AB696" s="219"/>
      <c r="AC696" s="219"/>
      <c r="AD696" s="219"/>
      <c r="AE696" s="219"/>
      <c r="AF696" s="221"/>
      <c r="AG696" s="221"/>
      <c r="AH696" s="221"/>
      <c r="AI696" s="221"/>
      <c r="AJ696" s="221"/>
      <c r="AK696" s="221"/>
      <c r="AL696" s="221"/>
      <c r="AM696" s="221"/>
      <c r="AN696" s="221"/>
      <c r="AO696" s="221"/>
      <c r="AP696" s="221"/>
    </row>
    <row r="697" spans="1:42" ht="14.25" customHeight="1">
      <c r="A697" s="31"/>
      <c r="B697" s="31"/>
      <c r="C697" s="31"/>
      <c r="D697" s="31"/>
      <c r="E697" s="31"/>
      <c r="F697" s="31"/>
      <c r="G697" s="31"/>
      <c r="H697" s="31"/>
      <c r="I697" s="31"/>
      <c r="J697" s="31"/>
      <c r="K697" s="227"/>
      <c r="L697" s="218"/>
      <c r="M697" s="219"/>
      <c r="N697" s="219"/>
      <c r="O697" s="219"/>
      <c r="P697" s="219"/>
      <c r="Q697" s="219"/>
      <c r="R697" s="219"/>
      <c r="S697" s="219"/>
      <c r="T697" s="219"/>
      <c r="U697" s="224"/>
      <c r="V697" s="225"/>
      <c r="W697" s="221"/>
      <c r="X697" s="219"/>
      <c r="Y697" s="219"/>
      <c r="Z697" s="219"/>
      <c r="AA697" s="219"/>
      <c r="AB697" s="219"/>
      <c r="AC697" s="219"/>
      <c r="AD697" s="219"/>
      <c r="AE697" s="219"/>
      <c r="AF697" s="221"/>
      <c r="AG697" s="221"/>
      <c r="AH697" s="221"/>
      <c r="AI697" s="221"/>
      <c r="AJ697" s="221"/>
      <c r="AK697" s="221"/>
      <c r="AL697" s="221"/>
      <c r="AM697" s="221"/>
      <c r="AN697" s="221"/>
      <c r="AO697" s="221"/>
      <c r="AP697" s="221"/>
    </row>
    <row r="698" spans="1:42" ht="14.25" customHeight="1">
      <c r="A698" s="31"/>
      <c r="B698" s="31"/>
      <c r="C698" s="31"/>
      <c r="D698" s="31"/>
      <c r="E698" s="31"/>
      <c r="F698" s="31"/>
      <c r="G698" s="31"/>
      <c r="H698" s="31"/>
      <c r="I698" s="31"/>
      <c r="J698" s="31"/>
      <c r="K698" s="227"/>
      <c r="L698" s="218"/>
      <c r="M698" s="219"/>
      <c r="N698" s="219"/>
      <c r="O698" s="219"/>
      <c r="P698" s="219"/>
      <c r="Q698" s="219"/>
      <c r="R698" s="219"/>
      <c r="S698" s="219"/>
      <c r="T698" s="219"/>
      <c r="U698" s="224"/>
      <c r="V698" s="225"/>
      <c r="W698" s="221"/>
      <c r="X698" s="219"/>
      <c r="Y698" s="219"/>
      <c r="Z698" s="219"/>
      <c r="AA698" s="219"/>
      <c r="AB698" s="219"/>
      <c r="AC698" s="219"/>
      <c r="AD698" s="219"/>
      <c r="AE698" s="219"/>
      <c r="AF698" s="221"/>
      <c r="AG698" s="221"/>
      <c r="AH698" s="221"/>
      <c r="AI698" s="221"/>
      <c r="AJ698" s="221"/>
      <c r="AK698" s="221"/>
      <c r="AL698" s="221"/>
      <c r="AM698" s="221"/>
      <c r="AN698" s="221"/>
      <c r="AO698" s="221"/>
      <c r="AP698" s="221"/>
    </row>
    <row r="699" spans="1:42" ht="14.25" customHeight="1">
      <c r="A699" s="31"/>
      <c r="B699" s="31"/>
      <c r="C699" s="31"/>
      <c r="D699" s="31"/>
      <c r="E699" s="31"/>
      <c r="F699" s="31"/>
      <c r="G699" s="31"/>
      <c r="H699" s="31"/>
      <c r="I699" s="31"/>
      <c r="J699" s="31"/>
      <c r="K699" s="227"/>
      <c r="L699" s="218"/>
      <c r="M699" s="219"/>
      <c r="N699" s="219"/>
      <c r="O699" s="219"/>
      <c r="P699" s="219"/>
      <c r="Q699" s="219"/>
      <c r="R699" s="219"/>
      <c r="S699" s="219"/>
      <c r="T699" s="219"/>
      <c r="U699" s="224"/>
      <c r="V699" s="225"/>
      <c r="W699" s="221"/>
      <c r="X699" s="219"/>
      <c r="Y699" s="219"/>
      <c r="Z699" s="219"/>
      <c r="AA699" s="219"/>
      <c r="AB699" s="219"/>
      <c r="AC699" s="219"/>
      <c r="AD699" s="219"/>
      <c r="AE699" s="219"/>
      <c r="AF699" s="221"/>
      <c r="AG699" s="221"/>
      <c r="AH699" s="221"/>
      <c r="AI699" s="221"/>
      <c r="AJ699" s="221"/>
      <c r="AK699" s="221"/>
      <c r="AL699" s="221"/>
      <c r="AM699" s="221"/>
      <c r="AN699" s="221"/>
      <c r="AO699" s="221"/>
      <c r="AP699" s="221"/>
    </row>
    <row r="700" spans="1:42" ht="14.25" customHeight="1">
      <c r="A700" s="31"/>
      <c r="B700" s="31"/>
      <c r="C700" s="31"/>
      <c r="D700" s="31"/>
      <c r="E700" s="31"/>
      <c r="F700" s="31"/>
      <c r="G700" s="31"/>
      <c r="H700" s="31"/>
      <c r="I700" s="31"/>
      <c r="J700" s="31"/>
      <c r="K700" s="227"/>
      <c r="L700" s="218"/>
      <c r="M700" s="219"/>
      <c r="N700" s="219"/>
      <c r="O700" s="219"/>
      <c r="P700" s="219"/>
      <c r="Q700" s="219"/>
      <c r="R700" s="219"/>
      <c r="S700" s="219"/>
      <c r="T700" s="219"/>
      <c r="U700" s="224"/>
      <c r="V700" s="225"/>
      <c r="W700" s="221"/>
      <c r="X700" s="219"/>
      <c r="Y700" s="219"/>
      <c r="Z700" s="219"/>
      <c r="AA700" s="219"/>
      <c r="AB700" s="219"/>
      <c r="AC700" s="219"/>
      <c r="AD700" s="219"/>
      <c r="AE700" s="219"/>
      <c r="AF700" s="221"/>
      <c r="AG700" s="221"/>
      <c r="AH700" s="221"/>
      <c r="AI700" s="221"/>
      <c r="AJ700" s="221"/>
      <c r="AK700" s="221"/>
      <c r="AL700" s="221"/>
      <c r="AM700" s="221"/>
      <c r="AN700" s="221"/>
      <c r="AO700" s="221"/>
      <c r="AP700" s="221"/>
    </row>
    <row r="701" spans="1:42" ht="14.25" customHeight="1">
      <c r="A701" s="31"/>
      <c r="B701" s="31"/>
      <c r="C701" s="31"/>
      <c r="D701" s="31"/>
      <c r="E701" s="31"/>
      <c r="F701" s="31"/>
      <c r="G701" s="31"/>
      <c r="H701" s="31"/>
      <c r="I701" s="31"/>
      <c r="J701" s="31"/>
      <c r="K701" s="227"/>
      <c r="L701" s="218"/>
      <c r="M701" s="219"/>
      <c r="N701" s="219"/>
      <c r="O701" s="219"/>
      <c r="P701" s="219"/>
      <c r="Q701" s="219"/>
      <c r="R701" s="219"/>
      <c r="S701" s="219"/>
      <c r="T701" s="219"/>
      <c r="U701" s="224"/>
      <c r="V701" s="225"/>
      <c r="W701" s="221"/>
      <c r="X701" s="219"/>
      <c r="Y701" s="219"/>
      <c r="Z701" s="219"/>
      <c r="AA701" s="219"/>
      <c r="AB701" s="219"/>
      <c r="AC701" s="219"/>
      <c r="AD701" s="219"/>
      <c r="AE701" s="219"/>
      <c r="AF701" s="221"/>
      <c r="AG701" s="221"/>
      <c r="AH701" s="221"/>
      <c r="AI701" s="221"/>
      <c r="AJ701" s="221"/>
      <c r="AK701" s="221"/>
      <c r="AL701" s="221"/>
      <c r="AM701" s="221"/>
      <c r="AN701" s="221"/>
      <c r="AO701" s="221"/>
      <c r="AP701" s="221"/>
    </row>
    <row r="702" spans="1:42" ht="14.25" customHeight="1">
      <c r="A702" s="31"/>
      <c r="B702" s="31"/>
      <c r="C702" s="31"/>
      <c r="D702" s="31"/>
      <c r="E702" s="31"/>
      <c r="F702" s="31"/>
      <c r="G702" s="31"/>
      <c r="H702" s="31"/>
      <c r="I702" s="31"/>
      <c r="J702" s="31"/>
      <c r="K702" s="227"/>
      <c r="L702" s="218"/>
      <c r="M702" s="219"/>
      <c r="N702" s="219"/>
      <c r="O702" s="219"/>
      <c r="P702" s="219"/>
      <c r="Q702" s="219"/>
      <c r="R702" s="219"/>
      <c r="S702" s="219"/>
      <c r="T702" s="219"/>
      <c r="U702" s="224"/>
      <c r="V702" s="225"/>
      <c r="W702" s="221"/>
      <c r="X702" s="219"/>
      <c r="Y702" s="219"/>
      <c r="Z702" s="219"/>
      <c r="AA702" s="219"/>
      <c r="AB702" s="219"/>
      <c r="AC702" s="219"/>
      <c r="AD702" s="219"/>
      <c r="AE702" s="219"/>
      <c r="AF702" s="221"/>
      <c r="AG702" s="221"/>
      <c r="AH702" s="221"/>
      <c r="AI702" s="221"/>
      <c r="AJ702" s="221"/>
      <c r="AK702" s="221"/>
      <c r="AL702" s="221"/>
      <c r="AM702" s="221"/>
      <c r="AN702" s="221"/>
      <c r="AO702" s="221"/>
      <c r="AP702" s="221"/>
    </row>
    <row r="703" spans="1:42" ht="14.25" customHeight="1">
      <c r="A703" s="31"/>
      <c r="B703" s="31"/>
      <c r="C703" s="31"/>
      <c r="D703" s="31"/>
      <c r="E703" s="31"/>
      <c r="F703" s="31"/>
      <c r="G703" s="31"/>
      <c r="H703" s="31"/>
      <c r="I703" s="31"/>
      <c r="J703" s="31"/>
      <c r="K703" s="227"/>
      <c r="L703" s="218"/>
      <c r="M703" s="219"/>
      <c r="N703" s="219"/>
      <c r="O703" s="219"/>
      <c r="P703" s="219"/>
      <c r="Q703" s="219"/>
      <c r="R703" s="219"/>
      <c r="S703" s="219"/>
      <c r="T703" s="219"/>
      <c r="U703" s="224"/>
      <c r="V703" s="225"/>
      <c r="W703" s="221"/>
      <c r="X703" s="219"/>
      <c r="Y703" s="219"/>
      <c r="Z703" s="219"/>
      <c r="AA703" s="219"/>
      <c r="AB703" s="219"/>
      <c r="AC703" s="219"/>
      <c r="AD703" s="219"/>
      <c r="AE703" s="219"/>
      <c r="AF703" s="221"/>
      <c r="AG703" s="221"/>
      <c r="AH703" s="221"/>
      <c r="AI703" s="221"/>
      <c r="AJ703" s="221"/>
      <c r="AK703" s="221"/>
      <c r="AL703" s="221"/>
      <c r="AM703" s="221"/>
      <c r="AN703" s="221"/>
      <c r="AO703" s="221"/>
      <c r="AP703" s="221"/>
    </row>
    <row r="704" spans="1:42" ht="14.25" customHeight="1">
      <c r="A704" s="31"/>
      <c r="B704" s="31"/>
      <c r="C704" s="31"/>
      <c r="D704" s="31"/>
      <c r="E704" s="31"/>
      <c r="F704" s="31"/>
      <c r="G704" s="31"/>
      <c r="H704" s="31"/>
      <c r="I704" s="31"/>
      <c r="J704" s="31"/>
      <c r="K704" s="227"/>
      <c r="L704" s="218"/>
      <c r="M704" s="219"/>
      <c r="N704" s="219"/>
      <c r="O704" s="219"/>
      <c r="P704" s="219"/>
      <c r="Q704" s="219"/>
      <c r="R704" s="219"/>
      <c r="S704" s="219"/>
      <c r="T704" s="219"/>
      <c r="U704" s="224"/>
      <c r="V704" s="225"/>
      <c r="W704" s="221"/>
      <c r="X704" s="219"/>
      <c r="Y704" s="219"/>
      <c r="Z704" s="219"/>
      <c r="AA704" s="219"/>
      <c r="AB704" s="219"/>
      <c r="AC704" s="219"/>
      <c r="AD704" s="219"/>
      <c r="AE704" s="219"/>
      <c r="AF704" s="221"/>
      <c r="AG704" s="221"/>
      <c r="AH704" s="221"/>
      <c r="AI704" s="221"/>
      <c r="AJ704" s="221"/>
      <c r="AK704" s="221"/>
      <c r="AL704" s="221"/>
      <c r="AM704" s="221"/>
      <c r="AN704" s="221"/>
      <c r="AO704" s="221"/>
      <c r="AP704" s="221"/>
    </row>
    <row r="705" spans="1:42" ht="14.25" customHeight="1">
      <c r="A705" s="31"/>
      <c r="B705" s="31"/>
      <c r="C705" s="31"/>
      <c r="D705" s="31"/>
      <c r="E705" s="31"/>
      <c r="F705" s="31"/>
      <c r="G705" s="31"/>
      <c r="H705" s="31"/>
      <c r="I705" s="31"/>
      <c r="J705" s="31"/>
      <c r="K705" s="227"/>
      <c r="L705" s="218"/>
      <c r="M705" s="219"/>
      <c r="N705" s="219"/>
      <c r="O705" s="219"/>
      <c r="P705" s="219"/>
      <c r="Q705" s="219"/>
      <c r="R705" s="219"/>
      <c r="S705" s="219"/>
      <c r="T705" s="219"/>
      <c r="U705" s="224"/>
      <c r="V705" s="225"/>
      <c r="W705" s="221"/>
      <c r="X705" s="219"/>
      <c r="Y705" s="219"/>
      <c r="Z705" s="219"/>
      <c r="AA705" s="219"/>
      <c r="AB705" s="219"/>
      <c r="AC705" s="219"/>
      <c r="AD705" s="219"/>
      <c r="AE705" s="219"/>
      <c r="AF705" s="221"/>
      <c r="AG705" s="221"/>
      <c r="AH705" s="221"/>
      <c r="AI705" s="221"/>
      <c r="AJ705" s="221"/>
      <c r="AK705" s="221"/>
      <c r="AL705" s="221"/>
      <c r="AM705" s="221"/>
      <c r="AN705" s="221"/>
      <c r="AO705" s="221"/>
      <c r="AP705" s="221"/>
    </row>
    <row r="706" spans="1:42" ht="14.25" customHeight="1">
      <c r="A706" s="31"/>
      <c r="B706" s="31"/>
      <c r="C706" s="31"/>
      <c r="D706" s="31"/>
      <c r="E706" s="31"/>
      <c r="F706" s="31"/>
      <c r="G706" s="31"/>
      <c r="H706" s="31"/>
      <c r="I706" s="31"/>
      <c r="J706" s="31"/>
      <c r="K706" s="227"/>
      <c r="L706" s="218"/>
      <c r="M706" s="219"/>
      <c r="N706" s="219"/>
      <c r="O706" s="219"/>
      <c r="P706" s="219"/>
      <c r="Q706" s="219"/>
      <c r="R706" s="219"/>
      <c r="S706" s="219"/>
      <c r="T706" s="219"/>
      <c r="U706" s="224"/>
      <c r="V706" s="225"/>
      <c r="W706" s="221"/>
      <c r="X706" s="219"/>
      <c r="Y706" s="219"/>
      <c r="Z706" s="219"/>
      <c r="AA706" s="219"/>
      <c r="AB706" s="219"/>
      <c r="AC706" s="219"/>
      <c r="AD706" s="219"/>
      <c r="AE706" s="219"/>
      <c r="AF706" s="221"/>
      <c r="AG706" s="221"/>
      <c r="AH706" s="221"/>
      <c r="AI706" s="221"/>
      <c r="AJ706" s="221"/>
      <c r="AK706" s="221"/>
      <c r="AL706" s="221"/>
      <c r="AM706" s="221"/>
      <c r="AN706" s="221"/>
      <c r="AO706" s="221"/>
      <c r="AP706" s="221"/>
    </row>
    <row r="707" spans="1:42" ht="14.25" customHeight="1">
      <c r="A707" s="31"/>
      <c r="B707" s="31"/>
      <c r="C707" s="31"/>
      <c r="D707" s="31"/>
      <c r="E707" s="31"/>
      <c r="F707" s="31"/>
      <c r="G707" s="31"/>
      <c r="H707" s="31"/>
      <c r="I707" s="31"/>
      <c r="J707" s="31"/>
      <c r="K707" s="227"/>
      <c r="L707" s="218"/>
      <c r="M707" s="219"/>
      <c r="N707" s="219"/>
      <c r="O707" s="219"/>
      <c r="P707" s="219"/>
      <c r="Q707" s="219"/>
      <c r="R707" s="219"/>
      <c r="S707" s="219"/>
      <c r="T707" s="219"/>
      <c r="U707" s="224"/>
      <c r="V707" s="225"/>
      <c r="W707" s="221"/>
      <c r="X707" s="219"/>
      <c r="Y707" s="219"/>
      <c r="Z707" s="219"/>
      <c r="AA707" s="219"/>
      <c r="AB707" s="219"/>
      <c r="AC707" s="219"/>
      <c r="AD707" s="219"/>
      <c r="AE707" s="219"/>
      <c r="AF707" s="221"/>
      <c r="AG707" s="221"/>
      <c r="AH707" s="221"/>
      <c r="AI707" s="221"/>
      <c r="AJ707" s="221"/>
      <c r="AK707" s="221"/>
      <c r="AL707" s="221"/>
      <c r="AM707" s="221"/>
      <c r="AN707" s="221"/>
      <c r="AO707" s="221"/>
      <c r="AP707" s="221"/>
    </row>
    <row r="708" spans="1:42" ht="14.25" customHeight="1">
      <c r="A708" s="31"/>
      <c r="B708" s="31"/>
      <c r="C708" s="31"/>
      <c r="D708" s="31"/>
      <c r="E708" s="31"/>
      <c r="F708" s="31"/>
      <c r="G708" s="31"/>
      <c r="H708" s="31"/>
      <c r="I708" s="31"/>
      <c r="J708" s="31"/>
      <c r="K708" s="227"/>
      <c r="L708" s="218"/>
      <c r="M708" s="219"/>
      <c r="N708" s="219"/>
      <c r="O708" s="219"/>
      <c r="P708" s="219"/>
      <c r="Q708" s="219"/>
      <c r="R708" s="219"/>
      <c r="S708" s="219"/>
      <c r="T708" s="219"/>
      <c r="U708" s="224"/>
      <c r="V708" s="225"/>
      <c r="W708" s="221"/>
      <c r="X708" s="219"/>
      <c r="Y708" s="219"/>
      <c r="Z708" s="219"/>
      <c r="AA708" s="219"/>
      <c r="AB708" s="219"/>
      <c r="AC708" s="219"/>
      <c r="AD708" s="219"/>
      <c r="AE708" s="219"/>
      <c r="AF708" s="221"/>
      <c r="AG708" s="221"/>
      <c r="AH708" s="221"/>
      <c r="AI708" s="221"/>
      <c r="AJ708" s="221"/>
      <c r="AK708" s="221"/>
      <c r="AL708" s="221"/>
      <c r="AM708" s="221"/>
      <c r="AN708" s="221"/>
      <c r="AO708" s="221"/>
      <c r="AP708" s="221"/>
    </row>
    <row r="709" spans="1:42" ht="14.25" customHeight="1">
      <c r="A709" s="31"/>
      <c r="B709" s="31"/>
      <c r="C709" s="31"/>
      <c r="D709" s="31"/>
      <c r="E709" s="31"/>
      <c r="F709" s="31"/>
      <c r="G709" s="31"/>
      <c r="H709" s="31"/>
      <c r="I709" s="31"/>
      <c r="J709" s="31"/>
      <c r="K709" s="227"/>
      <c r="L709" s="218"/>
      <c r="M709" s="219"/>
      <c r="N709" s="219"/>
      <c r="O709" s="219"/>
      <c r="P709" s="219"/>
      <c r="Q709" s="219"/>
      <c r="R709" s="219"/>
      <c r="S709" s="219"/>
      <c r="T709" s="219"/>
      <c r="U709" s="224"/>
      <c r="V709" s="225"/>
      <c r="W709" s="221"/>
      <c r="X709" s="219"/>
      <c r="Y709" s="219"/>
      <c r="Z709" s="219"/>
      <c r="AA709" s="219"/>
      <c r="AB709" s="219"/>
      <c r="AC709" s="219"/>
      <c r="AD709" s="219"/>
      <c r="AE709" s="219"/>
      <c r="AF709" s="221"/>
      <c r="AG709" s="221"/>
      <c r="AH709" s="221"/>
      <c r="AI709" s="221"/>
      <c r="AJ709" s="221"/>
      <c r="AK709" s="221"/>
      <c r="AL709" s="221"/>
      <c r="AM709" s="221"/>
      <c r="AN709" s="221"/>
      <c r="AO709" s="221"/>
      <c r="AP709" s="221"/>
    </row>
    <row r="710" spans="1:42" ht="14.25" customHeight="1">
      <c r="A710" s="31"/>
      <c r="B710" s="31"/>
      <c r="C710" s="31"/>
      <c r="D710" s="31"/>
      <c r="E710" s="31"/>
      <c r="F710" s="31"/>
      <c r="G710" s="31"/>
      <c r="H710" s="31"/>
      <c r="I710" s="31"/>
      <c r="J710" s="31"/>
      <c r="K710" s="227"/>
      <c r="L710" s="218"/>
      <c r="M710" s="219"/>
      <c r="N710" s="219"/>
      <c r="O710" s="219"/>
      <c r="P710" s="219"/>
      <c r="Q710" s="219"/>
      <c r="R710" s="219"/>
      <c r="S710" s="219"/>
      <c r="T710" s="219"/>
      <c r="U710" s="224"/>
      <c r="V710" s="225"/>
      <c r="W710" s="221"/>
      <c r="X710" s="219"/>
      <c r="Y710" s="219"/>
      <c r="Z710" s="219"/>
      <c r="AA710" s="219"/>
      <c r="AB710" s="219"/>
      <c r="AC710" s="219"/>
      <c r="AD710" s="219"/>
      <c r="AE710" s="219"/>
      <c r="AF710" s="221"/>
      <c r="AG710" s="221"/>
      <c r="AH710" s="221"/>
      <c r="AI710" s="221"/>
      <c r="AJ710" s="221"/>
      <c r="AK710" s="221"/>
      <c r="AL710" s="221"/>
      <c r="AM710" s="221"/>
      <c r="AN710" s="221"/>
      <c r="AO710" s="221"/>
      <c r="AP710" s="221"/>
    </row>
    <row r="711" spans="1:42" ht="14.25" customHeight="1">
      <c r="A711" s="31"/>
      <c r="B711" s="31"/>
      <c r="C711" s="31"/>
      <c r="D711" s="31"/>
      <c r="E711" s="31"/>
      <c r="F711" s="31"/>
      <c r="G711" s="31"/>
      <c r="H711" s="31"/>
      <c r="I711" s="31"/>
      <c r="J711" s="31"/>
      <c r="K711" s="227"/>
      <c r="L711" s="218"/>
      <c r="M711" s="219"/>
      <c r="N711" s="219"/>
      <c r="O711" s="219"/>
      <c r="P711" s="219"/>
      <c r="Q711" s="219"/>
      <c r="R711" s="219"/>
      <c r="S711" s="219"/>
      <c r="T711" s="219"/>
      <c r="U711" s="224"/>
      <c r="V711" s="225"/>
      <c r="W711" s="221"/>
      <c r="X711" s="219"/>
      <c r="Y711" s="219"/>
      <c r="Z711" s="219"/>
      <c r="AA711" s="219"/>
      <c r="AB711" s="219"/>
      <c r="AC711" s="219"/>
      <c r="AD711" s="219"/>
      <c r="AE711" s="219"/>
      <c r="AF711" s="221"/>
      <c r="AG711" s="221"/>
      <c r="AH711" s="221"/>
      <c r="AI711" s="221"/>
      <c r="AJ711" s="221"/>
      <c r="AK711" s="221"/>
      <c r="AL711" s="221"/>
      <c r="AM711" s="221"/>
      <c r="AN711" s="221"/>
      <c r="AO711" s="221"/>
      <c r="AP711" s="221"/>
    </row>
    <row r="712" spans="1:42" ht="14.25" customHeight="1">
      <c r="A712" s="31"/>
      <c r="B712" s="31"/>
      <c r="C712" s="31"/>
      <c r="D712" s="31"/>
      <c r="E712" s="31"/>
      <c r="F712" s="31"/>
      <c r="G712" s="31"/>
      <c r="H712" s="31"/>
      <c r="I712" s="31"/>
      <c r="J712" s="31"/>
      <c r="K712" s="227"/>
      <c r="L712" s="218"/>
      <c r="M712" s="219"/>
      <c r="N712" s="219"/>
      <c r="O712" s="219"/>
      <c r="P712" s="219"/>
      <c r="Q712" s="219"/>
      <c r="R712" s="219"/>
      <c r="S712" s="219"/>
      <c r="T712" s="219"/>
      <c r="U712" s="224"/>
      <c r="V712" s="225"/>
      <c r="W712" s="221"/>
      <c r="X712" s="219"/>
      <c r="Y712" s="219"/>
      <c r="Z712" s="219"/>
      <c r="AA712" s="219"/>
      <c r="AB712" s="219"/>
      <c r="AC712" s="219"/>
      <c r="AD712" s="219"/>
      <c r="AE712" s="219"/>
      <c r="AF712" s="221"/>
      <c r="AG712" s="221"/>
      <c r="AH712" s="221"/>
      <c r="AI712" s="221"/>
      <c r="AJ712" s="221"/>
      <c r="AK712" s="221"/>
      <c r="AL712" s="221"/>
      <c r="AM712" s="221"/>
      <c r="AN712" s="221"/>
      <c r="AO712" s="221"/>
      <c r="AP712" s="221"/>
    </row>
    <row r="713" spans="1:42" ht="14.25" customHeight="1">
      <c r="A713" s="31"/>
      <c r="B713" s="31"/>
      <c r="C713" s="31"/>
      <c r="D713" s="31"/>
      <c r="E713" s="31"/>
      <c r="F713" s="31"/>
      <c r="G713" s="31"/>
      <c r="H713" s="31"/>
      <c r="I713" s="31"/>
      <c r="J713" s="31"/>
      <c r="K713" s="227"/>
      <c r="L713" s="218"/>
      <c r="M713" s="219"/>
      <c r="N713" s="219"/>
      <c r="O713" s="219"/>
      <c r="P713" s="219"/>
      <c r="Q713" s="219"/>
      <c r="R713" s="219"/>
      <c r="S713" s="219"/>
      <c r="T713" s="219"/>
      <c r="U713" s="224"/>
      <c r="V713" s="225"/>
      <c r="W713" s="221"/>
      <c r="X713" s="219"/>
      <c r="Y713" s="219"/>
      <c r="Z713" s="219"/>
      <c r="AA713" s="219"/>
      <c r="AB713" s="219"/>
      <c r="AC713" s="219"/>
      <c r="AD713" s="219"/>
      <c r="AE713" s="219"/>
      <c r="AF713" s="221"/>
      <c r="AG713" s="221"/>
      <c r="AH713" s="221"/>
      <c r="AI713" s="221"/>
      <c r="AJ713" s="221"/>
      <c r="AK713" s="221"/>
      <c r="AL713" s="221"/>
      <c r="AM713" s="221"/>
      <c r="AN713" s="221"/>
      <c r="AO713" s="221"/>
      <c r="AP713" s="221"/>
    </row>
    <row r="714" spans="1:42" ht="14.25" customHeight="1">
      <c r="A714" s="31"/>
      <c r="B714" s="31"/>
      <c r="C714" s="31"/>
      <c r="D714" s="31"/>
      <c r="E714" s="31"/>
      <c r="F714" s="31"/>
      <c r="G714" s="31"/>
      <c r="H714" s="31"/>
      <c r="I714" s="31"/>
      <c r="J714" s="31"/>
      <c r="K714" s="227"/>
      <c r="L714" s="218"/>
      <c r="M714" s="219"/>
      <c r="N714" s="219"/>
      <c r="O714" s="219"/>
      <c r="P714" s="219"/>
      <c r="Q714" s="219"/>
      <c r="R714" s="219"/>
      <c r="S714" s="219"/>
      <c r="T714" s="219"/>
      <c r="U714" s="224"/>
      <c r="V714" s="225"/>
      <c r="W714" s="221"/>
      <c r="X714" s="219"/>
      <c r="Y714" s="219"/>
      <c r="Z714" s="219"/>
      <c r="AA714" s="219"/>
      <c r="AB714" s="219"/>
      <c r="AC714" s="219"/>
      <c r="AD714" s="219"/>
      <c r="AE714" s="219"/>
      <c r="AF714" s="221"/>
      <c r="AG714" s="221"/>
      <c r="AH714" s="221"/>
      <c r="AI714" s="221"/>
      <c r="AJ714" s="221"/>
      <c r="AK714" s="221"/>
      <c r="AL714" s="221"/>
      <c r="AM714" s="221"/>
      <c r="AN714" s="221"/>
      <c r="AO714" s="221"/>
      <c r="AP714" s="221"/>
    </row>
    <row r="715" spans="1:42" ht="14.25" customHeight="1">
      <c r="A715" s="31"/>
      <c r="B715" s="31"/>
      <c r="C715" s="31"/>
      <c r="D715" s="31"/>
      <c r="E715" s="31"/>
      <c r="F715" s="31"/>
      <c r="G715" s="31"/>
      <c r="H715" s="31"/>
      <c r="I715" s="31"/>
      <c r="J715" s="31"/>
      <c r="K715" s="227"/>
      <c r="L715" s="218"/>
      <c r="M715" s="219"/>
      <c r="N715" s="219"/>
      <c r="O715" s="219"/>
      <c r="P715" s="219"/>
      <c r="Q715" s="219"/>
      <c r="R715" s="219"/>
      <c r="S715" s="219"/>
      <c r="T715" s="219"/>
      <c r="U715" s="224"/>
      <c r="V715" s="225"/>
      <c r="W715" s="221"/>
      <c r="X715" s="219"/>
      <c r="Y715" s="219"/>
      <c r="Z715" s="219"/>
      <c r="AA715" s="219"/>
      <c r="AB715" s="219"/>
      <c r="AC715" s="219"/>
      <c r="AD715" s="219"/>
      <c r="AE715" s="219"/>
      <c r="AF715" s="221"/>
      <c r="AG715" s="221"/>
      <c r="AH715" s="221"/>
      <c r="AI715" s="221"/>
      <c r="AJ715" s="221"/>
      <c r="AK715" s="221"/>
      <c r="AL715" s="221"/>
      <c r="AM715" s="221"/>
      <c r="AN715" s="221"/>
      <c r="AO715" s="221"/>
      <c r="AP715" s="221"/>
    </row>
    <row r="716" spans="1:42" ht="14.25" customHeight="1">
      <c r="A716" s="31"/>
      <c r="B716" s="31"/>
      <c r="C716" s="31"/>
      <c r="D716" s="31"/>
      <c r="E716" s="31"/>
      <c r="F716" s="31"/>
      <c r="G716" s="31"/>
      <c r="H716" s="31"/>
      <c r="I716" s="31"/>
      <c r="J716" s="31"/>
      <c r="K716" s="227"/>
      <c r="L716" s="218"/>
      <c r="M716" s="219"/>
      <c r="N716" s="219"/>
      <c r="O716" s="219"/>
      <c r="P716" s="219"/>
      <c r="Q716" s="219"/>
      <c r="R716" s="219"/>
      <c r="S716" s="219"/>
      <c r="T716" s="219"/>
      <c r="U716" s="224"/>
      <c r="V716" s="225"/>
      <c r="W716" s="221"/>
      <c r="X716" s="219"/>
      <c r="Y716" s="219"/>
      <c r="Z716" s="219"/>
      <c r="AA716" s="219"/>
      <c r="AB716" s="219"/>
      <c r="AC716" s="219"/>
      <c r="AD716" s="219"/>
      <c r="AE716" s="219"/>
      <c r="AF716" s="221"/>
      <c r="AG716" s="221"/>
      <c r="AH716" s="221"/>
      <c r="AI716" s="221"/>
      <c r="AJ716" s="221"/>
      <c r="AK716" s="221"/>
      <c r="AL716" s="221"/>
      <c r="AM716" s="221"/>
      <c r="AN716" s="221"/>
      <c r="AO716" s="221"/>
      <c r="AP716" s="221"/>
    </row>
    <row r="717" spans="1:42" ht="14.25" customHeight="1">
      <c r="A717" s="31"/>
      <c r="B717" s="31"/>
      <c r="C717" s="31"/>
      <c r="D717" s="31"/>
      <c r="E717" s="31"/>
      <c r="F717" s="31"/>
      <c r="G717" s="31"/>
      <c r="H717" s="31"/>
      <c r="I717" s="31"/>
      <c r="J717" s="31"/>
      <c r="K717" s="227"/>
      <c r="L717" s="218"/>
      <c r="M717" s="219"/>
      <c r="N717" s="219"/>
      <c r="O717" s="219"/>
      <c r="P717" s="219"/>
      <c r="Q717" s="219"/>
      <c r="R717" s="219"/>
      <c r="S717" s="219"/>
      <c r="T717" s="219"/>
      <c r="U717" s="224"/>
      <c r="V717" s="225"/>
      <c r="W717" s="221"/>
      <c r="X717" s="219"/>
      <c r="Y717" s="219"/>
      <c r="Z717" s="219"/>
      <c r="AA717" s="219"/>
      <c r="AB717" s="219"/>
      <c r="AC717" s="219"/>
      <c r="AD717" s="219"/>
      <c r="AE717" s="219"/>
      <c r="AF717" s="221"/>
      <c r="AG717" s="221"/>
      <c r="AH717" s="221"/>
      <c r="AI717" s="221"/>
      <c r="AJ717" s="221"/>
      <c r="AK717" s="221"/>
      <c r="AL717" s="221"/>
      <c r="AM717" s="221"/>
      <c r="AN717" s="221"/>
      <c r="AO717" s="221"/>
      <c r="AP717" s="221"/>
    </row>
    <row r="718" spans="1:42" ht="14.25" customHeight="1">
      <c r="A718" s="31"/>
      <c r="B718" s="31"/>
      <c r="C718" s="31"/>
      <c r="D718" s="31"/>
      <c r="E718" s="31"/>
      <c r="F718" s="31"/>
      <c r="G718" s="31"/>
      <c r="H718" s="31"/>
      <c r="I718" s="31"/>
      <c r="J718" s="31"/>
      <c r="K718" s="227"/>
      <c r="L718" s="218"/>
      <c r="M718" s="219"/>
      <c r="N718" s="219"/>
      <c r="O718" s="219"/>
      <c r="P718" s="219"/>
      <c r="Q718" s="219"/>
      <c r="R718" s="219"/>
      <c r="S718" s="219"/>
      <c r="T718" s="219"/>
      <c r="U718" s="224"/>
      <c r="V718" s="225"/>
      <c r="W718" s="221"/>
      <c r="X718" s="219"/>
      <c r="Y718" s="219"/>
      <c r="Z718" s="219"/>
      <c r="AA718" s="219"/>
      <c r="AB718" s="219"/>
      <c r="AC718" s="219"/>
      <c r="AD718" s="219"/>
      <c r="AE718" s="219"/>
      <c r="AF718" s="221"/>
      <c r="AG718" s="221"/>
      <c r="AH718" s="221"/>
      <c r="AI718" s="221"/>
      <c r="AJ718" s="221"/>
      <c r="AK718" s="221"/>
      <c r="AL718" s="221"/>
      <c r="AM718" s="221"/>
      <c r="AN718" s="221"/>
      <c r="AO718" s="221"/>
      <c r="AP718" s="221"/>
    </row>
    <row r="719" spans="1:42" ht="14.25" customHeight="1">
      <c r="A719" s="31"/>
      <c r="B719" s="31"/>
      <c r="C719" s="31"/>
      <c r="D719" s="31"/>
      <c r="E719" s="31"/>
      <c r="F719" s="31"/>
      <c r="G719" s="31"/>
      <c r="H719" s="31"/>
      <c r="I719" s="31"/>
      <c r="J719" s="31"/>
      <c r="K719" s="227"/>
      <c r="L719" s="218"/>
      <c r="M719" s="219"/>
      <c r="N719" s="219"/>
      <c r="O719" s="219"/>
      <c r="P719" s="219"/>
      <c r="Q719" s="219"/>
      <c r="R719" s="219"/>
      <c r="S719" s="219"/>
      <c r="T719" s="219"/>
      <c r="U719" s="224"/>
      <c r="V719" s="225"/>
      <c r="W719" s="221"/>
      <c r="X719" s="219"/>
      <c r="Y719" s="219"/>
      <c r="Z719" s="219"/>
      <c r="AA719" s="219"/>
      <c r="AB719" s="219"/>
      <c r="AC719" s="219"/>
      <c r="AD719" s="219"/>
      <c r="AE719" s="219"/>
      <c r="AF719" s="221"/>
      <c r="AG719" s="221"/>
      <c r="AH719" s="221"/>
      <c r="AI719" s="221"/>
      <c r="AJ719" s="221"/>
      <c r="AK719" s="221"/>
      <c r="AL719" s="221"/>
      <c r="AM719" s="221"/>
      <c r="AN719" s="221"/>
      <c r="AO719" s="221"/>
      <c r="AP719" s="221"/>
    </row>
    <row r="720" spans="1:42" ht="14.25" customHeight="1">
      <c r="A720" s="31"/>
      <c r="B720" s="31"/>
      <c r="C720" s="31"/>
      <c r="D720" s="31"/>
      <c r="E720" s="31"/>
      <c r="F720" s="31"/>
      <c r="G720" s="31"/>
      <c r="H720" s="31"/>
      <c r="I720" s="31"/>
      <c r="J720" s="31"/>
      <c r="K720" s="227"/>
      <c r="L720" s="218"/>
      <c r="M720" s="219"/>
      <c r="N720" s="219"/>
      <c r="O720" s="219"/>
      <c r="P720" s="219"/>
      <c r="Q720" s="219"/>
      <c r="R720" s="219"/>
      <c r="S720" s="219"/>
      <c r="T720" s="219"/>
      <c r="U720" s="224"/>
      <c r="V720" s="225"/>
      <c r="W720" s="221"/>
      <c r="X720" s="219"/>
      <c r="Y720" s="219"/>
      <c r="Z720" s="219"/>
      <c r="AA720" s="219"/>
      <c r="AB720" s="219"/>
      <c r="AC720" s="219"/>
      <c r="AD720" s="219"/>
      <c r="AE720" s="219"/>
      <c r="AF720" s="221"/>
      <c r="AG720" s="221"/>
      <c r="AH720" s="221"/>
      <c r="AI720" s="221"/>
      <c r="AJ720" s="221"/>
      <c r="AK720" s="221"/>
      <c r="AL720" s="221"/>
      <c r="AM720" s="221"/>
      <c r="AN720" s="221"/>
      <c r="AO720" s="221"/>
      <c r="AP720" s="221"/>
    </row>
    <row r="721" spans="1:42" ht="14.25" customHeight="1">
      <c r="A721" s="31"/>
      <c r="B721" s="31"/>
      <c r="C721" s="31"/>
      <c r="D721" s="31"/>
      <c r="E721" s="31"/>
      <c r="F721" s="31"/>
      <c r="G721" s="31"/>
      <c r="H721" s="31"/>
      <c r="I721" s="31"/>
      <c r="J721" s="31"/>
      <c r="K721" s="227"/>
      <c r="L721" s="218"/>
      <c r="M721" s="219"/>
      <c r="N721" s="219"/>
      <c r="O721" s="219"/>
      <c r="P721" s="219"/>
      <c r="Q721" s="219"/>
      <c r="R721" s="219"/>
      <c r="S721" s="219"/>
      <c r="T721" s="219"/>
      <c r="U721" s="224"/>
      <c r="V721" s="225"/>
      <c r="W721" s="221"/>
      <c r="X721" s="219"/>
      <c r="Y721" s="219"/>
      <c r="Z721" s="219"/>
      <c r="AA721" s="219"/>
      <c r="AB721" s="219"/>
      <c r="AC721" s="219"/>
      <c r="AD721" s="219"/>
      <c r="AE721" s="219"/>
      <c r="AF721" s="221"/>
      <c r="AG721" s="221"/>
      <c r="AH721" s="221"/>
      <c r="AI721" s="221"/>
      <c r="AJ721" s="221"/>
      <c r="AK721" s="221"/>
      <c r="AL721" s="221"/>
      <c r="AM721" s="221"/>
      <c r="AN721" s="221"/>
      <c r="AO721" s="221"/>
      <c r="AP721" s="221"/>
    </row>
    <row r="722" spans="1:42" ht="14.25" customHeight="1">
      <c r="A722" s="31"/>
      <c r="B722" s="31"/>
      <c r="C722" s="31"/>
      <c r="D722" s="31"/>
      <c r="E722" s="31"/>
      <c r="F722" s="31"/>
      <c r="G722" s="31"/>
      <c r="H722" s="31"/>
      <c r="I722" s="31"/>
      <c r="J722" s="31"/>
      <c r="K722" s="227"/>
      <c r="L722" s="218"/>
      <c r="M722" s="219"/>
      <c r="N722" s="219"/>
      <c r="O722" s="219"/>
      <c r="P722" s="219"/>
      <c r="Q722" s="219"/>
      <c r="R722" s="219"/>
      <c r="S722" s="219"/>
      <c r="T722" s="219"/>
      <c r="U722" s="224"/>
      <c r="V722" s="225"/>
      <c r="W722" s="221"/>
      <c r="X722" s="219"/>
      <c r="Y722" s="219"/>
      <c r="Z722" s="219"/>
      <c r="AA722" s="219"/>
      <c r="AB722" s="219"/>
      <c r="AC722" s="219"/>
      <c r="AD722" s="219"/>
      <c r="AE722" s="219"/>
      <c r="AF722" s="221"/>
      <c r="AG722" s="221"/>
      <c r="AH722" s="221"/>
      <c r="AI722" s="221"/>
      <c r="AJ722" s="221"/>
      <c r="AK722" s="221"/>
      <c r="AL722" s="221"/>
      <c r="AM722" s="221"/>
      <c r="AN722" s="221"/>
      <c r="AO722" s="221"/>
      <c r="AP722" s="221"/>
    </row>
    <row r="723" spans="1:42" ht="14.25" customHeight="1">
      <c r="A723" s="31"/>
      <c r="B723" s="31"/>
      <c r="C723" s="31"/>
      <c r="D723" s="31"/>
      <c r="E723" s="31"/>
      <c r="F723" s="31"/>
      <c r="G723" s="31"/>
      <c r="H723" s="31"/>
      <c r="I723" s="31"/>
      <c r="J723" s="31"/>
      <c r="K723" s="227"/>
      <c r="L723" s="218"/>
      <c r="M723" s="219"/>
      <c r="N723" s="219"/>
      <c r="O723" s="219"/>
      <c r="P723" s="219"/>
      <c r="Q723" s="219"/>
      <c r="R723" s="219"/>
      <c r="S723" s="219"/>
      <c r="T723" s="219"/>
      <c r="U723" s="224"/>
      <c r="V723" s="225"/>
      <c r="W723" s="221"/>
      <c r="X723" s="219"/>
      <c r="Y723" s="219"/>
      <c r="Z723" s="219"/>
      <c r="AA723" s="219"/>
      <c r="AB723" s="219"/>
      <c r="AC723" s="219"/>
      <c r="AD723" s="219"/>
      <c r="AE723" s="219"/>
      <c r="AF723" s="221"/>
      <c r="AG723" s="221"/>
      <c r="AH723" s="221"/>
      <c r="AI723" s="221"/>
      <c r="AJ723" s="221"/>
      <c r="AK723" s="221"/>
      <c r="AL723" s="221"/>
      <c r="AM723" s="221"/>
      <c r="AN723" s="221"/>
      <c r="AO723" s="221"/>
      <c r="AP723" s="221"/>
    </row>
    <row r="724" spans="1:42" ht="14.25" customHeight="1">
      <c r="A724" s="31"/>
      <c r="B724" s="31"/>
      <c r="C724" s="31"/>
      <c r="D724" s="31"/>
      <c r="E724" s="31"/>
      <c r="F724" s="31"/>
      <c r="G724" s="31"/>
      <c r="H724" s="31"/>
      <c r="I724" s="31"/>
      <c r="J724" s="31"/>
      <c r="K724" s="227"/>
      <c r="L724" s="218"/>
      <c r="M724" s="219"/>
      <c r="N724" s="219"/>
      <c r="O724" s="219"/>
      <c r="P724" s="219"/>
      <c r="Q724" s="219"/>
      <c r="R724" s="219"/>
      <c r="S724" s="219"/>
      <c r="T724" s="219"/>
      <c r="U724" s="224"/>
      <c r="V724" s="225"/>
      <c r="W724" s="221"/>
      <c r="X724" s="219"/>
      <c r="Y724" s="219"/>
      <c r="Z724" s="219"/>
      <c r="AA724" s="219"/>
      <c r="AB724" s="219"/>
      <c r="AC724" s="219"/>
      <c r="AD724" s="219"/>
      <c r="AE724" s="219"/>
      <c r="AF724" s="221"/>
      <c r="AG724" s="221"/>
      <c r="AH724" s="221"/>
      <c r="AI724" s="221"/>
      <c r="AJ724" s="221"/>
      <c r="AK724" s="221"/>
      <c r="AL724" s="221"/>
      <c r="AM724" s="221"/>
      <c r="AN724" s="221"/>
      <c r="AO724" s="221"/>
      <c r="AP724" s="221"/>
    </row>
    <row r="725" spans="1:42" ht="14.25" customHeight="1">
      <c r="A725" s="31"/>
      <c r="B725" s="31"/>
      <c r="C725" s="31"/>
      <c r="D725" s="31"/>
      <c r="E725" s="31"/>
      <c r="F725" s="31"/>
      <c r="G725" s="31"/>
      <c r="H725" s="31"/>
      <c r="I725" s="31"/>
      <c r="J725" s="31"/>
      <c r="K725" s="227"/>
      <c r="L725" s="218"/>
      <c r="M725" s="219"/>
      <c r="N725" s="219"/>
      <c r="O725" s="219"/>
      <c r="P725" s="219"/>
      <c r="Q725" s="219"/>
      <c r="R725" s="219"/>
      <c r="S725" s="219"/>
      <c r="T725" s="219"/>
      <c r="U725" s="224"/>
      <c r="V725" s="225"/>
      <c r="W725" s="221"/>
      <c r="X725" s="219"/>
      <c r="Y725" s="219"/>
      <c r="Z725" s="219"/>
      <c r="AA725" s="219"/>
      <c r="AB725" s="219"/>
      <c r="AC725" s="219"/>
      <c r="AD725" s="219"/>
      <c r="AE725" s="219"/>
      <c r="AF725" s="221"/>
      <c r="AG725" s="221"/>
      <c r="AH725" s="221"/>
      <c r="AI725" s="221"/>
      <c r="AJ725" s="221"/>
      <c r="AK725" s="221"/>
      <c r="AL725" s="221"/>
      <c r="AM725" s="221"/>
      <c r="AN725" s="221"/>
      <c r="AO725" s="221"/>
      <c r="AP725" s="221"/>
    </row>
    <row r="726" spans="1:42" ht="14.25" customHeight="1">
      <c r="A726" s="31"/>
      <c r="B726" s="31"/>
      <c r="C726" s="31"/>
      <c r="D726" s="31"/>
      <c r="E726" s="31"/>
      <c r="F726" s="31"/>
      <c r="G726" s="31"/>
      <c r="H726" s="31"/>
      <c r="I726" s="31"/>
      <c r="J726" s="31"/>
      <c r="K726" s="227"/>
      <c r="L726" s="218"/>
      <c r="M726" s="219"/>
      <c r="N726" s="219"/>
      <c r="O726" s="219"/>
      <c r="P726" s="219"/>
      <c r="Q726" s="219"/>
      <c r="R726" s="219"/>
      <c r="S726" s="219"/>
      <c r="T726" s="219"/>
      <c r="U726" s="224"/>
      <c r="V726" s="225"/>
      <c r="W726" s="221"/>
      <c r="X726" s="219"/>
      <c r="Y726" s="219"/>
      <c r="Z726" s="219"/>
      <c r="AA726" s="219"/>
      <c r="AB726" s="219"/>
      <c r="AC726" s="219"/>
      <c r="AD726" s="219"/>
      <c r="AE726" s="219"/>
      <c r="AF726" s="221"/>
      <c r="AG726" s="221"/>
      <c r="AH726" s="221"/>
      <c r="AI726" s="221"/>
      <c r="AJ726" s="221"/>
      <c r="AK726" s="221"/>
      <c r="AL726" s="221"/>
      <c r="AM726" s="221"/>
      <c r="AN726" s="221"/>
      <c r="AO726" s="221"/>
      <c r="AP726" s="221"/>
    </row>
    <row r="727" spans="1:42" ht="14.25" customHeight="1">
      <c r="A727" s="31"/>
      <c r="B727" s="31"/>
      <c r="C727" s="31"/>
      <c r="D727" s="31"/>
      <c r="E727" s="31"/>
      <c r="F727" s="31"/>
      <c r="G727" s="31"/>
      <c r="H727" s="31"/>
      <c r="I727" s="31"/>
      <c r="J727" s="31"/>
      <c r="K727" s="227"/>
      <c r="L727" s="218"/>
      <c r="M727" s="219"/>
      <c r="N727" s="219"/>
      <c r="O727" s="219"/>
      <c r="P727" s="219"/>
      <c r="Q727" s="219"/>
      <c r="R727" s="219"/>
      <c r="S727" s="219"/>
      <c r="T727" s="219"/>
      <c r="U727" s="224"/>
      <c r="V727" s="225"/>
      <c r="W727" s="221"/>
      <c r="X727" s="219"/>
      <c r="Y727" s="219"/>
      <c r="Z727" s="219"/>
      <c r="AA727" s="219"/>
      <c r="AB727" s="219"/>
      <c r="AC727" s="219"/>
      <c r="AD727" s="219"/>
      <c r="AE727" s="219"/>
      <c r="AF727" s="221"/>
      <c r="AG727" s="221"/>
      <c r="AH727" s="221"/>
      <c r="AI727" s="221"/>
      <c r="AJ727" s="221"/>
      <c r="AK727" s="221"/>
      <c r="AL727" s="221"/>
      <c r="AM727" s="221"/>
      <c r="AN727" s="221"/>
      <c r="AO727" s="221"/>
      <c r="AP727" s="221"/>
    </row>
    <row r="728" spans="1:42" ht="14.25" customHeight="1">
      <c r="A728" s="31"/>
      <c r="B728" s="31"/>
      <c r="C728" s="31"/>
      <c r="D728" s="31"/>
      <c r="E728" s="31"/>
      <c r="F728" s="31"/>
      <c r="G728" s="31"/>
      <c r="H728" s="31"/>
      <c r="I728" s="31"/>
      <c r="J728" s="31"/>
      <c r="K728" s="227"/>
      <c r="L728" s="218"/>
      <c r="M728" s="219"/>
      <c r="N728" s="219"/>
      <c r="O728" s="219"/>
      <c r="P728" s="219"/>
      <c r="Q728" s="219"/>
      <c r="R728" s="219"/>
      <c r="S728" s="219"/>
      <c r="T728" s="219"/>
      <c r="U728" s="224"/>
      <c r="V728" s="225"/>
      <c r="W728" s="221"/>
      <c r="X728" s="219"/>
      <c r="Y728" s="219"/>
      <c r="Z728" s="219"/>
      <c r="AA728" s="219"/>
      <c r="AB728" s="219"/>
      <c r="AC728" s="219"/>
      <c r="AD728" s="219"/>
      <c r="AE728" s="219"/>
      <c r="AF728" s="221"/>
      <c r="AG728" s="221"/>
      <c r="AH728" s="221"/>
      <c r="AI728" s="221"/>
      <c r="AJ728" s="221"/>
      <c r="AK728" s="221"/>
      <c r="AL728" s="221"/>
      <c r="AM728" s="221"/>
      <c r="AN728" s="221"/>
      <c r="AO728" s="221"/>
      <c r="AP728" s="221"/>
    </row>
    <row r="729" spans="1:42" ht="14.25" customHeight="1">
      <c r="A729" s="31"/>
      <c r="B729" s="31"/>
      <c r="C729" s="31"/>
      <c r="D729" s="31"/>
      <c r="E729" s="31"/>
      <c r="F729" s="31"/>
      <c r="G729" s="31"/>
      <c r="H729" s="31"/>
      <c r="I729" s="31"/>
      <c r="J729" s="31"/>
      <c r="K729" s="227"/>
      <c r="L729" s="218"/>
      <c r="M729" s="219"/>
      <c r="N729" s="219"/>
      <c r="O729" s="219"/>
      <c r="P729" s="219"/>
      <c r="Q729" s="219"/>
      <c r="R729" s="219"/>
      <c r="S729" s="219"/>
      <c r="T729" s="219"/>
      <c r="U729" s="224"/>
      <c r="V729" s="225"/>
      <c r="W729" s="221"/>
      <c r="X729" s="219"/>
      <c r="Y729" s="219"/>
      <c r="Z729" s="219"/>
      <c r="AA729" s="219"/>
      <c r="AB729" s="219"/>
      <c r="AC729" s="219"/>
      <c r="AD729" s="219"/>
      <c r="AE729" s="219"/>
      <c r="AF729" s="221"/>
      <c r="AG729" s="221"/>
      <c r="AH729" s="221"/>
      <c r="AI729" s="221"/>
      <c r="AJ729" s="221"/>
      <c r="AK729" s="221"/>
      <c r="AL729" s="221"/>
      <c r="AM729" s="221"/>
      <c r="AN729" s="221"/>
      <c r="AO729" s="221"/>
      <c r="AP729" s="221"/>
    </row>
    <row r="730" spans="1:42" ht="14.25" customHeight="1">
      <c r="A730" s="31"/>
      <c r="B730" s="31"/>
      <c r="C730" s="31"/>
      <c r="D730" s="31"/>
      <c r="E730" s="31"/>
      <c r="F730" s="31"/>
      <c r="G730" s="31"/>
      <c r="H730" s="31"/>
      <c r="I730" s="31"/>
      <c r="J730" s="31"/>
      <c r="K730" s="227"/>
      <c r="L730" s="218"/>
      <c r="M730" s="219"/>
      <c r="N730" s="219"/>
      <c r="O730" s="219"/>
      <c r="P730" s="219"/>
      <c r="Q730" s="219"/>
      <c r="R730" s="219"/>
      <c r="S730" s="219"/>
      <c r="T730" s="219"/>
      <c r="U730" s="224"/>
      <c r="V730" s="225"/>
      <c r="W730" s="221"/>
      <c r="X730" s="219"/>
      <c r="Y730" s="219"/>
      <c r="Z730" s="219"/>
      <c r="AA730" s="219"/>
      <c r="AB730" s="219"/>
      <c r="AC730" s="219"/>
      <c r="AD730" s="219"/>
      <c r="AE730" s="219"/>
      <c r="AF730" s="221"/>
      <c r="AG730" s="221"/>
      <c r="AH730" s="221"/>
      <c r="AI730" s="221"/>
      <c r="AJ730" s="221"/>
      <c r="AK730" s="221"/>
      <c r="AL730" s="221"/>
      <c r="AM730" s="221"/>
      <c r="AN730" s="221"/>
      <c r="AO730" s="221"/>
      <c r="AP730" s="221"/>
    </row>
    <row r="731" spans="1:42" ht="14.25" customHeight="1">
      <c r="A731" s="31"/>
      <c r="B731" s="31"/>
      <c r="C731" s="31"/>
      <c r="D731" s="31"/>
      <c r="E731" s="31"/>
      <c r="F731" s="31"/>
      <c r="G731" s="31"/>
      <c r="H731" s="31"/>
      <c r="I731" s="31"/>
      <c r="J731" s="31"/>
      <c r="K731" s="227"/>
      <c r="L731" s="218"/>
      <c r="M731" s="219"/>
      <c r="N731" s="219"/>
      <c r="O731" s="219"/>
      <c r="P731" s="219"/>
      <c r="Q731" s="219"/>
      <c r="R731" s="219"/>
      <c r="S731" s="219"/>
      <c r="T731" s="219"/>
      <c r="U731" s="224"/>
      <c r="V731" s="225"/>
      <c r="W731" s="221"/>
      <c r="X731" s="219"/>
      <c r="Y731" s="219"/>
      <c r="Z731" s="219"/>
      <c r="AA731" s="219"/>
      <c r="AB731" s="219"/>
      <c r="AC731" s="219"/>
      <c r="AD731" s="219"/>
      <c r="AE731" s="219"/>
      <c r="AF731" s="221"/>
      <c r="AG731" s="221"/>
      <c r="AH731" s="221"/>
      <c r="AI731" s="221"/>
      <c r="AJ731" s="221"/>
      <c r="AK731" s="221"/>
      <c r="AL731" s="221"/>
      <c r="AM731" s="221"/>
      <c r="AN731" s="221"/>
      <c r="AO731" s="221"/>
      <c r="AP731" s="221"/>
    </row>
    <row r="732" spans="1:42" ht="14.25" customHeight="1">
      <c r="A732" s="31"/>
      <c r="B732" s="31"/>
      <c r="C732" s="31"/>
      <c r="D732" s="31"/>
      <c r="E732" s="31"/>
      <c r="F732" s="31"/>
      <c r="G732" s="31"/>
      <c r="H732" s="31"/>
      <c r="I732" s="31"/>
      <c r="J732" s="31"/>
      <c r="K732" s="227"/>
      <c r="L732" s="218"/>
      <c r="M732" s="219"/>
      <c r="N732" s="219"/>
      <c r="O732" s="219"/>
      <c r="P732" s="219"/>
      <c r="Q732" s="219"/>
      <c r="R732" s="219"/>
      <c r="S732" s="219"/>
      <c r="T732" s="219"/>
      <c r="U732" s="224"/>
      <c r="V732" s="225"/>
      <c r="W732" s="221"/>
      <c r="X732" s="219"/>
      <c r="Y732" s="219"/>
      <c r="Z732" s="219"/>
      <c r="AA732" s="219"/>
      <c r="AB732" s="219"/>
      <c r="AC732" s="219"/>
      <c r="AD732" s="219"/>
      <c r="AE732" s="219"/>
      <c r="AF732" s="221"/>
      <c r="AG732" s="221"/>
      <c r="AH732" s="221"/>
      <c r="AI732" s="221"/>
      <c r="AJ732" s="221"/>
      <c r="AK732" s="221"/>
      <c r="AL732" s="221"/>
      <c r="AM732" s="221"/>
      <c r="AN732" s="221"/>
      <c r="AO732" s="221"/>
      <c r="AP732" s="221"/>
    </row>
    <row r="733" spans="1:42" ht="14.25" customHeight="1">
      <c r="A733" s="31"/>
      <c r="B733" s="31"/>
      <c r="C733" s="31"/>
      <c r="D733" s="31"/>
      <c r="E733" s="31"/>
      <c r="F733" s="31"/>
      <c r="G733" s="31"/>
      <c r="H733" s="31"/>
      <c r="I733" s="31"/>
      <c r="J733" s="31"/>
      <c r="K733" s="227"/>
      <c r="L733" s="218"/>
      <c r="M733" s="219"/>
      <c r="N733" s="219"/>
      <c r="O733" s="219"/>
      <c r="P733" s="219"/>
      <c r="Q733" s="219"/>
      <c r="R733" s="219"/>
      <c r="S733" s="219"/>
      <c r="T733" s="219"/>
      <c r="U733" s="224"/>
      <c r="V733" s="225"/>
      <c r="W733" s="221"/>
      <c r="X733" s="219"/>
      <c r="Y733" s="219"/>
      <c r="Z733" s="219"/>
      <c r="AA733" s="219"/>
      <c r="AB733" s="219"/>
      <c r="AC733" s="219"/>
      <c r="AD733" s="219"/>
      <c r="AE733" s="219"/>
      <c r="AF733" s="221"/>
      <c r="AG733" s="221"/>
      <c r="AH733" s="221"/>
      <c r="AI733" s="221"/>
      <c r="AJ733" s="221"/>
      <c r="AK733" s="221"/>
      <c r="AL733" s="221"/>
      <c r="AM733" s="221"/>
      <c r="AN733" s="221"/>
      <c r="AO733" s="221"/>
      <c r="AP733" s="221"/>
    </row>
    <row r="734" spans="1:42" ht="14.25" customHeight="1">
      <c r="A734" s="31"/>
      <c r="B734" s="31"/>
      <c r="C734" s="31"/>
      <c r="D734" s="31"/>
      <c r="E734" s="31"/>
      <c r="F734" s="31"/>
      <c r="G734" s="31"/>
      <c r="H734" s="31"/>
      <c r="I734" s="31"/>
      <c r="J734" s="31"/>
      <c r="K734" s="227"/>
      <c r="L734" s="218"/>
      <c r="M734" s="219"/>
      <c r="N734" s="219"/>
      <c r="O734" s="219"/>
      <c r="P734" s="219"/>
      <c r="Q734" s="219"/>
      <c r="R734" s="219"/>
      <c r="S734" s="219"/>
      <c r="T734" s="219"/>
      <c r="U734" s="224"/>
      <c r="V734" s="225"/>
      <c r="W734" s="221"/>
      <c r="X734" s="219"/>
      <c r="Y734" s="219"/>
      <c r="Z734" s="219"/>
      <c r="AA734" s="219"/>
      <c r="AB734" s="219"/>
      <c r="AC734" s="219"/>
      <c r="AD734" s="219"/>
      <c r="AE734" s="219"/>
      <c r="AF734" s="221"/>
      <c r="AG734" s="221"/>
      <c r="AH734" s="221"/>
      <c r="AI734" s="221"/>
      <c r="AJ734" s="221"/>
      <c r="AK734" s="221"/>
      <c r="AL734" s="221"/>
      <c r="AM734" s="221"/>
      <c r="AN734" s="221"/>
      <c r="AO734" s="221"/>
      <c r="AP734" s="221"/>
    </row>
    <row r="735" spans="1:42" ht="14.25" customHeight="1">
      <c r="A735" s="31"/>
      <c r="B735" s="31"/>
      <c r="C735" s="31"/>
      <c r="D735" s="31"/>
      <c r="E735" s="31"/>
      <c r="F735" s="31"/>
      <c r="G735" s="31"/>
      <c r="H735" s="31"/>
      <c r="I735" s="31"/>
      <c r="J735" s="31"/>
      <c r="K735" s="227"/>
      <c r="L735" s="218"/>
      <c r="M735" s="219"/>
      <c r="N735" s="219"/>
      <c r="O735" s="219"/>
      <c r="P735" s="219"/>
      <c r="Q735" s="219"/>
      <c r="R735" s="219"/>
      <c r="S735" s="219"/>
      <c r="T735" s="219"/>
      <c r="U735" s="224"/>
      <c r="V735" s="225"/>
      <c r="W735" s="221"/>
      <c r="X735" s="219"/>
      <c r="Y735" s="219"/>
      <c r="Z735" s="219"/>
      <c r="AA735" s="219"/>
      <c r="AB735" s="219"/>
      <c r="AC735" s="219"/>
      <c r="AD735" s="219"/>
      <c r="AE735" s="219"/>
      <c r="AF735" s="221"/>
      <c r="AG735" s="221"/>
      <c r="AH735" s="221"/>
      <c r="AI735" s="221"/>
      <c r="AJ735" s="221"/>
      <c r="AK735" s="221"/>
      <c r="AL735" s="221"/>
      <c r="AM735" s="221"/>
      <c r="AN735" s="221"/>
      <c r="AO735" s="221"/>
      <c r="AP735" s="221"/>
    </row>
    <row r="736" spans="1:42" ht="14.25" customHeight="1">
      <c r="A736" s="31"/>
      <c r="B736" s="31"/>
      <c r="C736" s="31"/>
      <c r="D736" s="31"/>
      <c r="E736" s="31"/>
      <c r="F736" s="31"/>
      <c r="G736" s="31"/>
      <c r="H736" s="31"/>
      <c r="I736" s="31"/>
      <c r="J736" s="31"/>
      <c r="K736" s="227"/>
      <c r="L736" s="218"/>
      <c r="M736" s="219"/>
      <c r="N736" s="219"/>
      <c r="O736" s="219"/>
      <c r="P736" s="219"/>
      <c r="Q736" s="219"/>
      <c r="R736" s="219"/>
      <c r="S736" s="219"/>
      <c r="T736" s="219"/>
      <c r="U736" s="224"/>
      <c r="V736" s="225"/>
      <c r="W736" s="221"/>
      <c r="X736" s="219"/>
      <c r="Y736" s="219"/>
      <c r="Z736" s="219"/>
      <c r="AA736" s="219"/>
      <c r="AB736" s="219"/>
      <c r="AC736" s="219"/>
      <c r="AD736" s="219"/>
      <c r="AE736" s="219"/>
      <c r="AF736" s="221"/>
      <c r="AG736" s="221"/>
      <c r="AH736" s="221"/>
      <c r="AI736" s="221"/>
      <c r="AJ736" s="221"/>
      <c r="AK736" s="221"/>
      <c r="AL736" s="221"/>
      <c r="AM736" s="221"/>
      <c r="AN736" s="221"/>
      <c r="AO736" s="221"/>
      <c r="AP736" s="221"/>
    </row>
    <row r="737" spans="1:42" ht="14.25" customHeight="1">
      <c r="A737" s="31"/>
      <c r="B737" s="31"/>
      <c r="C737" s="31"/>
      <c r="D737" s="31"/>
      <c r="E737" s="31"/>
      <c r="F737" s="31"/>
      <c r="G737" s="31"/>
      <c r="H737" s="31"/>
      <c r="I737" s="31"/>
      <c r="J737" s="31"/>
      <c r="K737" s="227"/>
      <c r="L737" s="218"/>
      <c r="M737" s="219"/>
      <c r="N737" s="219"/>
      <c r="O737" s="219"/>
      <c r="P737" s="219"/>
      <c r="Q737" s="219"/>
      <c r="R737" s="219"/>
      <c r="S737" s="219"/>
      <c r="T737" s="219"/>
      <c r="U737" s="224"/>
      <c r="V737" s="225"/>
      <c r="W737" s="221"/>
      <c r="X737" s="219"/>
      <c r="Y737" s="219"/>
      <c r="Z737" s="219"/>
      <c r="AA737" s="219"/>
      <c r="AB737" s="219"/>
      <c r="AC737" s="219"/>
      <c r="AD737" s="219"/>
      <c r="AE737" s="219"/>
      <c r="AF737" s="221"/>
      <c r="AG737" s="221"/>
      <c r="AH737" s="221"/>
      <c r="AI737" s="221"/>
      <c r="AJ737" s="221"/>
      <c r="AK737" s="221"/>
      <c r="AL737" s="221"/>
      <c r="AM737" s="221"/>
      <c r="AN737" s="221"/>
      <c r="AO737" s="221"/>
      <c r="AP737" s="221"/>
    </row>
    <row r="738" spans="1:42" ht="14.25" customHeight="1">
      <c r="A738" s="31"/>
      <c r="B738" s="31"/>
      <c r="C738" s="31"/>
      <c r="D738" s="31"/>
      <c r="E738" s="31"/>
      <c r="F738" s="31"/>
      <c r="G738" s="31"/>
      <c r="H738" s="31"/>
      <c r="I738" s="31"/>
      <c r="J738" s="31"/>
      <c r="K738" s="227"/>
      <c r="L738" s="218"/>
      <c r="M738" s="219"/>
      <c r="N738" s="219"/>
      <c r="O738" s="219"/>
      <c r="P738" s="219"/>
      <c r="Q738" s="219"/>
      <c r="R738" s="219"/>
      <c r="S738" s="219"/>
      <c r="T738" s="219"/>
      <c r="U738" s="224"/>
      <c r="V738" s="225"/>
      <c r="W738" s="221"/>
      <c r="X738" s="219"/>
      <c r="Y738" s="219"/>
      <c r="Z738" s="219"/>
      <c r="AA738" s="219"/>
      <c r="AB738" s="219"/>
      <c r="AC738" s="219"/>
      <c r="AD738" s="219"/>
      <c r="AE738" s="219"/>
      <c r="AF738" s="221"/>
      <c r="AG738" s="221"/>
      <c r="AH738" s="221"/>
      <c r="AI738" s="221"/>
      <c r="AJ738" s="221"/>
      <c r="AK738" s="221"/>
      <c r="AL738" s="221"/>
      <c r="AM738" s="221"/>
      <c r="AN738" s="221"/>
      <c r="AO738" s="221"/>
      <c r="AP738" s="221"/>
    </row>
    <row r="739" spans="1:42" ht="14.25" customHeight="1">
      <c r="A739" s="31"/>
      <c r="B739" s="31"/>
      <c r="C739" s="31"/>
      <c r="D739" s="31"/>
      <c r="E739" s="31"/>
      <c r="F739" s="31"/>
      <c r="G739" s="31"/>
      <c r="H739" s="31"/>
      <c r="I739" s="31"/>
      <c r="J739" s="31"/>
      <c r="K739" s="227"/>
      <c r="L739" s="218"/>
      <c r="M739" s="219"/>
      <c r="N739" s="219"/>
      <c r="O739" s="219"/>
      <c r="P739" s="219"/>
      <c r="Q739" s="219"/>
      <c r="R739" s="219"/>
      <c r="S739" s="219"/>
      <c r="T739" s="219"/>
      <c r="U739" s="224"/>
      <c r="V739" s="225"/>
      <c r="W739" s="221"/>
      <c r="X739" s="219"/>
      <c r="Y739" s="219"/>
      <c r="Z739" s="219"/>
      <c r="AA739" s="219"/>
      <c r="AB739" s="219"/>
      <c r="AC739" s="219"/>
      <c r="AD739" s="219"/>
      <c r="AE739" s="219"/>
      <c r="AF739" s="221"/>
      <c r="AG739" s="221"/>
      <c r="AH739" s="221"/>
      <c r="AI739" s="221"/>
      <c r="AJ739" s="221"/>
      <c r="AK739" s="221"/>
      <c r="AL739" s="221"/>
      <c r="AM739" s="221"/>
      <c r="AN739" s="221"/>
      <c r="AO739" s="221"/>
      <c r="AP739" s="221"/>
    </row>
    <row r="740" spans="1:42" ht="14.25" customHeight="1">
      <c r="A740" s="31"/>
      <c r="B740" s="31"/>
      <c r="C740" s="31"/>
      <c r="D740" s="31"/>
      <c r="E740" s="31"/>
      <c r="F740" s="31"/>
      <c r="G740" s="31"/>
      <c r="H740" s="31"/>
      <c r="I740" s="31"/>
      <c r="J740" s="31"/>
      <c r="K740" s="227"/>
      <c r="L740" s="218"/>
      <c r="M740" s="219"/>
      <c r="N740" s="219"/>
      <c r="O740" s="219"/>
      <c r="P740" s="219"/>
      <c r="Q740" s="219"/>
      <c r="R740" s="219"/>
      <c r="S740" s="219"/>
      <c r="T740" s="219"/>
      <c r="U740" s="224"/>
      <c r="V740" s="225"/>
      <c r="W740" s="221"/>
      <c r="X740" s="219"/>
      <c r="Y740" s="219"/>
      <c r="Z740" s="219"/>
      <c r="AA740" s="219"/>
      <c r="AB740" s="219"/>
      <c r="AC740" s="219"/>
      <c r="AD740" s="219"/>
      <c r="AE740" s="219"/>
      <c r="AF740" s="221"/>
      <c r="AG740" s="221"/>
      <c r="AH740" s="221"/>
      <c r="AI740" s="221"/>
      <c r="AJ740" s="221"/>
      <c r="AK740" s="221"/>
      <c r="AL740" s="221"/>
      <c r="AM740" s="221"/>
      <c r="AN740" s="221"/>
      <c r="AO740" s="221"/>
      <c r="AP740" s="221"/>
    </row>
    <row r="741" spans="1:42" ht="14.25" customHeight="1">
      <c r="A741" s="31"/>
      <c r="B741" s="31"/>
      <c r="C741" s="31"/>
      <c r="D741" s="31"/>
      <c r="E741" s="31"/>
      <c r="F741" s="31"/>
      <c r="G741" s="31"/>
      <c r="H741" s="31"/>
      <c r="I741" s="31"/>
      <c r="J741" s="31"/>
      <c r="K741" s="227"/>
      <c r="L741" s="218"/>
      <c r="M741" s="219"/>
      <c r="N741" s="219"/>
      <c r="O741" s="219"/>
      <c r="P741" s="219"/>
      <c r="Q741" s="219"/>
      <c r="R741" s="219"/>
      <c r="S741" s="219"/>
      <c r="T741" s="219"/>
      <c r="U741" s="224"/>
      <c r="V741" s="225"/>
      <c r="W741" s="221"/>
      <c r="X741" s="219"/>
      <c r="Y741" s="219"/>
      <c r="Z741" s="219"/>
      <c r="AA741" s="219"/>
      <c r="AB741" s="219"/>
      <c r="AC741" s="219"/>
      <c r="AD741" s="219"/>
      <c r="AE741" s="219"/>
      <c r="AF741" s="221"/>
      <c r="AG741" s="221"/>
      <c r="AH741" s="221"/>
      <c r="AI741" s="221"/>
      <c r="AJ741" s="221"/>
      <c r="AK741" s="221"/>
      <c r="AL741" s="221"/>
      <c r="AM741" s="221"/>
      <c r="AN741" s="221"/>
      <c r="AO741" s="221"/>
      <c r="AP741" s="221"/>
    </row>
    <row r="742" spans="1:42" ht="14.25" customHeight="1">
      <c r="A742" s="31"/>
      <c r="B742" s="31"/>
      <c r="C742" s="31"/>
      <c r="D742" s="31"/>
      <c r="E742" s="31"/>
      <c r="F742" s="31"/>
      <c r="G742" s="31"/>
      <c r="H742" s="31"/>
      <c r="I742" s="31"/>
      <c r="J742" s="31"/>
      <c r="K742" s="227"/>
      <c r="L742" s="218"/>
      <c r="M742" s="219"/>
      <c r="N742" s="219"/>
      <c r="O742" s="219"/>
      <c r="P742" s="219"/>
      <c r="Q742" s="219"/>
      <c r="R742" s="219"/>
      <c r="S742" s="219"/>
      <c r="T742" s="219"/>
      <c r="U742" s="224"/>
      <c r="V742" s="225"/>
      <c r="W742" s="221"/>
      <c r="X742" s="219"/>
      <c r="Y742" s="219"/>
      <c r="Z742" s="219"/>
      <c r="AA742" s="219"/>
      <c r="AB742" s="219"/>
      <c r="AC742" s="219"/>
      <c r="AD742" s="219"/>
      <c r="AE742" s="219"/>
      <c r="AF742" s="221"/>
      <c r="AG742" s="221"/>
      <c r="AH742" s="221"/>
      <c r="AI742" s="221"/>
      <c r="AJ742" s="221"/>
      <c r="AK742" s="221"/>
      <c r="AL742" s="221"/>
      <c r="AM742" s="221"/>
      <c r="AN742" s="221"/>
      <c r="AO742" s="221"/>
      <c r="AP742" s="221"/>
    </row>
    <row r="743" spans="1:42" ht="14.25" customHeight="1">
      <c r="A743" s="31"/>
      <c r="B743" s="31"/>
      <c r="C743" s="31"/>
      <c r="D743" s="31"/>
      <c r="E743" s="31"/>
      <c r="F743" s="31"/>
      <c r="G743" s="31"/>
      <c r="H743" s="31"/>
      <c r="I743" s="31"/>
      <c r="J743" s="31"/>
      <c r="K743" s="227"/>
      <c r="L743" s="218"/>
      <c r="M743" s="219"/>
      <c r="N743" s="219"/>
      <c r="O743" s="219"/>
      <c r="P743" s="219"/>
      <c r="Q743" s="219"/>
      <c r="R743" s="219"/>
      <c r="S743" s="219"/>
      <c r="T743" s="219"/>
      <c r="U743" s="224"/>
      <c r="V743" s="225"/>
      <c r="W743" s="221"/>
      <c r="X743" s="219"/>
      <c r="Y743" s="219"/>
      <c r="Z743" s="219"/>
      <c r="AA743" s="219"/>
      <c r="AB743" s="219"/>
      <c r="AC743" s="219"/>
      <c r="AD743" s="219"/>
      <c r="AE743" s="219"/>
      <c r="AF743" s="221"/>
      <c r="AG743" s="221"/>
      <c r="AH743" s="221"/>
      <c r="AI743" s="221"/>
      <c r="AJ743" s="221"/>
      <c r="AK743" s="221"/>
      <c r="AL743" s="221"/>
      <c r="AM743" s="221"/>
      <c r="AN743" s="221"/>
      <c r="AO743" s="221"/>
      <c r="AP743" s="221"/>
    </row>
    <row r="744" spans="1:42" ht="14.25" customHeight="1">
      <c r="A744" s="31"/>
      <c r="B744" s="31"/>
      <c r="C744" s="31"/>
      <c r="D744" s="31"/>
      <c r="E744" s="31"/>
      <c r="F744" s="31"/>
      <c r="G744" s="31"/>
      <c r="H744" s="31"/>
      <c r="I744" s="31"/>
      <c r="J744" s="31"/>
      <c r="K744" s="227"/>
      <c r="L744" s="218"/>
      <c r="M744" s="219"/>
      <c r="N744" s="219"/>
      <c r="O744" s="219"/>
      <c r="P744" s="219"/>
      <c r="Q744" s="219"/>
      <c r="R744" s="219"/>
      <c r="S744" s="219"/>
      <c r="T744" s="219"/>
      <c r="U744" s="224"/>
      <c r="V744" s="225"/>
      <c r="W744" s="221"/>
      <c r="X744" s="219"/>
      <c r="Y744" s="219"/>
      <c r="Z744" s="219"/>
      <c r="AA744" s="219"/>
      <c r="AB744" s="219"/>
      <c r="AC744" s="219"/>
      <c r="AD744" s="219"/>
      <c r="AE744" s="219"/>
      <c r="AF744" s="221"/>
      <c r="AG744" s="221"/>
      <c r="AH744" s="221"/>
      <c r="AI744" s="221"/>
      <c r="AJ744" s="221"/>
      <c r="AK744" s="221"/>
      <c r="AL744" s="221"/>
      <c r="AM744" s="221"/>
      <c r="AN744" s="221"/>
      <c r="AO744" s="221"/>
      <c r="AP744" s="221"/>
    </row>
    <row r="745" spans="1:42" ht="14.25" customHeight="1">
      <c r="A745" s="31"/>
      <c r="B745" s="31"/>
      <c r="C745" s="31"/>
      <c r="D745" s="31"/>
      <c r="E745" s="31"/>
      <c r="F745" s="31"/>
      <c r="G745" s="31"/>
      <c r="H745" s="31"/>
      <c r="I745" s="31"/>
      <c r="J745" s="31"/>
      <c r="K745" s="227"/>
      <c r="L745" s="218"/>
      <c r="M745" s="219"/>
      <c r="N745" s="219"/>
      <c r="O745" s="219"/>
      <c r="P745" s="219"/>
      <c r="Q745" s="219"/>
      <c r="R745" s="219"/>
      <c r="S745" s="219"/>
      <c r="T745" s="219"/>
      <c r="U745" s="224"/>
      <c r="V745" s="225"/>
      <c r="W745" s="221"/>
      <c r="X745" s="219"/>
      <c r="Y745" s="219"/>
      <c r="Z745" s="219"/>
      <c r="AA745" s="219"/>
      <c r="AB745" s="219"/>
      <c r="AC745" s="219"/>
      <c r="AD745" s="219"/>
      <c r="AE745" s="219"/>
      <c r="AF745" s="221"/>
      <c r="AG745" s="221"/>
      <c r="AH745" s="221"/>
      <c r="AI745" s="221"/>
      <c r="AJ745" s="221"/>
      <c r="AK745" s="221"/>
      <c r="AL745" s="221"/>
      <c r="AM745" s="221"/>
      <c r="AN745" s="221"/>
      <c r="AO745" s="221"/>
      <c r="AP745" s="221"/>
    </row>
    <row r="746" spans="1:42" ht="14.25" customHeight="1">
      <c r="A746" s="31"/>
      <c r="B746" s="31"/>
      <c r="C746" s="31"/>
      <c r="D746" s="31"/>
      <c r="E746" s="31"/>
      <c r="F746" s="31"/>
      <c r="G746" s="31"/>
      <c r="H746" s="31"/>
      <c r="I746" s="31"/>
      <c r="J746" s="31"/>
      <c r="K746" s="227"/>
      <c r="L746" s="218"/>
      <c r="M746" s="219"/>
      <c r="N746" s="219"/>
      <c r="O746" s="219"/>
      <c r="P746" s="219"/>
      <c r="Q746" s="219"/>
      <c r="R746" s="219"/>
      <c r="S746" s="219"/>
      <c r="T746" s="219"/>
      <c r="U746" s="224"/>
      <c r="V746" s="225"/>
      <c r="W746" s="221"/>
      <c r="X746" s="219"/>
      <c r="Y746" s="219"/>
      <c r="Z746" s="219"/>
      <c r="AA746" s="219"/>
      <c r="AB746" s="219"/>
      <c r="AC746" s="219"/>
      <c r="AD746" s="219"/>
      <c r="AE746" s="219"/>
      <c r="AF746" s="221"/>
      <c r="AG746" s="221"/>
      <c r="AH746" s="221"/>
      <c r="AI746" s="221"/>
      <c r="AJ746" s="221"/>
      <c r="AK746" s="221"/>
      <c r="AL746" s="221"/>
      <c r="AM746" s="221"/>
      <c r="AN746" s="221"/>
      <c r="AO746" s="221"/>
      <c r="AP746" s="221"/>
    </row>
    <row r="747" spans="1:42" ht="14.25" customHeight="1">
      <c r="A747" s="31"/>
      <c r="B747" s="31"/>
      <c r="C747" s="31"/>
      <c r="D747" s="31"/>
      <c r="E747" s="31"/>
      <c r="F747" s="31"/>
      <c r="G747" s="31"/>
      <c r="H747" s="31"/>
      <c r="I747" s="31"/>
      <c r="J747" s="31"/>
      <c r="K747" s="227"/>
      <c r="L747" s="218"/>
      <c r="M747" s="219"/>
      <c r="N747" s="219"/>
      <c r="O747" s="219"/>
      <c r="P747" s="219"/>
      <c r="Q747" s="219"/>
      <c r="R747" s="219"/>
      <c r="S747" s="219"/>
      <c r="T747" s="219"/>
      <c r="U747" s="224"/>
      <c r="V747" s="225"/>
      <c r="W747" s="221"/>
      <c r="X747" s="219"/>
      <c r="Y747" s="219"/>
      <c r="Z747" s="219"/>
      <c r="AA747" s="219"/>
      <c r="AB747" s="219"/>
      <c r="AC747" s="219"/>
      <c r="AD747" s="219"/>
      <c r="AE747" s="219"/>
      <c r="AF747" s="221"/>
      <c r="AG747" s="221"/>
      <c r="AH747" s="221"/>
      <c r="AI747" s="221"/>
      <c r="AJ747" s="221"/>
      <c r="AK747" s="221"/>
      <c r="AL747" s="221"/>
      <c r="AM747" s="221"/>
      <c r="AN747" s="221"/>
      <c r="AO747" s="221"/>
      <c r="AP747" s="221"/>
    </row>
    <row r="748" spans="1:42" ht="14.25" customHeight="1">
      <c r="A748" s="31"/>
      <c r="B748" s="31"/>
      <c r="C748" s="31"/>
      <c r="D748" s="31"/>
      <c r="E748" s="31"/>
      <c r="F748" s="31"/>
      <c r="G748" s="31"/>
      <c r="H748" s="31"/>
      <c r="I748" s="31"/>
      <c r="J748" s="31"/>
      <c r="K748" s="227"/>
      <c r="L748" s="218"/>
      <c r="M748" s="219"/>
      <c r="N748" s="219"/>
      <c r="O748" s="219"/>
      <c r="P748" s="219"/>
      <c r="Q748" s="219"/>
      <c r="R748" s="219"/>
      <c r="S748" s="219"/>
      <c r="T748" s="219"/>
      <c r="U748" s="224"/>
      <c r="V748" s="225"/>
      <c r="W748" s="221"/>
      <c r="X748" s="219"/>
      <c r="Y748" s="219"/>
      <c r="Z748" s="219"/>
      <c r="AA748" s="219"/>
      <c r="AB748" s="219"/>
      <c r="AC748" s="219"/>
      <c r="AD748" s="219"/>
      <c r="AE748" s="219"/>
      <c r="AF748" s="221"/>
      <c r="AG748" s="221"/>
      <c r="AH748" s="221"/>
      <c r="AI748" s="221"/>
      <c r="AJ748" s="221"/>
      <c r="AK748" s="221"/>
      <c r="AL748" s="221"/>
      <c r="AM748" s="221"/>
      <c r="AN748" s="221"/>
      <c r="AO748" s="221"/>
      <c r="AP748" s="221"/>
    </row>
    <row r="749" spans="1:42" ht="14.25" customHeight="1">
      <c r="A749" s="31"/>
      <c r="B749" s="31"/>
      <c r="C749" s="31"/>
      <c r="D749" s="31"/>
      <c r="E749" s="31"/>
      <c r="F749" s="31"/>
      <c r="G749" s="31"/>
      <c r="H749" s="31"/>
      <c r="I749" s="31"/>
      <c r="J749" s="31"/>
      <c r="K749" s="227"/>
      <c r="L749" s="218"/>
      <c r="M749" s="219"/>
      <c r="N749" s="219"/>
      <c r="O749" s="219"/>
      <c r="P749" s="219"/>
      <c r="Q749" s="219"/>
      <c r="R749" s="219"/>
      <c r="S749" s="219"/>
      <c r="T749" s="219"/>
      <c r="U749" s="224"/>
      <c r="V749" s="225"/>
      <c r="W749" s="221"/>
      <c r="X749" s="219"/>
      <c r="Y749" s="219"/>
      <c r="Z749" s="219"/>
      <c r="AA749" s="219"/>
      <c r="AB749" s="219"/>
      <c r="AC749" s="219"/>
      <c r="AD749" s="219"/>
      <c r="AE749" s="219"/>
      <c r="AF749" s="221"/>
      <c r="AG749" s="221"/>
      <c r="AH749" s="221"/>
      <c r="AI749" s="221"/>
      <c r="AJ749" s="221"/>
      <c r="AK749" s="221"/>
      <c r="AL749" s="221"/>
      <c r="AM749" s="221"/>
      <c r="AN749" s="221"/>
      <c r="AO749" s="221"/>
      <c r="AP749" s="221"/>
    </row>
    <row r="750" spans="1:42" ht="14.25" customHeight="1">
      <c r="A750" s="31"/>
      <c r="B750" s="31"/>
      <c r="C750" s="31"/>
      <c r="D750" s="31"/>
      <c r="E750" s="31"/>
      <c r="F750" s="31"/>
      <c r="G750" s="31"/>
      <c r="H750" s="31"/>
      <c r="I750" s="31"/>
      <c r="J750" s="31"/>
      <c r="K750" s="227"/>
      <c r="L750" s="218"/>
      <c r="M750" s="219"/>
      <c r="N750" s="219"/>
      <c r="O750" s="219"/>
      <c r="P750" s="219"/>
      <c r="Q750" s="219"/>
      <c r="R750" s="219"/>
      <c r="S750" s="219"/>
      <c r="T750" s="219"/>
      <c r="U750" s="224"/>
      <c r="V750" s="225"/>
      <c r="W750" s="221"/>
      <c r="X750" s="219"/>
      <c r="Y750" s="219"/>
      <c r="Z750" s="219"/>
      <c r="AA750" s="219"/>
      <c r="AB750" s="219"/>
      <c r="AC750" s="219"/>
      <c r="AD750" s="219"/>
      <c r="AE750" s="219"/>
      <c r="AF750" s="221"/>
      <c r="AG750" s="221"/>
      <c r="AH750" s="221"/>
      <c r="AI750" s="221"/>
      <c r="AJ750" s="221"/>
      <c r="AK750" s="221"/>
      <c r="AL750" s="221"/>
      <c r="AM750" s="221"/>
      <c r="AN750" s="221"/>
      <c r="AO750" s="221"/>
      <c r="AP750" s="221"/>
    </row>
    <row r="751" spans="1:42" ht="14.25" customHeight="1">
      <c r="A751" s="31"/>
      <c r="B751" s="31"/>
      <c r="C751" s="31"/>
      <c r="D751" s="31"/>
      <c r="E751" s="31"/>
      <c r="F751" s="31"/>
      <c r="G751" s="31"/>
      <c r="H751" s="31"/>
      <c r="I751" s="31"/>
      <c r="J751" s="31"/>
      <c r="K751" s="227"/>
      <c r="L751" s="218"/>
      <c r="M751" s="219"/>
      <c r="N751" s="219"/>
      <c r="O751" s="219"/>
      <c r="P751" s="219"/>
      <c r="Q751" s="219"/>
      <c r="R751" s="219"/>
      <c r="S751" s="219"/>
      <c r="T751" s="219"/>
      <c r="U751" s="224"/>
      <c r="V751" s="225"/>
      <c r="W751" s="221"/>
      <c r="X751" s="219"/>
      <c r="Y751" s="219"/>
      <c r="Z751" s="219"/>
      <c r="AA751" s="219"/>
      <c r="AB751" s="219"/>
      <c r="AC751" s="219"/>
      <c r="AD751" s="219"/>
      <c r="AE751" s="219"/>
      <c r="AF751" s="221"/>
      <c r="AG751" s="221"/>
      <c r="AH751" s="221"/>
      <c r="AI751" s="221"/>
      <c r="AJ751" s="221"/>
      <c r="AK751" s="221"/>
      <c r="AL751" s="221"/>
      <c r="AM751" s="221"/>
      <c r="AN751" s="221"/>
      <c r="AO751" s="221"/>
      <c r="AP751" s="221"/>
    </row>
    <row r="752" spans="1:42" ht="14.25" customHeight="1">
      <c r="A752" s="31"/>
      <c r="B752" s="31"/>
      <c r="C752" s="31"/>
      <c r="D752" s="31"/>
      <c r="E752" s="31"/>
      <c r="F752" s="31"/>
      <c r="G752" s="31"/>
      <c r="H752" s="31"/>
      <c r="I752" s="31"/>
      <c r="J752" s="31"/>
      <c r="K752" s="227"/>
      <c r="L752" s="218"/>
      <c r="M752" s="219"/>
      <c r="N752" s="219"/>
      <c r="O752" s="219"/>
      <c r="P752" s="219"/>
      <c r="Q752" s="219"/>
      <c r="R752" s="219"/>
      <c r="S752" s="219"/>
      <c r="T752" s="219"/>
      <c r="U752" s="224"/>
      <c r="V752" s="225"/>
      <c r="W752" s="221"/>
      <c r="X752" s="219"/>
      <c r="Y752" s="219"/>
      <c r="Z752" s="219"/>
      <c r="AA752" s="219"/>
      <c r="AB752" s="219"/>
      <c r="AC752" s="219"/>
      <c r="AD752" s="219"/>
      <c r="AE752" s="219"/>
      <c r="AF752" s="221"/>
      <c r="AG752" s="221"/>
      <c r="AH752" s="221"/>
      <c r="AI752" s="221"/>
      <c r="AJ752" s="221"/>
      <c r="AK752" s="221"/>
      <c r="AL752" s="221"/>
      <c r="AM752" s="221"/>
      <c r="AN752" s="221"/>
      <c r="AO752" s="221"/>
      <c r="AP752" s="221"/>
    </row>
    <row r="753" spans="1:42" ht="14.25" customHeight="1">
      <c r="A753" s="31"/>
      <c r="B753" s="31"/>
      <c r="C753" s="31"/>
      <c r="D753" s="31"/>
      <c r="E753" s="31"/>
      <c r="F753" s="31"/>
      <c r="G753" s="31"/>
      <c r="H753" s="31"/>
      <c r="I753" s="31"/>
      <c r="J753" s="31"/>
      <c r="K753" s="227"/>
      <c r="L753" s="218"/>
      <c r="M753" s="219"/>
      <c r="N753" s="219"/>
      <c r="O753" s="219"/>
      <c r="P753" s="219"/>
      <c r="Q753" s="219"/>
      <c r="R753" s="219"/>
      <c r="S753" s="219"/>
      <c r="T753" s="219"/>
      <c r="U753" s="224"/>
      <c r="V753" s="225"/>
      <c r="W753" s="221"/>
      <c r="X753" s="219"/>
      <c r="Y753" s="219"/>
      <c r="Z753" s="219"/>
      <c r="AA753" s="219"/>
      <c r="AB753" s="219"/>
      <c r="AC753" s="219"/>
      <c r="AD753" s="219"/>
      <c r="AE753" s="219"/>
      <c r="AF753" s="221"/>
      <c r="AG753" s="221"/>
      <c r="AH753" s="221"/>
      <c r="AI753" s="221"/>
      <c r="AJ753" s="221"/>
      <c r="AK753" s="221"/>
      <c r="AL753" s="221"/>
      <c r="AM753" s="221"/>
      <c r="AN753" s="221"/>
      <c r="AO753" s="221"/>
      <c r="AP753" s="221"/>
    </row>
    <row r="754" spans="1:42" ht="14.25" customHeight="1">
      <c r="A754" s="31"/>
      <c r="B754" s="31"/>
      <c r="C754" s="31"/>
      <c r="D754" s="31"/>
      <c r="E754" s="31"/>
      <c r="F754" s="31"/>
      <c r="G754" s="31"/>
      <c r="H754" s="31"/>
      <c r="I754" s="31"/>
      <c r="J754" s="31"/>
      <c r="K754" s="227"/>
      <c r="L754" s="218"/>
      <c r="M754" s="219"/>
      <c r="N754" s="219"/>
      <c r="O754" s="219"/>
      <c r="P754" s="219"/>
      <c r="Q754" s="219"/>
      <c r="R754" s="219"/>
      <c r="S754" s="219"/>
      <c r="T754" s="219"/>
      <c r="U754" s="224"/>
      <c r="V754" s="225"/>
      <c r="W754" s="221"/>
      <c r="X754" s="219"/>
      <c r="Y754" s="219"/>
      <c r="Z754" s="219"/>
      <c r="AA754" s="219"/>
      <c r="AB754" s="219"/>
      <c r="AC754" s="219"/>
      <c r="AD754" s="219"/>
      <c r="AE754" s="219"/>
      <c r="AF754" s="221"/>
      <c r="AG754" s="221"/>
      <c r="AH754" s="221"/>
      <c r="AI754" s="221"/>
      <c r="AJ754" s="221"/>
      <c r="AK754" s="221"/>
      <c r="AL754" s="221"/>
      <c r="AM754" s="221"/>
      <c r="AN754" s="221"/>
      <c r="AO754" s="221"/>
      <c r="AP754" s="221"/>
    </row>
    <row r="755" spans="1:42" ht="14.25" customHeight="1">
      <c r="A755" s="31"/>
      <c r="B755" s="31"/>
      <c r="C755" s="31"/>
      <c r="D755" s="31"/>
      <c r="E755" s="31"/>
      <c r="F755" s="31"/>
      <c r="G755" s="31"/>
      <c r="H755" s="31"/>
      <c r="I755" s="31"/>
      <c r="J755" s="31"/>
      <c r="K755" s="227"/>
      <c r="L755" s="218"/>
      <c r="M755" s="219"/>
      <c r="N755" s="219"/>
      <c r="O755" s="219"/>
      <c r="P755" s="219"/>
      <c r="Q755" s="219"/>
      <c r="R755" s="219"/>
      <c r="S755" s="219"/>
      <c r="T755" s="219"/>
      <c r="U755" s="224"/>
      <c r="V755" s="225"/>
      <c r="W755" s="221"/>
      <c r="X755" s="219"/>
      <c r="Y755" s="219"/>
      <c r="Z755" s="219"/>
      <c r="AA755" s="219"/>
      <c r="AB755" s="219"/>
      <c r="AC755" s="219"/>
      <c r="AD755" s="219"/>
      <c r="AE755" s="219"/>
      <c r="AF755" s="221"/>
      <c r="AG755" s="221"/>
      <c r="AH755" s="221"/>
      <c r="AI755" s="221"/>
      <c r="AJ755" s="221"/>
      <c r="AK755" s="221"/>
      <c r="AL755" s="221"/>
      <c r="AM755" s="221"/>
      <c r="AN755" s="221"/>
      <c r="AO755" s="221"/>
      <c r="AP755" s="221"/>
    </row>
    <row r="756" spans="1:42" ht="14.25" customHeight="1">
      <c r="A756" s="31"/>
      <c r="B756" s="31"/>
      <c r="C756" s="31"/>
      <c r="D756" s="31"/>
      <c r="E756" s="31"/>
      <c r="F756" s="31"/>
      <c r="G756" s="31"/>
      <c r="H756" s="31"/>
      <c r="I756" s="31"/>
      <c r="J756" s="31"/>
      <c r="K756" s="227"/>
      <c r="L756" s="218"/>
      <c r="M756" s="219"/>
      <c r="N756" s="219"/>
      <c r="O756" s="219"/>
      <c r="P756" s="219"/>
      <c r="Q756" s="219"/>
      <c r="R756" s="219"/>
      <c r="S756" s="219"/>
      <c r="T756" s="219"/>
      <c r="U756" s="224"/>
      <c r="V756" s="225"/>
      <c r="W756" s="221"/>
      <c r="X756" s="219"/>
      <c r="Y756" s="219"/>
      <c r="Z756" s="219"/>
      <c r="AA756" s="219"/>
      <c r="AB756" s="219"/>
      <c r="AC756" s="219"/>
      <c r="AD756" s="219"/>
      <c r="AE756" s="219"/>
      <c r="AF756" s="221"/>
      <c r="AG756" s="221"/>
      <c r="AH756" s="221"/>
      <c r="AI756" s="221"/>
      <c r="AJ756" s="221"/>
      <c r="AK756" s="221"/>
      <c r="AL756" s="221"/>
      <c r="AM756" s="221"/>
      <c r="AN756" s="221"/>
      <c r="AO756" s="221"/>
      <c r="AP756" s="221"/>
    </row>
    <row r="757" spans="1:42" ht="14.25" customHeight="1">
      <c r="A757" s="31"/>
      <c r="B757" s="31"/>
      <c r="C757" s="31"/>
      <c r="D757" s="31"/>
      <c r="E757" s="31"/>
      <c r="F757" s="31"/>
      <c r="G757" s="31"/>
      <c r="H757" s="31"/>
      <c r="I757" s="31"/>
      <c r="J757" s="31"/>
      <c r="K757" s="227"/>
      <c r="L757" s="218"/>
      <c r="M757" s="219"/>
      <c r="N757" s="219"/>
      <c r="O757" s="219"/>
      <c r="P757" s="219"/>
      <c r="Q757" s="219"/>
      <c r="R757" s="219"/>
      <c r="S757" s="219"/>
      <c r="T757" s="219"/>
      <c r="U757" s="224"/>
      <c r="V757" s="225"/>
      <c r="W757" s="221"/>
      <c r="X757" s="219"/>
      <c r="Y757" s="219"/>
      <c r="Z757" s="219"/>
      <c r="AA757" s="219"/>
      <c r="AB757" s="219"/>
      <c r="AC757" s="219"/>
      <c r="AD757" s="219"/>
      <c r="AE757" s="219"/>
      <c r="AF757" s="221"/>
      <c r="AG757" s="221"/>
      <c r="AH757" s="221"/>
      <c r="AI757" s="221"/>
      <c r="AJ757" s="221"/>
      <c r="AK757" s="221"/>
      <c r="AL757" s="221"/>
      <c r="AM757" s="221"/>
      <c r="AN757" s="221"/>
      <c r="AO757" s="221"/>
      <c r="AP757" s="221"/>
    </row>
    <row r="758" spans="1:42" ht="14.25" customHeight="1">
      <c r="A758" s="31"/>
      <c r="B758" s="31"/>
      <c r="C758" s="31"/>
      <c r="D758" s="31"/>
      <c r="E758" s="31"/>
      <c r="F758" s="31"/>
      <c r="G758" s="31"/>
      <c r="H758" s="31"/>
      <c r="I758" s="31"/>
      <c r="J758" s="31"/>
      <c r="K758" s="227"/>
      <c r="L758" s="218"/>
      <c r="M758" s="219"/>
      <c r="N758" s="219"/>
      <c r="O758" s="219"/>
      <c r="P758" s="219"/>
      <c r="Q758" s="219"/>
      <c r="R758" s="219"/>
      <c r="S758" s="219"/>
      <c r="T758" s="219"/>
      <c r="U758" s="224"/>
      <c r="V758" s="225"/>
      <c r="W758" s="221"/>
      <c r="X758" s="219"/>
      <c r="Y758" s="219"/>
      <c r="Z758" s="219"/>
      <c r="AA758" s="219"/>
      <c r="AB758" s="219"/>
      <c r="AC758" s="219"/>
      <c r="AD758" s="219"/>
      <c r="AE758" s="219"/>
      <c r="AF758" s="221"/>
      <c r="AG758" s="221"/>
      <c r="AH758" s="221"/>
      <c r="AI758" s="221"/>
      <c r="AJ758" s="221"/>
      <c r="AK758" s="221"/>
      <c r="AL758" s="221"/>
      <c r="AM758" s="221"/>
      <c r="AN758" s="221"/>
      <c r="AO758" s="221"/>
      <c r="AP758" s="221"/>
    </row>
    <row r="759" spans="1:42" ht="14.25" customHeight="1">
      <c r="A759" s="31"/>
      <c r="B759" s="31"/>
      <c r="C759" s="31"/>
      <c r="D759" s="31"/>
      <c r="E759" s="31"/>
      <c r="F759" s="31"/>
      <c r="G759" s="31"/>
      <c r="H759" s="31"/>
      <c r="I759" s="31"/>
      <c r="J759" s="31"/>
      <c r="K759" s="227"/>
      <c r="L759" s="218"/>
      <c r="M759" s="219"/>
      <c r="N759" s="219"/>
      <c r="O759" s="219"/>
      <c r="P759" s="219"/>
      <c r="Q759" s="219"/>
      <c r="R759" s="219"/>
      <c r="S759" s="219"/>
      <c r="T759" s="219"/>
      <c r="U759" s="224"/>
      <c r="V759" s="225"/>
      <c r="W759" s="221"/>
      <c r="X759" s="219"/>
      <c r="Y759" s="219"/>
      <c r="Z759" s="219"/>
      <c r="AA759" s="219"/>
      <c r="AB759" s="219"/>
      <c r="AC759" s="219"/>
      <c r="AD759" s="219"/>
      <c r="AE759" s="219"/>
      <c r="AF759" s="221"/>
      <c r="AG759" s="221"/>
      <c r="AH759" s="221"/>
      <c r="AI759" s="221"/>
      <c r="AJ759" s="221"/>
      <c r="AK759" s="221"/>
      <c r="AL759" s="221"/>
      <c r="AM759" s="221"/>
      <c r="AN759" s="221"/>
      <c r="AO759" s="221"/>
      <c r="AP759" s="221"/>
    </row>
    <row r="760" spans="1:42" ht="14.25" customHeight="1">
      <c r="A760" s="31"/>
      <c r="B760" s="31"/>
      <c r="C760" s="31"/>
      <c r="D760" s="31"/>
      <c r="E760" s="31"/>
      <c r="F760" s="31"/>
      <c r="G760" s="31"/>
      <c r="H760" s="31"/>
      <c r="I760" s="31"/>
      <c r="J760" s="31"/>
      <c r="K760" s="227"/>
      <c r="L760" s="218"/>
      <c r="M760" s="219"/>
      <c r="N760" s="219"/>
      <c r="O760" s="219"/>
      <c r="P760" s="219"/>
      <c r="Q760" s="219"/>
      <c r="R760" s="219"/>
      <c r="S760" s="219"/>
      <c r="T760" s="219"/>
      <c r="U760" s="224"/>
      <c r="V760" s="225"/>
      <c r="W760" s="221"/>
      <c r="X760" s="219"/>
      <c r="Y760" s="219"/>
      <c r="Z760" s="219"/>
      <c r="AA760" s="219"/>
      <c r="AB760" s="219"/>
      <c r="AC760" s="219"/>
      <c r="AD760" s="219"/>
      <c r="AE760" s="219"/>
      <c r="AF760" s="221"/>
      <c r="AG760" s="221"/>
      <c r="AH760" s="221"/>
      <c r="AI760" s="221"/>
      <c r="AJ760" s="221"/>
      <c r="AK760" s="221"/>
      <c r="AL760" s="221"/>
      <c r="AM760" s="221"/>
      <c r="AN760" s="221"/>
      <c r="AO760" s="221"/>
      <c r="AP760" s="221"/>
    </row>
    <row r="761" spans="1:42" ht="14.25" customHeight="1">
      <c r="A761" s="31"/>
      <c r="B761" s="31"/>
      <c r="C761" s="31"/>
      <c r="D761" s="31"/>
      <c r="E761" s="31"/>
      <c r="F761" s="31"/>
      <c r="G761" s="31"/>
      <c r="H761" s="31"/>
      <c r="I761" s="31"/>
      <c r="J761" s="31"/>
      <c r="K761" s="227"/>
      <c r="L761" s="218"/>
      <c r="M761" s="219"/>
      <c r="N761" s="219"/>
      <c r="O761" s="219"/>
      <c r="P761" s="219"/>
      <c r="Q761" s="219"/>
      <c r="R761" s="219"/>
      <c r="S761" s="219"/>
      <c r="T761" s="219"/>
      <c r="U761" s="224"/>
      <c r="V761" s="225"/>
      <c r="W761" s="221"/>
      <c r="X761" s="219"/>
      <c r="Y761" s="219"/>
      <c r="Z761" s="219"/>
      <c r="AA761" s="219"/>
      <c r="AB761" s="219"/>
      <c r="AC761" s="219"/>
      <c r="AD761" s="219"/>
      <c r="AE761" s="219"/>
      <c r="AF761" s="221"/>
      <c r="AG761" s="221"/>
      <c r="AH761" s="221"/>
      <c r="AI761" s="221"/>
      <c r="AJ761" s="221"/>
      <c r="AK761" s="221"/>
      <c r="AL761" s="221"/>
      <c r="AM761" s="221"/>
      <c r="AN761" s="221"/>
      <c r="AO761" s="221"/>
      <c r="AP761" s="221"/>
    </row>
    <row r="762" spans="1:42" ht="14.25" customHeight="1">
      <c r="A762" s="31"/>
      <c r="B762" s="31"/>
      <c r="C762" s="31"/>
      <c r="D762" s="31"/>
      <c r="E762" s="31"/>
      <c r="F762" s="31"/>
      <c r="G762" s="31"/>
      <c r="H762" s="31"/>
      <c r="I762" s="31"/>
      <c r="J762" s="31"/>
      <c r="K762" s="227"/>
      <c r="L762" s="218"/>
      <c r="M762" s="219"/>
      <c r="N762" s="219"/>
      <c r="O762" s="219"/>
      <c r="P762" s="219"/>
      <c r="Q762" s="219"/>
      <c r="R762" s="219"/>
      <c r="S762" s="219"/>
      <c r="T762" s="219"/>
      <c r="U762" s="224"/>
      <c r="V762" s="225"/>
      <c r="W762" s="221"/>
      <c r="X762" s="219"/>
      <c r="Y762" s="219"/>
      <c r="Z762" s="219"/>
      <c r="AA762" s="219"/>
      <c r="AB762" s="219"/>
      <c r="AC762" s="219"/>
      <c r="AD762" s="219"/>
      <c r="AE762" s="219"/>
      <c r="AF762" s="221"/>
      <c r="AG762" s="221"/>
      <c r="AH762" s="221"/>
      <c r="AI762" s="221"/>
      <c r="AJ762" s="221"/>
      <c r="AK762" s="221"/>
      <c r="AL762" s="221"/>
      <c r="AM762" s="221"/>
      <c r="AN762" s="221"/>
      <c r="AO762" s="221"/>
      <c r="AP762" s="221"/>
    </row>
    <row r="763" spans="1:42" ht="14.25" customHeight="1">
      <c r="A763" s="31"/>
      <c r="B763" s="31"/>
      <c r="C763" s="31"/>
      <c r="D763" s="31"/>
      <c r="E763" s="31"/>
      <c r="F763" s="31"/>
      <c r="G763" s="31"/>
      <c r="H763" s="31"/>
      <c r="I763" s="31"/>
      <c r="J763" s="31"/>
      <c r="K763" s="227"/>
      <c r="L763" s="218"/>
      <c r="M763" s="219"/>
      <c r="N763" s="219"/>
      <c r="O763" s="219"/>
      <c r="P763" s="219"/>
      <c r="Q763" s="219"/>
      <c r="R763" s="219"/>
      <c r="S763" s="219"/>
      <c r="T763" s="219"/>
      <c r="U763" s="224"/>
      <c r="V763" s="225"/>
      <c r="W763" s="221"/>
      <c r="X763" s="219"/>
      <c r="Y763" s="219"/>
      <c r="Z763" s="219"/>
      <c r="AA763" s="219"/>
      <c r="AB763" s="219"/>
      <c r="AC763" s="219"/>
      <c r="AD763" s="219"/>
      <c r="AE763" s="219"/>
      <c r="AF763" s="221"/>
      <c r="AG763" s="221"/>
      <c r="AH763" s="221"/>
      <c r="AI763" s="221"/>
      <c r="AJ763" s="221"/>
      <c r="AK763" s="221"/>
      <c r="AL763" s="221"/>
      <c r="AM763" s="221"/>
      <c r="AN763" s="221"/>
      <c r="AO763" s="221"/>
      <c r="AP763" s="221"/>
    </row>
    <row r="764" spans="1:42" ht="14.25" customHeight="1">
      <c r="A764" s="31"/>
      <c r="B764" s="31"/>
      <c r="C764" s="31"/>
      <c r="D764" s="31"/>
      <c r="E764" s="31"/>
      <c r="F764" s="31"/>
      <c r="G764" s="31"/>
      <c r="H764" s="31"/>
      <c r="I764" s="31"/>
      <c r="J764" s="31"/>
      <c r="K764" s="227"/>
      <c r="L764" s="218"/>
      <c r="M764" s="219"/>
      <c r="N764" s="219"/>
      <c r="O764" s="219"/>
      <c r="P764" s="219"/>
      <c r="Q764" s="219"/>
      <c r="R764" s="219"/>
      <c r="S764" s="219"/>
      <c r="T764" s="219"/>
      <c r="U764" s="224"/>
      <c r="V764" s="225"/>
      <c r="W764" s="221"/>
      <c r="X764" s="219"/>
      <c r="Y764" s="219"/>
      <c r="Z764" s="219"/>
      <c r="AA764" s="219"/>
      <c r="AB764" s="219"/>
      <c r="AC764" s="219"/>
      <c r="AD764" s="219"/>
      <c r="AE764" s="219"/>
      <c r="AF764" s="221"/>
      <c r="AG764" s="221"/>
      <c r="AH764" s="221"/>
      <c r="AI764" s="221"/>
      <c r="AJ764" s="221"/>
      <c r="AK764" s="221"/>
      <c r="AL764" s="221"/>
      <c r="AM764" s="221"/>
      <c r="AN764" s="221"/>
      <c r="AO764" s="221"/>
      <c r="AP764" s="221"/>
    </row>
    <row r="765" spans="1:42" ht="14.25" customHeight="1">
      <c r="A765" s="31"/>
      <c r="B765" s="31"/>
      <c r="C765" s="31"/>
      <c r="D765" s="31"/>
      <c r="E765" s="31"/>
      <c r="F765" s="31"/>
      <c r="G765" s="31"/>
      <c r="H765" s="31"/>
      <c r="I765" s="31"/>
      <c r="J765" s="31"/>
      <c r="K765" s="227"/>
      <c r="L765" s="218"/>
      <c r="M765" s="219"/>
      <c r="N765" s="219"/>
      <c r="O765" s="219"/>
      <c r="P765" s="219"/>
      <c r="Q765" s="219"/>
      <c r="R765" s="219"/>
      <c r="S765" s="219"/>
      <c r="T765" s="219"/>
      <c r="U765" s="224"/>
      <c r="V765" s="225"/>
      <c r="W765" s="221"/>
      <c r="X765" s="219"/>
      <c r="Y765" s="219"/>
      <c r="Z765" s="219"/>
      <c r="AA765" s="219"/>
      <c r="AB765" s="219"/>
      <c r="AC765" s="219"/>
      <c r="AD765" s="219"/>
      <c r="AE765" s="219"/>
      <c r="AF765" s="221"/>
      <c r="AG765" s="221"/>
      <c r="AH765" s="221"/>
      <c r="AI765" s="221"/>
      <c r="AJ765" s="221"/>
      <c r="AK765" s="221"/>
      <c r="AL765" s="221"/>
      <c r="AM765" s="221"/>
      <c r="AN765" s="221"/>
      <c r="AO765" s="221"/>
      <c r="AP765" s="221"/>
    </row>
    <row r="766" spans="1:42" ht="14.25" customHeight="1">
      <c r="A766" s="31"/>
      <c r="B766" s="31"/>
      <c r="C766" s="31"/>
      <c r="D766" s="31"/>
      <c r="E766" s="31"/>
      <c r="F766" s="31"/>
      <c r="G766" s="31"/>
      <c r="H766" s="31"/>
      <c r="I766" s="31"/>
      <c r="J766" s="31"/>
      <c r="K766" s="227"/>
      <c r="L766" s="218"/>
      <c r="M766" s="219"/>
      <c r="N766" s="219"/>
      <c r="O766" s="219"/>
      <c r="P766" s="219"/>
      <c r="Q766" s="219"/>
      <c r="R766" s="219"/>
      <c r="S766" s="219"/>
      <c r="T766" s="219"/>
      <c r="U766" s="224"/>
      <c r="V766" s="225"/>
      <c r="W766" s="221"/>
      <c r="X766" s="219"/>
      <c r="Y766" s="219"/>
      <c r="Z766" s="219"/>
      <c r="AA766" s="219"/>
      <c r="AB766" s="219"/>
      <c r="AC766" s="219"/>
      <c r="AD766" s="219"/>
      <c r="AE766" s="219"/>
      <c r="AF766" s="221"/>
      <c r="AG766" s="221"/>
      <c r="AH766" s="221"/>
      <c r="AI766" s="221"/>
      <c r="AJ766" s="221"/>
      <c r="AK766" s="221"/>
      <c r="AL766" s="221"/>
      <c r="AM766" s="221"/>
      <c r="AN766" s="221"/>
      <c r="AO766" s="221"/>
      <c r="AP766" s="221"/>
    </row>
    <row r="767" spans="1:42" ht="14.25" customHeight="1">
      <c r="A767" s="31"/>
      <c r="B767" s="31"/>
      <c r="C767" s="31"/>
      <c r="D767" s="31"/>
      <c r="E767" s="31"/>
      <c r="F767" s="31"/>
      <c r="G767" s="31"/>
      <c r="H767" s="31"/>
      <c r="I767" s="31"/>
      <c r="J767" s="31"/>
      <c r="K767" s="227"/>
      <c r="L767" s="218"/>
      <c r="M767" s="219"/>
      <c r="N767" s="219"/>
      <c r="O767" s="219"/>
      <c r="P767" s="219"/>
      <c r="Q767" s="219"/>
      <c r="R767" s="219"/>
      <c r="S767" s="219"/>
      <c r="T767" s="219"/>
      <c r="U767" s="224"/>
      <c r="V767" s="225"/>
      <c r="W767" s="221"/>
      <c r="X767" s="219"/>
      <c r="Y767" s="219"/>
      <c r="Z767" s="219"/>
      <c r="AA767" s="219"/>
      <c r="AB767" s="219"/>
      <c r="AC767" s="219"/>
      <c r="AD767" s="219"/>
      <c r="AE767" s="219"/>
      <c r="AF767" s="221"/>
      <c r="AG767" s="221"/>
      <c r="AH767" s="221"/>
      <c r="AI767" s="221"/>
      <c r="AJ767" s="221"/>
      <c r="AK767" s="221"/>
      <c r="AL767" s="221"/>
      <c r="AM767" s="221"/>
      <c r="AN767" s="221"/>
      <c r="AO767" s="221"/>
      <c r="AP767" s="221"/>
    </row>
    <row r="768" spans="1:42" ht="14.25" customHeight="1">
      <c r="A768" s="31"/>
      <c r="B768" s="31"/>
      <c r="C768" s="31"/>
      <c r="D768" s="31"/>
      <c r="E768" s="31"/>
      <c r="F768" s="31"/>
      <c r="G768" s="31"/>
      <c r="H768" s="31"/>
      <c r="I768" s="31"/>
      <c r="J768" s="31"/>
      <c r="K768" s="227"/>
      <c r="L768" s="218"/>
      <c r="M768" s="219"/>
      <c r="N768" s="219"/>
      <c r="O768" s="219"/>
      <c r="P768" s="219"/>
      <c r="Q768" s="219"/>
      <c r="R768" s="219"/>
      <c r="S768" s="219"/>
      <c r="T768" s="219"/>
      <c r="U768" s="224"/>
      <c r="V768" s="225"/>
      <c r="W768" s="221"/>
      <c r="X768" s="219"/>
      <c r="Y768" s="219"/>
      <c r="Z768" s="219"/>
      <c r="AA768" s="219"/>
      <c r="AB768" s="219"/>
      <c r="AC768" s="219"/>
      <c r="AD768" s="219"/>
      <c r="AE768" s="219"/>
      <c r="AF768" s="221"/>
      <c r="AG768" s="221"/>
      <c r="AH768" s="221"/>
      <c r="AI768" s="221"/>
      <c r="AJ768" s="221"/>
      <c r="AK768" s="221"/>
      <c r="AL768" s="221"/>
      <c r="AM768" s="221"/>
      <c r="AN768" s="221"/>
      <c r="AO768" s="221"/>
      <c r="AP768" s="221"/>
    </row>
    <row r="769" spans="1:42" ht="14.25" customHeight="1">
      <c r="A769" s="31"/>
      <c r="B769" s="31"/>
      <c r="C769" s="31"/>
      <c r="D769" s="31"/>
      <c r="E769" s="31"/>
      <c r="F769" s="31"/>
      <c r="G769" s="31"/>
      <c r="H769" s="31"/>
      <c r="I769" s="31"/>
      <c r="J769" s="31"/>
      <c r="K769" s="227"/>
      <c r="L769" s="218"/>
      <c r="M769" s="219"/>
      <c r="N769" s="219"/>
      <c r="O769" s="219"/>
      <c r="P769" s="219"/>
      <c r="Q769" s="219"/>
      <c r="R769" s="219"/>
      <c r="S769" s="219"/>
      <c r="T769" s="219"/>
      <c r="U769" s="224"/>
      <c r="V769" s="225"/>
      <c r="W769" s="221"/>
      <c r="X769" s="219"/>
      <c r="Y769" s="219"/>
      <c r="Z769" s="219"/>
      <c r="AA769" s="219"/>
      <c r="AB769" s="219"/>
      <c r="AC769" s="219"/>
      <c r="AD769" s="219"/>
      <c r="AE769" s="219"/>
      <c r="AF769" s="221"/>
      <c r="AG769" s="221"/>
      <c r="AH769" s="221"/>
      <c r="AI769" s="221"/>
      <c r="AJ769" s="221"/>
      <c r="AK769" s="221"/>
      <c r="AL769" s="221"/>
      <c r="AM769" s="221"/>
      <c r="AN769" s="221"/>
      <c r="AO769" s="221"/>
      <c r="AP769" s="221"/>
    </row>
    <row r="770" spans="1:42" ht="14.25" customHeight="1">
      <c r="A770" s="31"/>
      <c r="B770" s="31"/>
      <c r="C770" s="31"/>
      <c r="D770" s="31"/>
      <c r="E770" s="31"/>
      <c r="F770" s="31"/>
      <c r="G770" s="31"/>
      <c r="H770" s="31"/>
      <c r="I770" s="31"/>
      <c r="J770" s="31"/>
      <c r="K770" s="227"/>
      <c r="L770" s="218"/>
      <c r="M770" s="219"/>
      <c r="N770" s="219"/>
      <c r="O770" s="219"/>
      <c r="P770" s="219"/>
      <c r="Q770" s="219"/>
      <c r="R770" s="219"/>
      <c r="S770" s="219"/>
      <c r="T770" s="219"/>
      <c r="U770" s="224"/>
      <c r="V770" s="225"/>
      <c r="W770" s="221"/>
      <c r="X770" s="219"/>
      <c r="Y770" s="219"/>
      <c r="Z770" s="219"/>
      <c r="AA770" s="219"/>
      <c r="AB770" s="219"/>
      <c r="AC770" s="219"/>
      <c r="AD770" s="219"/>
      <c r="AE770" s="219"/>
      <c r="AF770" s="221"/>
      <c r="AG770" s="221"/>
      <c r="AH770" s="221"/>
      <c r="AI770" s="221"/>
      <c r="AJ770" s="221"/>
      <c r="AK770" s="221"/>
      <c r="AL770" s="221"/>
      <c r="AM770" s="221"/>
      <c r="AN770" s="221"/>
      <c r="AO770" s="221"/>
      <c r="AP770" s="221"/>
    </row>
    <row r="771" spans="1:42" ht="14.25" customHeight="1">
      <c r="A771" s="31"/>
      <c r="B771" s="31"/>
      <c r="C771" s="31"/>
      <c r="D771" s="31"/>
      <c r="E771" s="31"/>
      <c r="F771" s="31"/>
      <c r="G771" s="31"/>
      <c r="H771" s="31"/>
      <c r="I771" s="31"/>
      <c r="J771" s="31"/>
      <c r="K771" s="227"/>
      <c r="L771" s="218"/>
      <c r="M771" s="219"/>
      <c r="N771" s="219"/>
      <c r="O771" s="219"/>
      <c r="P771" s="219"/>
      <c r="Q771" s="219"/>
      <c r="R771" s="219"/>
      <c r="S771" s="219"/>
      <c r="T771" s="219"/>
      <c r="U771" s="224"/>
      <c r="V771" s="225"/>
      <c r="W771" s="221"/>
      <c r="X771" s="219"/>
      <c r="Y771" s="219"/>
      <c r="Z771" s="219"/>
      <c r="AA771" s="219"/>
      <c r="AB771" s="219"/>
      <c r="AC771" s="219"/>
      <c r="AD771" s="219"/>
      <c r="AE771" s="219"/>
      <c r="AF771" s="221"/>
      <c r="AG771" s="221"/>
      <c r="AH771" s="221"/>
      <c r="AI771" s="221"/>
      <c r="AJ771" s="221"/>
      <c r="AK771" s="221"/>
      <c r="AL771" s="221"/>
      <c r="AM771" s="221"/>
      <c r="AN771" s="221"/>
      <c r="AO771" s="221"/>
      <c r="AP771" s="221"/>
    </row>
    <row r="772" spans="1:42" ht="14.25" customHeight="1">
      <c r="A772" s="31"/>
      <c r="B772" s="31"/>
      <c r="C772" s="31"/>
      <c r="D772" s="31"/>
      <c r="E772" s="31"/>
      <c r="F772" s="31"/>
      <c r="G772" s="31"/>
      <c r="H772" s="31"/>
      <c r="I772" s="31"/>
      <c r="J772" s="31"/>
      <c r="K772" s="227"/>
      <c r="L772" s="218"/>
      <c r="M772" s="219"/>
      <c r="N772" s="219"/>
      <c r="O772" s="219"/>
      <c r="P772" s="219"/>
      <c r="Q772" s="219"/>
      <c r="R772" s="219"/>
      <c r="S772" s="219"/>
      <c r="T772" s="219"/>
      <c r="U772" s="224"/>
      <c r="V772" s="225"/>
      <c r="W772" s="221"/>
      <c r="X772" s="219"/>
      <c r="Y772" s="219"/>
      <c r="Z772" s="219"/>
      <c r="AA772" s="219"/>
      <c r="AB772" s="219"/>
      <c r="AC772" s="219"/>
      <c r="AD772" s="219"/>
      <c r="AE772" s="219"/>
      <c r="AF772" s="221"/>
      <c r="AG772" s="221"/>
      <c r="AH772" s="221"/>
      <c r="AI772" s="221"/>
      <c r="AJ772" s="221"/>
      <c r="AK772" s="221"/>
      <c r="AL772" s="221"/>
      <c r="AM772" s="221"/>
      <c r="AN772" s="221"/>
      <c r="AO772" s="221"/>
      <c r="AP772" s="221"/>
    </row>
    <row r="773" spans="1:42" ht="14.25" customHeight="1">
      <c r="A773" s="31"/>
      <c r="B773" s="31"/>
      <c r="C773" s="31"/>
      <c r="D773" s="31"/>
      <c r="E773" s="31"/>
      <c r="F773" s="31"/>
      <c r="G773" s="31"/>
      <c r="H773" s="31"/>
      <c r="I773" s="31"/>
      <c r="J773" s="31"/>
      <c r="K773" s="227"/>
      <c r="L773" s="218"/>
      <c r="M773" s="219"/>
      <c r="N773" s="219"/>
      <c r="O773" s="219"/>
      <c r="P773" s="219"/>
      <c r="Q773" s="219"/>
      <c r="R773" s="219"/>
      <c r="S773" s="219"/>
      <c r="T773" s="219"/>
      <c r="U773" s="224"/>
      <c r="V773" s="225"/>
      <c r="W773" s="221"/>
      <c r="X773" s="219"/>
      <c r="Y773" s="219"/>
      <c r="Z773" s="219"/>
      <c r="AA773" s="219"/>
      <c r="AB773" s="219"/>
      <c r="AC773" s="219"/>
      <c r="AD773" s="219"/>
      <c r="AE773" s="219"/>
      <c r="AF773" s="221"/>
      <c r="AG773" s="221"/>
      <c r="AH773" s="221"/>
      <c r="AI773" s="221"/>
      <c r="AJ773" s="221"/>
      <c r="AK773" s="221"/>
      <c r="AL773" s="221"/>
      <c r="AM773" s="221"/>
      <c r="AN773" s="221"/>
      <c r="AO773" s="221"/>
      <c r="AP773" s="221"/>
    </row>
    <row r="774" spans="1:42" ht="14.25" customHeight="1">
      <c r="A774" s="31"/>
      <c r="B774" s="31"/>
      <c r="C774" s="31"/>
      <c r="D774" s="31"/>
      <c r="E774" s="31"/>
      <c r="F774" s="31"/>
      <c r="G774" s="31"/>
      <c r="H774" s="31"/>
      <c r="I774" s="31"/>
      <c r="J774" s="31"/>
      <c r="K774" s="227"/>
      <c r="L774" s="218"/>
      <c r="M774" s="219"/>
      <c r="N774" s="219"/>
      <c r="O774" s="219"/>
      <c r="P774" s="219"/>
      <c r="Q774" s="219"/>
      <c r="R774" s="219"/>
      <c r="S774" s="219"/>
      <c r="T774" s="219"/>
      <c r="U774" s="224"/>
      <c r="V774" s="225"/>
      <c r="W774" s="221"/>
      <c r="X774" s="219"/>
      <c r="Y774" s="219"/>
      <c r="Z774" s="219"/>
      <c r="AA774" s="219"/>
      <c r="AB774" s="219"/>
      <c r="AC774" s="219"/>
      <c r="AD774" s="219"/>
      <c r="AE774" s="219"/>
      <c r="AF774" s="221"/>
      <c r="AG774" s="221"/>
      <c r="AH774" s="221"/>
      <c r="AI774" s="221"/>
      <c r="AJ774" s="221"/>
      <c r="AK774" s="221"/>
      <c r="AL774" s="221"/>
      <c r="AM774" s="221"/>
      <c r="AN774" s="221"/>
      <c r="AO774" s="221"/>
      <c r="AP774" s="221"/>
    </row>
    <row r="775" spans="1:42" ht="14.25" customHeight="1">
      <c r="A775" s="31"/>
      <c r="B775" s="31"/>
      <c r="C775" s="31"/>
      <c r="D775" s="31"/>
      <c r="E775" s="31"/>
      <c r="F775" s="31"/>
      <c r="G775" s="31"/>
      <c r="H775" s="31"/>
      <c r="I775" s="31"/>
      <c r="J775" s="31"/>
      <c r="K775" s="227"/>
      <c r="L775" s="218"/>
      <c r="M775" s="219"/>
      <c r="N775" s="219"/>
      <c r="O775" s="219"/>
      <c r="P775" s="219"/>
      <c r="Q775" s="219"/>
      <c r="R775" s="219"/>
      <c r="S775" s="219"/>
      <c r="T775" s="219"/>
      <c r="U775" s="224"/>
      <c r="V775" s="225"/>
      <c r="W775" s="221"/>
      <c r="X775" s="219"/>
      <c r="Y775" s="219"/>
      <c r="Z775" s="219"/>
      <c r="AA775" s="219"/>
      <c r="AB775" s="219"/>
      <c r="AC775" s="219"/>
      <c r="AD775" s="219"/>
      <c r="AE775" s="219"/>
      <c r="AF775" s="221"/>
      <c r="AG775" s="221"/>
      <c r="AH775" s="221"/>
      <c r="AI775" s="221"/>
      <c r="AJ775" s="221"/>
      <c r="AK775" s="221"/>
      <c r="AL775" s="221"/>
      <c r="AM775" s="221"/>
      <c r="AN775" s="221"/>
      <c r="AO775" s="221"/>
      <c r="AP775" s="221"/>
    </row>
    <row r="776" spans="1:42" ht="14.25" customHeight="1">
      <c r="A776" s="31"/>
      <c r="B776" s="31"/>
      <c r="C776" s="31"/>
      <c r="D776" s="31"/>
      <c r="E776" s="31"/>
      <c r="F776" s="31"/>
      <c r="G776" s="31"/>
      <c r="H776" s="31"/>
      <c r="I776" s="31"/>
      <c r="J776" s="31"/>
      <c r="K776" s="227"/>
      <c r="L776" s="218"/>
      <c r="M776" s="219"/>
      <c r="N776" s="219"/>
      <c r="O776" s="219"/>
      <c r="P776" s="219"/>
      <c r="Q776" s="219"/>
      <c r="R776" s="219"/>
      <c r="S776" s="219"/>
      <c r="T776" s="219"/>
      <c r="U776" s="224"/>
      <c r="V776" s="225"/>
      <c r="W776" s="221"/>
      <c r="X776" s="219"/>
      <c r="Y776" s="219"/>
      <c r="Z776" s="219"/>
      <c r="AA776" s="219"/>
      <c r="AB776" s="219"/>
      <c r="AC776" s="219"/>
      <c r="AD776" s="219"/>
      <c r="AE776" s="219"/>
      <c r="AF776" s="221"/>
      <c r="AG776" s="221"/>
      <c r="AH776" s="221"/>
      <c r="AI776" s="221"/>
      <c r="AJ776" s="221"/>
      <c r="AK776" s="221"/>
      <c r="AL776" s="221"/>
      <c r="AM776" s="221"/>
      <c r="AN776" s="221"/>
      <c r="AO776" s="221"/>
      <c r="AP776" s="221"/>
    </row>
    <row r="777" spans="1:42" ht="14.25" customHeight="1">
      <c r="A777" s="31"/>
      <c r="B777" s="31"/>
      <c r="C777" s="31"/>
      <c r="D777" s="31"/>
      <c r="E777" s="31"/>
      <c r="F777" s="31"/>
      <c r="G777" s="31"/>
      <c r="H777" s="31"/>
      <c r="I777" s="31"/>
      <c r="J777" s="31"/>
      <c r="K777" s="227"/>
      <c r="L777" s="218"/>
      <c r="M777" s="219"/>
      <c r="N777" s="219"/>
      <c r="O777" s="219"/>
      <c r="P777" s="219"/>
      <c r="Q777" s="219"/>
      <c r="R777" s="219"/>
      <c r="S777" s="219"/>
      <c r="T777" s="219"/>
      <c r="U777" s="224"/>
      <c r="V777" s="225"/>
      <c r="W777" s="221"/>
      <c r="X777" s="219"/>
      <c r="Y777" s="219"/>
      <c r="Z777" s="219"/>
      <c r="AA777" s="219"/>
      <c r="AB777" s="219"/>
      <c r="AC777" s="219"/>
      <c r="AD777" s="219"/>
      <c r="AE777" s="219"/>
      <c r="AF777" s="221"/>
      <c r="AG777" s="221"/>
      <c r="AH777" s="221"/>
      <c r="AI777" s="221"/>
      <c r="AJ777" s="221"/>
      <c r="AK777" s="221"/>
      <c r="AL777" s="221"/>
      <c r="AM777" s="221"/>
      <c r="AN777" s="221"/>
      <c r="AO777" s="221"/>
      <c r="AP777" s="221"/>
    </row>
    <row r="778" spans="1:42" ht="14.25" customHeight="1">
      <c r="A778" s="31"/>
      <c r="B778" s="31"/>
      <c r="C778" s="31"/>
      <c r="D778" s="31"/>
      <c r="E778" s="31"/>
      <c r="F778" s="31"/>
      <c r="G778" s="31"/>
      <c r="H778" s="31"/>
      <c r="I778" s="31"/>
      <c r="J778" s="31"/>
      <c r="K778" s="227"/>
      <c r="L778" s="218"/>
      <c r="M778" s="219"/>
      <c r="N778" s="219"/>
      <c r="O778" s="219"/>
      <c r="P778" s="219"/>
      <c r="Q778" s="219"/>
      <c r="R778" s="219"/>
      <c r="S778" s="219"/>
      <c r="T778" s="219"/>
      <c r="U778" s="224"/>
      <c r="V778" s="225"/>
      <c r="W778" s="221"/>
      <c r="X778" s="219"/>
      <c r="Y778" s="219"/>
      <c r="Z778" s="219"/>
      <c r="AA778" s="219"/>
      <c r="AB778" s="219"/>
      <c r="AC778" s="219"/>
      <c r="AD778" s="219"/>
      <c r="AE778" s="219"/>
      <c r="AF778" s="221"/>
      <c r="AG778" s="221"/>
      <c r="AH778" s="221"/>
      <c r="AI778" s="221"/>
      <c r="AJ778" s="221"/>
      <c r="AK778" s="221"/>
      <c r="AL778" s="221"/>
      <c r="AM778" s="221"/>
      <c r="AN778" s="221"/>
      <c r="AO778" s="221"/>
      <c r="AP778" s="221"/>
    </row>
    <row r="779" spans="1:42" ht="14.25" customHeight="1">
      <c r="A779" s="31"/>
      <c r="B779" s="31"/>
      <c r="C779" s="31"/>
      <c r="D779" s="31"/>
      <c r="E779" s="31"/>
      <c r="F779" s="31"/>
      <c r="G779" s="31"/>
      <c r="H779" s="31"/>
      <c r="I779" s="31"/>
      <c r="J779" s="31"/>
      <c r="K779" s="227"/>
      <c r="L779" s="218"/>
      <c r="M779" s="219"/>
      <c r="N779" s="219"/>
      <c r="O779" s="219"/>
      <c r="P779" s="219"/>
      <c r="Q779" s="219"/>
      <c r="R779" s="219"/>
      <c r="S779" s="219"/>
      <c r="T779" s="219"/>
      <c r="U779" s="224"/>
      <c r="V779" s="225"/>
      <c r="W779" s="221"/>
      <c r="X779" s="219"/>
      <c r="Y779" s="219"/>
      <c r="Z779" s="219"/>
      <c r="AA779" s="219"/>
      <c r="AB779" s="219"/>
      <c r="AC779" s="219"/>
      <c r="AD779" s="219"/>
      <c r="AE779" s="219"/>
      <c r="AF779" s="221"/>
      <c r="AG779" s="221"/>
      <c r="AH779" s="221"/>
      <c r="AI779" s="221"/>
      <c r="AJ779" s="221"/>
      <c r="AK779" s="221"/>
      <c r="AL779" s="221"/>
      <c r="AM779" s="221"/>
      <c r="AN779" s="221"/>
      <c r="AO779" s="221"/>
      <c r="AP779" s="221"/>
    </row>
    <row r="780" spans="1:42" ht="14.25" customHeight="1">
      <c r="A780" s="31"/>
      <c r="B780" s="31"/>
      <c r="C780" s="31"/>
      <c r="D780" s="31"/>
      <c r="E780" s="31"/>
      <c r="F780" s="31"/>
      <c r="G780" s="31"/>
      <c r="H780" s="31"/>
      <c r="I780" s="31"/>
      <c r="J780" s="31"/>
      <c r="K780" s="227"/>
      <c r="L780" s="218"/>
      <c r="M780" s="219"/>
      <c r="N780" s="219"/>
      <c r="O780" s="219"/>
      <c r="P780" s="219"/>
      <c r="Q780" s="219"/>
      <c r="R780" s="219"/>
      <c r="S780" s="219"/>
      <c r="T780" s="219"/>
      <c r="U780" s="224"/>
      <c r="V780" s="225"/>
      <c r="W780" s="221"/>
      <c r="X780" s="219"/>
      <c r="Y780" s="219"/>
      <c r="Z780" s="219"/>
      <c r="AA780" s="219"/>
      <c r="AB780" s="219"/>
      <c r="AC780" s="219"/>
      <c r="AD780" s="219"/>
      <c r="AE780" s="219"/>
      <c r="AF780" s="221"/>
      <c r="AG780" s="221"/>
      <c r="AH780" s="221"/>
      <c r="AI780" s="221"/>
      <c r="AJ780" s="221"/>
      <c r="AK780" s="221"/>
      <c r="AL780" s="221"/>
      <c r="AM780" s="221"/>
      <c r="AN780" s="221"/>
      <c r="AO780" s="221"/>
      <c r="AP780" s="221"/>
    </row>
    <row r="781" spans="1:42" ht="14.25" customHeight="1">
      <c r="A781" s="31"/>
      <c r="B781" s="31"/>
      <c r="C781" s="31"/>
      <c r="D781" s="31"/>
      <c r="E781" s="31"/>
      <c r="F781" s="31"/>
      <c r="G781" s="31"/>
      <c r="H781" s="31"/>
      <c r="I781" s="31"/>
      <c r="J781" s="31"/>
      <c r="K781" s="227"/>
      <c r="L781" s="218"/>
      <c r="M781" s="219"/>
      <c r="N781" s="219"/>
      <c r="O781" s="219"/>
      <c r="P781" s="219"/>
      <c r="Q781" s="219"/>
      <c r="R781" s="219"/>
      <c r="S781" s="219"/>
      <c r="T781" s="219"/>
      <c r="U781" s="224"/>
      <c r="V781" s="225"/>
      <c r="W781" s="221"/>
      <c r="X781" s="219"/>
      <c r="Y781" s="219"/>
      <c r="Z781" s="219"/>
      <c r="AA781" s="219"/>
      <c r="AB781" s="219"/>
      <c r="AC781" s="219"/>
      <c r="AD781" s="219"/>
      <c r="AE781" s="219"/>
      <c r="AF781" s="221"/>
      <c r="AG781" s="221"/>
      <c r="AH781" s="221"/>
      <c r="AI781" s="221"/>
      <c r="AJ781" s="221"/>
      <c r="AK781" s="221"/>
      <c r="AL781" s="221"/>
      <c r="AM781" s="221"/>
      <c r="AN781" s="221"/>
      <c r="AO781" s="221"/>
      <c r="AP781" s="221"/>
    </row>
    <row r="782" spans="1:42" ht="14.25" customHeight="1">
      <c r="A782" s="31"/>
      <c r="B782" s="31"/>
      <c r="C782" s="31"/>
      <c r="D782" s="31"/>
      <c r="E782" s="31"/>
      <c r="F782" s="31"/>
      <c r="G782" s="31"/>
      <c r="H782" s="31"/>
      <c r="I782" s="31"/>
      <c r="J782" s="31"/>
      <c r="K782" s="227"/>
      <c r="L782" s="218"/>
      <c r="M782" s="219"/>
      <c r="N782" s="219"/>
      <c r="O782" s="219"/>
      <c r="P782" s="219"/>
      <c r="Q782" s="219"/>
      <c r="R782" s="219"/>
      <c r="S782" s="219"/>
      <c r="T782" s="219"/>
      <c r="U782" s="224"/>
      <c r="V782" s="225"/>
      <c r="W782" s="221"/>
      <c r="X782" s="219"/>
      <c r="Y782" s="219"/>
      <c r="Z782" s="219"/>
      <c r="AA782" s="219"/>
      <c r="AB782" s="219"/>
      <c r="AC782" s="219"/>
      <c r="AD782" s="219"/>
      <c r="AE782" s="219"/>
      <c r="AF782" s="221"/>
      <c r="AG782" s="221"/>
      <c r="AH782" s="221"/>
      <c r="AI782" s="221"/>
      <c r="AJ782" s="221"/>
      <c r="AK782" s="221"/>
      <c r="AL782" s="221"/>
      <c r="AM782" s="221"/>
      <c r="AN782" s="221"/>
      <c r="AO782" s="221"/>
      <c r="AP782" s="221"/>
    </row>
    <row r="783" spans="1:42" ht="14.25" customHeight="1">
      <c r="A783" s="31"/>
      <c r="B783" s="31"/>
      <c r="C783" s="31"/>
      <c r="D783" s="31"/>
      <c r="E783" s="31"/>
      <c r="F783" s="31"/>
      <c r="G783" s="31"/>
      <c r="H783" s="31"/>
      <c r="I783" s="31"/>
      <c r="J783" s="31"/>
      <c r="K783" s="227"/>
      <c r="L783" s="218"/>
      <c r="M783" s="219"/>
      <c r="N783" s="219"/>
      <c r="O783" s="219"/>
      <c r="P783" s="219"/>
      <c r="Q783" s="219"/>
      <c r="R783" s="219"/>
      <c r="S783" s="219"/>
      <c r="T783" s="219"/>
      <c r="U783" s="224"/>
      <c r="V783" s="225"/>
      <c r="W783" s="221"/>
      <c r="X783" s="219"/>
      <c r="Y783" s="219"/>
      <c r="Z783" s="219"/>
      <c r="AA783" s="219"/>
      <c r="AB783" s="219"/>
      <c r="AC783" s="219"/>
      <c r="AD783" s="219"/>
      <c r="AE783" s="219"/>
      <c r="AF783" s="221"/>
      <c r="AG783" s="221"/>
      <c r="AH783" s="221"/>
      <c r="AI783" s="221"/>
      <c r="AJ783" s="221"/>
      <c r="AK783" s="221"/>
      <c r="AL783" s="221"/>
      <c r="AM783" s="221"/>
      <c r="AN783" s="221"/>
      <c r="AO783" s="221"/>
      <c r="AP783" s="221"/>
    </row>
    <row r="784" spans="1:42" ht="14.25" customHeight="1">
      <c r="A784" s="31"/>
      <c r="B784" s="31"/>
      <c r="C784" s="31"/>
      <c r="D784" s="31"/>
      <c r="E784" s="31"/>
      <c r="F784" s="31"/>
      <c r="G784" s="31"/>
      <c r="H784" s="31"/>
      <c r="I784" s="31"/>
      <c r="J784" s="31"/>
      <c r="K784" s="227"/>
      <c r="L784" s="218"/>
      <c r="M784" s="219"/>
      <c r="N784" s="219"/>
      <c r="O784" s="219"/>
      <c r="P784" s="219"/>
      <c r="Q784" s="219"/>
      <c r="R784" s="219"/>
      <c r="S784" s="219"/>
      <c r="T784" s="219"/>
      <c r="U784" s="224"/>
      <c r="V784" s="225"/>
      <c r="W784" s="221"/>
      <c r="X784" s="219"/>
      <c r="Y784" s="219"/>
      <c r="Z784" s="219"/>
      <c r="AA784" s="219"/>
      <c r="AB784" s="219"/>
      <c r="AC784" s="219"/>
      <c r="AD784" s="219"/>
      <c r="AE784" s="219"/>
      <c r="AF784" s="221"/>
      <c r="AG784" s="221"/>
      <c r="AH784" s="221"/>
      <c r="AI784" s="221"/>
      <c r="AJ784" s="221"/>
      <c r="AK784" s="221"/>
      <c r="AL784" s="221"/>
      <c r="AM784" s="221"/>
      <c r="AN784" s="221"/>
      <c r="AO784" s="221"/>
      <c r="AP784" s="221"/>
    </row>
    <row r="785" spans="1:42" ht="14.25" customHeight="1">
      <c r="A785" s="31"/>
      <c r="B785" s="31"/>
      <c r="C785" s="31"/>
      <c r="D785" s="31"/>
      <c r="E785" s="31"/>
      <c r="F785" s="31"/>
      <c r="G785" s="31"/>
      <c r="H785" s="31"/>
      <c r="I785" s="31"/>
      <c r="J785" s="31"/>
      <c r="K785" s="227"/>
      <c r="L785" s="218"/>
      <c r="M785" s="219"/>
      <c r="N785" s="219"/>
      <c r="O785" s="219"/>
      <c r="P785" s="219"/>
      <c r="Q785" s="219"/>
      <c r="R785" s="219"/>
      <c r="S785" s="219"/>
      <c r="T785" s="219"/>
      <c r="U785" s="224"/>
      <c r="V785" s="225"/>
      <c r="W785" s="221"/>
      <c r="X785" s="219"/>
      <c r="Y785" s="219"/>
      <c r="Z785" s="219"/>
      <c r="AA785" s="219"/>
      <c r="AB785" s="219"/>
      <c r="AC785" s="219"/>
      <c r="AD785" s="219"/>
      <c r="AE785" s="219"/>
      <c r="AF785" s="221"/>
      <c r="AG785" s="221"/>
      <c r="AH785" s="221"/>
      <c r="AI785" s="221"/>
      <c r="AJ785" s="221"/>
      <c r="AK785" s="221"/>
      <c r="AL785" s="221"/>
      <c r="AM785" s="221"/>
      <c r="AN785" s="221"/>
      <c r="AO785" s="221"/>
      <c r="AP785" s="221"/>
    </row>
    <row r="786" spans="1:42" ht="14.25" customHeight="1">
      <c r="A786" s="31"/>
      <c r="B786" s="31"/>
      <c r="C786" s="31"/>
      <c r="D786" s="31"/>
      <c r="E786" s="31"/>
      <c r="F786" s="31"/>
      <c r="G786" s="31"/>
      <c r="H786" s="31"/>
      <c r="I786" s="31"/>
      <c r="J786" s="31"/>
      <c r="K786" s="227"/>
      <c r="L786" s="218"/>
      <c r="M786" s="219"/>
      <c r="N786" s="219"/>
      <c r="O786" s="219"/>
      <c r="P786" s="219"/>
      <c r="Q786" s="219"/>
      <c r="R786" s="219"/>
      <c r="S786" s="219"/>
      <c r="T786" s="219"/>
      <c r="U786" s="224"/>
      <c r="V786" s="225"/>
      <c r="W786" s="221"/>
      <c r="X786" s="219"/>
      <c r="Y786" s="219"/>
      <c r="Z786" s="219"/>
      <c r="AA786" s="219"/>
      <c r="AB786" s="219"/>
      <c r="AC786" s="219"/>
      <c r="AD786" s="219"/>
      <c r="AE786" s="219"/>
      <c r="AF786" s="221"/>
      <c r="AG786" s="221"/>
      <c r="AH786" s="221"/>
      <c r="AI786" s="221"/>
      <c r="AJ786" s="221"/>
      <c r="AK786" s="221"/>
      <c r="AL786" s="221"/>
      <c r="AM786" s="221"/>
      <c r="AN786" s="221"/>
      <c r="AO786" s="221"/>
      <c r="AP786" s="221"/>
    </row>
    <row r="787" spans="1:42" ht="14.25" customHeight="1">
      <c r="A787" s="31"/>
      <c r="B787" s="31"/>
      <c r="C787" s="31"/>
      <c r="D787" s="31"/>
      <c r="E787" s="31"/>
      <c r="F787" s="31"/>
      <c r="G787" s="31"/>
      <c r="H787" s="31"/>
      <c r="I787" s="31"/>
      <c r="J787" s="31"/>
      <c r="K787" s="227"/>
      <c r="L787" s="218"/>
      <c r="M787" s="219"/>
      <c r="N787" s="219"/>
      <c r="O787" s="219"/>
      <c r="P787" s="219"/>
      <c r="Q787" s="219"/>
      <c r="R787" s="219"/>
      <c r="S787" s="219"/>
      <c r="T787" s="219"/>
      <c r="U787" s="224"/>
      <c r="V787" s="225"/>
      <c r="W787" s="221"/>
      <c r="X787" s="219"/>
      <c r="Y787" s="219"/>
      <c r="Z787" s="219"/>
      <c r="AA787" s="219"/>
      <c r="AB787" s="219"/>
      <c r="AC787" s="219"/>
      <c r="AD787" s="219"/>
      <c r="AE787" s="219"/>
      <c r="AF787" s="221"/>
      <c r="AG787" s="221"/>
      <c r="AH787" s="221"/>
      <c r="AI787" s="221"/>
      <c r="AJ787" s="221"/>
      <c r="AK787" s="221"/>
      <c r="AL787" s="221"/>
      <c r="AM787" s="221"/>
      <c r="AN787" s="221"/>
      <c r="AO787" s="221"/>
      <c r="AP787" s="221"/>
    </row>
    <row r="788" spans="1:42" ht="14.25" customHeight="1">
      <c r="A788" s="31"/>
      <c r="B788" s="31"/>
      <c r="C788" s="31"/>
      <c r="D788" s="31"/>
      <c r="E788" s="31"/>
      <c r="F788" s="31"/>
      <c r="G788" s="31"/>
      <c r="H788" s="31"/>
      <c r="I788" s="31"/>
      <c r="J788" s="31"/>
      <c r="K788" s="227"/>
      <c r="L788" s="218"/>
      <c r="M788" s="219"/>
      <c r="N788" s="219"/>
      <c r="O788" s="219"/>
      <c r="P788" s="219"/>
      <c r="Q788" s="219"/>
      <c r="R788" s="219"/>
      <c r="S788" s="219"/>
      <c r="T788" s="219"/>
      <c r="U788" s="224"/>
      <c r="V788" s="225"/>
      <c r="W788" s="221"/>
      <c r="X788" s="219"/>
      <c r="Y788" s="219"/>
      <c r="Z788" s="219"/>
      <c r="AA788" s="219"/>
      <c r="AB788" s="219"/>
      <c r="AC788" s="219"/>
      <c r="AD788" s="219"/>
      <c r="AE788" s="219"/>
      <c r="AF788" s="221"/>
      <c r="AG788" s="221"/>
      <c r="AH788" s="221"/>
      <c r="AI788" s="221"/>
      <c r="AJ788" s="221"/>
      <c r="AK788" s="221"/>
      <c r="AL788" s="221"/>
      <c r="AM788" s="221"/>
      <c r="AN788" s="221"/>
      <c r="AO788" s="221"/>
      <c r="AP788" s="221"/>
    </row>
    <row r="789" spans="1:42" ht="14.25" customHeight="1">
      <c r="A789" s="31"/>
      <c r="B789" s="31"/>
      <c r="C789" s="31"/>
      <c r="D789" s="31"/>
      <c r="E789" s="31"/>
      <c r="F789" s="31"/>
      <c r="G789" s="31"/>
      <c r="H789" s="31"/>
      <c r="I789" s="31"/>
      <c r="J789" s="31"/>
      <c r="K789" s="227"/>
      <c r="L789" s="218"/>
      <c r="M789" s="219"/>
      <c r="N789" s="219"/>
      <c r="O789" s="219"/>
      <c r="P789" s="219"/>
      <c r="Q789" s="219"/>
      <c r="R789" s="219"/>
      <c r="S789" s="219"/>
      <c r="T789" s="219"/>
      <c r="U789" s="224"/>
      <c r="V789" s="225"/>
      <c r="W789" s="221"/>
      <c r="X789" s="219"/>
      <c r="Y789" s="219"/>
      <c r="Z789" s="219"/>
      <c r="AA789" s="219"/>
      <c r="AB789" s="219"/>
      <c r="AC789" s="219"/>
      <c r="AD789" s="219"/>
      <c r="AE789" s="219"/>
      <c r="AF789" s="221"/>
      <c r="AG789" s="221"/>
      <c r="AH789" s="221"/>
      <c r="AI789" s="221"/>
      <c r="AJ789" s="221"/>
      <c r="AK789" s="221"/>
      <c r="AL789" s="221"/>
      <c r="AM789" s="221"/>
      <c r="AN789" s="221"/>
      <c r="AO789" s="221"/>
      <c r="AP789" s="221"/>
    </row>
    <row r="790" spans="1:42" ht="14.25" customHeight="1">
      <c r="A790" s="31"/>
      <c r="B790" s="31"/>
      <c r="C790" s="31"/>
      <c r="D790" s="31"/>
      <c r="E790" s="31"/>
      <c r="F790" s="31"/>
      <c r="G790" s="31"/>
      <c r="H790" s="31"/>
      <c r="I790" s="31"/>
      <c r="J790" s="31"/>
      <c r="K790" s="227"/>
      <c r="L790" s="218"/>
      <c r="M790" s="219"/>
      <c r="N790" s="219"/>
      <c r="O790" s="219"/>
      <c r="P790" s="219"/>
      <c r="Q790" s="219"/>
      <c r="R790" s="219"/>
      <c r="S790" s="219"/>
      <c r="T790" s="219"/>
      <c r="U790" s="224"/>
      <c r="V790" s="225"/>
      <c r="W790" s="221"/>
      <c r="X790" s="219"/>
      <c r="Y790" s="219"/>
      <c r="Z790" s="219"/>
      <c r="AA790" s="219"/>
      <c r="AB790" s="219"/>
      <c r="AC790" s="219"/>
      <c r="AD790" s="219"/>
      <c r="AE790" s="219"/>
      <c r="AF790" s="221"/>
      <c r="AG790" s="221"/>
      <c r="AH790" s="221"/>
      <c r="AI790" s="221"/>
      <c r="AJ790" s="221"/>
      <c r="AK790" s="221"/>
      <c r="AL790" s="221"/>
      <c r="AM790" s="221"/>
      <c r="AN790" s="221"/>
      <c r="AO790" s="221"/>
      <c r="AP790" s="221"/>
    </row>
    <row r="791" spans="1:42" ht="14.25" customHeight="1">
      <c r="A791" s="31"/>
      <c r="B791" s="31"/>
      <c r="C791" s="31"/>
      <c r="D791" s="31"/>
      <c r="E791" s="31"/>
      <c r="F791" s="31"/>
      <c r="G791" s="31"/>
      <c r="H791" s="31"/>
      <c r="I791" s="31"/>
      <c r="J791" s="31"/>
      <c r="K791" s="227"/>
      <c r="L791" s="218"/>
      <c r="M791" s="219"/>
      <c r="N791" s="219"/>
      <c r="O791" s="219"/>
      <c r="P791" s="219"/>
      <c r="Q791" s="219"/>
      <c r="R791" s="219"/>
      <c r="S791" s="219"/>
      <c r="T791" s="219"/>
      <c r="U791" s="224"/>
      <c r="V791" s="225"/>
      <c r="W791" s="221"/>
      <c r="X791" s="219"/>
      <c r="Y791" s="219"/>
      <c r="Z791" s="219"/>
      <c r="AA791" s="219"/>
      <c r="AB791" s="219"/>
      <c r="AC791" s="219"/>
      <c r="AD791" s="219"/>
      <c r="AE791" s="219"/>
      <c r="AF791" s="221"/>
      <c r="AG791" s="221"/>
      <c r="AH791" s="221"/>
      <c r="AI791" s="221"/>
      <c r="AJ791" s="221"/>
      <c r="AK791" s="221"/>
      <c r="AL791" s="221"/>
      <c r="AM791" s="221"/>
      <c r="AN791" s="221"/>
      <c r="AO791" s="221"/>
      <c r="AP791" s="221"/>
    </row>
    <row r="792" spans="1:42" ht="14.25" customHeight="1">
      <c r="A792" s="31"/>
      <c r="B792" s="31"/>
      <c r="C792" s="31"/>
      <c r="D792" s="31"/>
      <c r="E792" s="31"/>
      <c r="F792" s="31"/>
      <c r="G792" s="31"/>
      <c r="H792" s="31"/>
      <c r="I792" s="31"/>
      <c r="J792" s="31"/>
      <c r="K792" s="227"/>
      <c r="L792" s="218"/>
      <c r="M792" s="219"/>
      <c r="N792" s="219"/>
      <c r="O792" s="219"/>
      <c r="P792" s="219"/>
      <c r="Q792" s="219"/>
      <c r="R792" s="219"/>
      <c r="S792" s="219"/>
      <c r="T792" s="219"/>
      <c r="U792" s="224"/>
      <c r="V792" s="225"/>
      <c r="W792" s="221"/>
      <c r="X792" s="219"/>
      <c r="Y792" s="219"/>
      <c r="Z792" s="219"/>
      <c r="AA792" s="219"/>
      <c r="AB792" s="219"/>
      <c r="AC792" s="219"/>
      <c r="AD792" s="219"/>
      <c r="AE792" s="219"/>
      <c r="AF792" s="221"/>
      <c r="AG792" s="221"/>
      <c r="AH792" s="221"/>
      <c r="AI792" s="221"/>
      <c r="AJ792" s="221"/>
      <c r="AK792" s="221"/>
      <c r="AL792" s="221"/>
      <c r="AM792" s="221"/>
      <c r="AN792" s="221"/>
      <c r="AO792" s="221"/>
      <c r="AP792" s="221"/>
    </row>
    <row r="793" spans="1:42" ht="14.25" customHeight="1">
      <c r="A793" s="31"/>
      <c r="B793" s="31"/>
      <c r="C793" s="31"/>
      <c r="D793" s="31"/>
      <c r="E793" s="31"/>
      <c r="F793" s="31"/>
      <c r="G793" s="31"/>
      <c r="H793" s="31"/>
      <c r="I793" s="31"/>
      <c r="J793" s="31"/>
      <c r="K793" s="227"/>
      <c r="L793" s="218"/>
      <c r="M793" s="219"/>
      <c r="N793" s="219"/>
      <c r="O793" s="219"/>
      <c r="P793" s="219"/>
      <c r="Q793" s="219"/>
      <c r="R793" s="219"/>
      <c r="S793" s="219"/>
      <c r="T793" s="219"/>
      <c r="U793" s="224"/>
      <c r="V793" s="225"/>
      <c r="W793" s="221"/>
      <c r="X793" s="219"/>
      <c r="Y793" s="219"/>
      <c r="Z793" s="219"/>
      <c r="AA793" s="219"/>
      <c r="AB793" s="219"/>
      <c r="AC793" s="219"/>
      <c r="AD793" s="219"/>
      <c r="AE793" s="219"/>
      <c r="AF793" s="221"/>
      <c r="AG793" s="221"/>
      <c r="AH793" s="221"/>
      <c r="AI793" s="221"/>
      <c r="AJ793" s="221"/>
      <c r="AK793" s="221"/>
      <c r="AL793" s="221"/>
      <c r="AM793" s="221"/>
      <c r="AN793" s="221"/>
      <c r="AO793" s="221"/>
      <c r="AP793" s="221"/>
    </row>
    <row r="794" spans="1:42" ht="14.25" customHeight="1">
      <c r="A794" s="31"/>
      <c r="B794" s="31"/>
      <c r="C794" s="31"/>
      <c r="D794" s="31"/>
      <c r="E794" s="31"/>
      <c r="F794" s="31"/>
      <c r="G794" s="31"/>
      <c r="H794" s="31"/>
      <c r="I794" s="31"/>
      <c r="J794" s="31"/>
      <c r="K794" s="227"/>
      <c r="L794" s="218"/>
      <c r="M794" s="219"/>
      <c r="N794" s="219"/>
      <c r="O794" s="219"/>
      <c r="P794" s="219"/>
      <c r="Q794" s="219"/>
      <c r="R794" s="219"/>
      <c r="S794" s="219"/>
      <c r="T794" s="219"/>
      <c r="U794" s="224"/>
      <c r="V794" s="225"/>
      <c r="W794" s="221"/>
      <c r="X794" s="219"/>
      <c r="Y794" s="219"/>
      <c r="Z794" s="219"/>
      <c r="AA794" s="219"/>
      <c r="AB794" s="219"/>
      <c r="AC794" s="219"/>
      <c r="AD794" s="219"/>
      <c r="AE794" s="219"/>
      <c r="AF794" s="221"/>
      <c r="AG794" s="221"/>
      <c r="AH794" s="221"/>
      <c r="AI794" s="221"/>
      <c r="AJ794" s="221"/>
      <c r="AK794" s="221"/>
      <c r="AL794" s="221"/>
      <c r="AM794" s="221"/>
      <c r="AN794" s="221"/>
      <c r="AO794" s="221"/>
      <c r="AP794" s="221"/>
    </row>
    <row r="795" spans="1:42" ht="14.25" customHeight="1">
      <c r="A795" s="31"/>
      <c r="B795" s="31"/>
      <c r="C795" s="31"/>
      <c r="D795" s="31"/>
      <c r="E795" s="31"/>
      <c r="F795" s="31"/>
      <c r="G795" s="31"/>
      <c r="H795" s="31"/>
      <c r="I795" s="31"/>
      <c r="J795" s="31"/>
      <c r="K795" s="227"/>
      <c r="L795" s="218"/>
      <c r="M795" s="219"/>
      <c r="N795" s="219"/>
      <c r="O795" s="219"/>
      <c r="P795" s="219"/>
      <c r="Q795" s="219"/>
      <c r="R795" s="219"/>
      <c r="S795" s="219"/>
      <c r="T795" s="219"/>
      <c r="U795" s="224"/>
      <c r="V795" s="225"/>
      <c r="W795" s="221"/>
      <c r="X795" s="219"/>
      <c r="Y795" s="219"/>
      <c r="Z795" s="219"/>
      <c r="AA795" s="219"/>
      <c r="AB795" s="219"/>
      <c r="AC795" s="219"/>
      <c r="AD795" s="219"/>
      <c r="AE795" s="219"/>
      <c r="AF795" s="221"/>
      <c r="AG795" s="221"/>
      <c r="AH795" s="221"/>
      <c r="AI795" s="221"/>
      <c r="AJ795" s="221"/>
      <c r="AK795" s="221"/>
      <c r="AL795" s="221"/>
      <c r="AM795" s="221"/>
      <c r="AN795" s="221"/>
      <c r="AO795" s="221"/>
      <c r="AP795" s="221"/>
    </row>
    <row r="796" spans="1:42" ht="14.25" customHeight="1">
      <c r="A796" s="31"/>
      <c r="B796" s="31"/>
      <c r="C796" s="31"/>
      <c r="D796" s="31"/>
      <c r="E796" s="31"/>
      <c r="F796" s="31"/>
      <c r="G796" s="31"/>
      <c r="H796" s="31"/>
      <c r="I796" s="31"/>
      <c r="J796" s="31"/>
      <c r="K796" s="227"/>
      <c r="L796" s="218"/>
      <c r="M796" s="219"/>
      <c r="N796" s="219"/>
      <c r="O796" s="219"/>
      <c r="P796" s="219"/>
      <c r="Q796" s="219"/>
      <c r="R796" s="219"/>
      <c r="S796" s="219"/>
      <c r="T796" s="219"/>
      <c r="U796" s="224"/>
      <c r="V796" s="225"/>
      <c r="W796" s="221"/>
      <c r="X796" s="219"/>
      <c r="Y796" s="219"/>
      <c r="Z796" s="219"/>
      <c r="AA796" s="219"/>
      <c r="AB796" s="219"/>
      <c r="AC796" s="219"/>
      <c r="AD796" s="219"/>
      <c r="AE796" s="219"/>
      <c r="AF796" s="221"/>
      <c r="AG796" s="221"/>
      <c r="AH796" s="221"/>
      <c r="AI796" s="221"/>
      <c r="AJ796" s="221"/>
      <c r="AK796" s="221"/>
      <c r="AL796" s="221"/>
      <c r="AM796" s="221"/>
      <c r="AN796" s="221"/>
      <c r="AO796" s="221"/>
      <c r="AP796" s="221"/>
    </row>
    <row r="797" spans="1:42" ht="14.25" customHeight="1">
      <c r="A797" s="31"/>
      <c r="B797" s="31"/>
      <c r="C797" s="31"/>
      <c r="D797" s="31"/>
      <c r="E797" s="31"/>
      <c r="F797" s="31"/>
      <c r="G797" s="31"/>
      <c r="H797" s="31"/>
      <c r="I797" s="31"/>
      <c r="J797" s="31"/>
      <c r="K797" s="227"/>
      <c r="L797" s="218"/>
      <c r="M797" s="219"/>
      <c r="N797" s="219"/>
      <c r="O797" s="219"/>
      <c r="P797" s="219"/>
      <c r="Q797" s="219"/>
      <c r="R797" s="219"/>
      <c r="S797" s="219"/>
      <c r="T797" s="219"/>
      <c r="U797" s="224"/>
      <c r="V797" s="225"/>
      <c r="W797" s="221"/>
      <c r="X797" s="219"/>
      <c r="Y797" s="219"/>
      <c r="Z797" s="219"/>
      <c r="AA797" s="219"/>
      <c r="AB797" s="219"/>
      <c r="AC797" s="219"/>
      <c r="AD797" s="219"/>
      <c r="AE797" s="219"/>
      <c r="AF797" s="221"/>
      <c r="AG797" s="221"/>
      <c r="AH797" s="221"/>
      <c r="AI797" s="221"/>
      <c r="AJ797" s="221"/>
      <c r="AK797" s="221"/>
      <c r="AL797" s="221"/>
      <c r="AM797" s="221"/>
      <c r="AN797" s="221"/>
      <c r="AO797" s="221"/>
      <c r="AP797" s="221"/>
    </row>
    <row r="798" spans="1:42" ht="14.25" customHeight="1">
      <c r="A798" s="31"/>
      <c r="B798" s="31"/>
      <c r="C798" s="31"/>
      <c r="D798" s="31"/>
      <c r="E798" s="31"/>
      <c r="F798" s="31"/>
      <c r="G798" s="31"/>
      <c r="H798" s="31"/>
      <c r="I798" s="31"/>
      <c r="J798" s="31"/>
      <c r="K798" s="227"/>
      <c r="L798" s="218"/>
      <c r="M798" s="219"/>
      <c r="N798" s="219"/>
      <c r="O798" s="219"/>
      <c r="P798" s="219"/>
      <c r="Q798" s="219"/>
      <c r="R798" s="219"/>
      <c r="S798" s="219"/>
      <c r="T798" s="219"/>
      <c r="U798" s="224"/>
      <c r="V798" s="225"/>
      <c r="W798" s="221"/>
      <c r="X798" s="219"/>
      <c r="Y798" s="219"/>
      <c r="Z798" s="219"/>
      <c r="AA798" s="219"/>
      <c r="AB798" s="219"/>
      <c r="AC798" s="219"/>
      <c r="AD798" s="219"/>
      <c r="AE798" s="219"/>
      <c r="AF798" s="221"/>
      <c r="AG798" s="221"/>
      <c r="AH798" s="221"/>
      <c r="AI798" s="221"/>
      <c r="AJ798" s="221"/>
      <c r="AK798" s="221"/>
      <c r="AL798" s="221"/>
      <c r="AM798" s="221"/>
      <c r="AN798" s="221"/>
      <c r="AO798" s="221"/>
      <c r="AP798" s="221"/>
    </row>
    <row r="799" spans="1:42" ht="14.25" customHeight="1">
      <c r="A799" s="31"/>
      <c r="B799" s="31"/>
      <c r="C799" s="31"/>
      <c r="D799" s="31"/>
      <c r="E799" s="31"/>
      <c r="F799" s="31"/>
      <c r="G799" s="31"/>
      <c r="H799" s="31"/>
      <c r="I799" s="31"/>
      <c r="J799" s="31"/>
      <c r="K799" s="227"/>
      <c r="L799" s="218"/>
      <c r="M799" s="219"/>
      <c r="N799" s="219"/>
      <c r="O799" s="219"/>
      <c r="P799" s="219"/>
      <c r="Q799" s="219"/>
      <c r="R799" s="219"/>
      <c r="S799" s="219"/>
      <c r="T799" s="219"/>
      <c r="U799" s="224"/>
      <c r="V799" s="225"/>
      <c r="W799" s="221"/>
      <c r="X799" s="219"/>
      <c r="Y799" s="219"/>
      <c r="Z799" s="219"/>
      <c r="AA799" s="219"/>
      <c r="AB799" s="219"/>
      <c r="AC799" s="219"/>
      <c r="AD799" s="219"/>
      <c r="AE799" s="219"/>
      <c r="AF799" s="221"/>
      <c r="AG799" s="221"/>
      <c r="AH799" s="221"/>
      <c r="AI799" s="221"/>
      <c r="AJ799" s="221"/>
      <c r="AK799" s="221"/>
      <c r="AL799" s="221"/>
      <c r="AM799" s="221"/>
      <c r="AN799" s="221"/>
      <c r="AO799" s="221"/>
      <c r="AP799" s="221"/>
    </row>
    <row r="800" spans="1:42" ht="14.25" customHeight="1">
      <c r="A800" s="31"/>
      <c r="B800" s="31"/>
      <c r="C800" s="31"/>
      <c r="D800" s="31"/>
      <c r="E800" s="31"/>
      <c r="F800" s="31"/>
      <c r="G800" s="31"/>
      <c r="H800" s="31"/>
      <c r="I800" s="31"/>
      <c r="J800" s="31"/>
      <c r="K800" s="227"/>
      <c r="L800" s="218"/>
      <c r="M800" s="219"/>
      <c r="N800" s="219"/>
      <c r="O800" s="219"/>
      <c r="P800" s="219"/>
      <c r="Q800" s="219"/>
      <c r="R800" s="219"/>
      <c r="S800" s="219"/>
      <c r="T800" s="219"/>
      <c r="U800" s="224"/>
      <c r="V800" s="225"/>
      <c r="W800" s="221"/>
      <c r="X800" s="219"/>
      <c r="Y800" s="219"/>
      <c r="Z800" s="219"/>
      <c r="AA800" s="219"/>
      <c r="AB800" s="219"/>
      <c r="AC800" s="219"/>
      <c r="AD800" s="219"/>
      <c r="AE800" s="219"/>
      <c r="AF800" s="221"/>
      <c r="AG800" s="221"/>
      <c r="AH800" s="221"/>
      <c r="AI800" s="221"/>
      <c r="AJ800" s="221"/>
      <c r="AK800" s="221"/>
      <c r="AL800" s="221"/>
      <c r="AM800" s="221"/>
      <c r="AN800" s="221"/>
      <c r="AO800" s="221"/>
      <c r="AP800" s="221"/>
    </row>
    <row r="801" spans="1:42" ht="14.25" customHeight="1">
      <c r="A801" s="31"/>
      <c r="B801" s="31"/>
      <c r="C801" s="31"/>
      <c r="D801" s="31"/>
      <c r="E801" s="31"/>
      <c r="F801" s="31"/>
      <c r="G801" s="31"/>
      <c r="H801" s="31"/>
      <c r="I801" s="31"/>
      <c r="J801" s="31"/>
      <c r="K801" s="227"/>
      <c r="L801" s="218"/>
      <c r="M801" s="219"/>
      <c r="N801" s="219"/>
      <c r="O801" s="219"/>
      <c r="P801" s="219"/>
      <c r="Q801" s="219"/>
      <c r="R801" s="219"/>
      <c r="S801" s="219"/>
      <c r="T801" s="219"/>
      <c r="U801" s="224"/>
      <c r="V801" s="225"/>
      <c r="W801" s="221"/>
      <c r="X801" s="219"/>
      <c r="Y801" s="219"/>
      <c r="Z801" s="219"/>
      <c r="AA801" s="219"/>
      <c r="AB801" s="219"/>
      <c r="AC801" s="219"/>
      <c r="AD801" s="219"/>
      <c r="AE801" s="219"/>
      <c r="AF801" s="221"/>
      <c r="AG801" s="221"/>
      <c r="AH801" s="221"/>
      <c r="AI801" s="221"/>
      <c r="AJ801" s="221"/>
      <c r="AK801" s="221"/>
      <c r="AL801" s="221"/>
      <c r="AM801" s="221"/>
      <c r="AN801" s="221"/>
      <c r="AO801" s="221"/>
      <c r="AP801" s="221"/>
    </row>
    <row r="802" spans="1:42" ht="14.25" customHeight="1">
      <c r="A802" s="31"/>
      <c r="B802" s="31"/>
      <c r="C802" s="31"/>
      <c r="D802" s="31"/>
      <c r="E802" s="31"/>
      <c r="F802" s="31"/>
      <c r="G802" s="31"/>
      <c r="H802" s="31"/>
      <c r="I802" s="31"/>
      <c r="J802" s="31"/>
      <c r="K802" s="227"/>
      <c r="L802" s="218"/>
      <c r="M802" s="219"/>
      <c r="N802" s="219"/>
      <c r="O802" s="219"/>
      <c r="P802" s="219"/>
      <c r="Q802" s="219"/>
      <c r="R802" s="219"/>
      <c r="S802" s="219"/>
      <c r="T802" s="219"/>
      <c r="U802" s="224"/>
      <c r="V802" s="225"/>
      <c r="W802" s="221"/>
      <c r="X802" s="219"/>
      <c r="Y802" s="219"/>
      <c r="Z802" s="219"/>
      <c r="AA802" s="219"/>
      <c r="AB802" s="219"/>
      <c r="AC802" s="219"/>
      <c r="AD802" s="219"/>
      <c r="AE802" s="219"/>
      <c r="AF802" s="221"/>
      <c r="AG802" s="221"/>
      <c r="AH802" s="221"/>
      <c r="AI802" s="221"/>
      <c r="AJ802" s="221"/>
      <c r="AK802" s="221"/>
      <c r="AL802" s="221"/>
      <c r="AM802" s="221"/>
      <c r="AN802" s="221"/>
      <c r="AO802" s="221"/>
      <c r="AP802" s="221"/>
    </row>
    <row r="803" spans="1:42" ht="14.25" customHeight="1">
      <c r="A803" s="31"/>
      <c r="B803" s="31"/>
      <c r="C803" s="31"/>
      <c r="D803" s="31"/>
      <c r="E803" s="31"/>
      <c r="F803" s="31"/>
      <c r="G803" s="31"/>
      <c r="H803" s="31"/>
      <c r="I803" s="31"/>
      <c r="J803" s="31"/>
      <c r="K803" s="227"/>
      <c r="L803" s="218"/>
      <c r="M803" s="219"/>
      <c r="N803" s="219"/>
      <c r="O803" s="219"/>
      <c r="P803" s="219"/>
      <c r="Q803" s="219"/>
      <c r="R803" s="219"/>
      <c r="S803" s="219"/>
      <c r="T803" s="219"/>
      <c r="U803" s="224"/>
      <c r="V803" s="225"/>
      <c r="W803" s="221"/>
      <c r="X803" s="219"/>
      <c r="Y803" s="219"/>
      <c r="Z803" s="219"/>
      <c r="AA803" s="219"/>
      <c r="AB803" s="219"/>
      <c r="AC803" s="219"/>
      <c r="AD803" s="219"/>
      <c r="AE803" s="219"/>
      <c r="AF803" s="221"/>
      <c r="AG803" s="221"/>
      <c r="AH803" s="221"/>
      <c r="AI803" s="221"/>
      <c r="AJ803" s="221"/>
      <c r="AK803" s="221"/>
      <c r="AL803" s="221"/>
      <c r="AM803" s="221"/>
      <c r="AN803" s="221"/>
      <c r="AO803" s="221"/>
      <c r="AP803" s="221"/>
    </row>
    <row r="804" spans="1:42" ht="14.25" customHeight="1">
      <c r="A804" s="31"/>
      <c r="B804" s="31"/>
      <c r="C804" s="31"/>
      <c r="D804" s="31"/>
      <c r="E804" s="31"/>
      <c r="F804" s="31"/>
      <c r="G804" s="31"/>
      <c r="H804" s="31"/>
      <c r="I804" s="31"/>
      <c r="J804" s="31"/>
      <c r="K804" s="227"/>
      <c r="L804" s="218"/>
      <c r="M804" s="219"/>
      <c r="N804" s="219"/>
      <c r="O804" s="219"/>
      <c r="P804" s="219"/>
      <c r="Q804" s="219"/>
      <c r="R804" s="219"/>
      <c r="S804" s="219"/>
      <c r="T804" s="219"/>
      <c r="U804" s="224"/>
      <c r="V804" s="225"/>
      <c r="W804" s="221"/>
      <c r="X804" s="219"/>
      <c r="Y804" s="219"/>
      <c r="Z804" s="219"/>
      <c r="AA804" s="219"/>
      <c r="AB804" s="219"/>
      <c r="AC804" s="219"/>
      <c r="AD804" s="219"/>
      <c r="AE804" s="219"/>
      <c r="AF804" s="221"/>
      <c r="AG804" s="221"/>
      <c r="AH804" s="221"/>
      <c r="AI804" s="221"/>
      <c r="AJ804" s="221"/>
      <c r="AK804" s="221"/>
      <c r="AL804" s="221"/>
      <c r="AM804" s="221"/>
      <c r="AN804" s="221"/>
      <c r="AO804" s="221"/>
      <c r="AP804" s="221"/>
    </row>
    <row r="805" spans="1:42" ht="14.25" customHeight="1">
      <c r="A805" s="31"/>
      <c r="B805" s="31"/>
      <c r="C805" s="31"/>
      <c r="D805" s="31"/>
      <c r="E805" s="31"/>
      <c r="F805" s="31"/>
      <c r="G805" s="31"/>
      <c r="H805" s="31"/>
      <c r="I805" s="31"/>
      <c r="J805" s="31"/>
      <c r="K805" s="227"/>
      <c r="L805" s="218"/>
      <c r="M805" s="219"/>
      <c r="N805" s="219"/>
      <c r="O805" s="219"/>
      <c r="P805" s="219"/>
      <c r="Q805" s="219"/>
      <c r="R805" s="219"/>
      <c r="S805" s="219"/>
      <c r="T805" s="219"/>
      <c r="U805" s="224"/>
      <c r="V805" s="225"/>
      <c r="W805" s="221"/>
      <c r="X805" s="219"/>
      <c r="Y805" s="219"/>
      <c r="Z805" s="219"/>
      <c r="AA805" s="219"/>
      <c r="AB805" s="219"/>
      <c r="AC805" s="219"/>
      <c r="AD805" s="219"/>
      <c r="AE805" s="219"/>
      <c r="AF805" s="221"/>
      <c r="AG805" s="221"/>
      <c r="AH805" s="221"/>
      <c r="AI805" s="221"/>
      <c r="AJ805" s="221"/>
      <c r="AK805" s="221"/>
      <c r="AL805" s="221"/>
      <c r="AM805" s="221"/>
      <c r="AN805" s="221"/>
      <c r="AO805" s="221"/>
      <c r="AP805" s="221"/>
    </row>
    <row r="806" spans="1:42" ht="14.25" customHeight="1">
      <c r="A806" s="31"/>
      <c r="B806" s="31"/>
      <c r="C806" s="31"/>
      <c r="D806" s="31"/>
      <c r="E806" s="31"/>
      <c r="F806" s="31"/>
      <c r="G806" s="31"/>
      <c r="H806" s="31"/>
      <c r="I806" s="31"/>
      <c r="J806" s="31"/>
      <c r="K806" s="227"/>
      <c r="L806" s="218"/>
      <c r="M806" s="219"/>
      <c r="N806" s="219"/>
      <c r="O806" s="219"/>
      <c r="P806" s="219"/>
      <c r="Q806" s="219"/>
      <c r="R806" s="219"/>
      <c r="S806" s="219"/>
      <c r="T806" s="219"/>
      <c r="U806" s="224"/>
      <c r="V806" s="225"/>
      <c r="W806" s="221"/>
      <c r="X806" s="219"/>
      <c r="Y806" s="219"/>
      <c r="Z806" s="219"/>
      <c r="AA806" s="219"/>
      <c r="AB806" s="219"/>
      <c r="AC806" s="219"/>
      <c r="AD806" s="219"/>
      <c r="AE806" s="219"/>
      <c r="AF806" s="221"/>
      <c r="AG806" s="221"/>
      <c r="AH806" s="221"/>
      <c r="AI806" s="221"/>
      <c r="AJ806" s="221"/>
      <c r="AK806" s="221"/>
      <c r="AL806" s="221"/>
      <c r="AM806" s="221"/>
      <c r="AN806" s="221"/>
      <c r="AO806" s="221"/>
      <c r="AP806" s="221"/>
    </row>
    <row r="807" spans="1:42" ht="14.25" customHeight="1">
      <c r="A807" s="31"/>
      <c r="B807" s="31"/>
      <c r="C807" s="31"/>
      <c r="D807" s="31"/>
      <c r="E807" s="31"/>
      <c r="F807" s="31"/>
      <c r="G807" s="31"/>
      <c r="H807" s="31"/>
      <c r="I807" s="31"/>
      <c r="J807" s="31"/>
      <c r="K807" s="227"/>
      <c r="L807" s="218"/>
      <c r="M807" s="219"/>
      <c r="N807" s="219"/>
      <c r="O807" s="219"/>
      <c r="P807" s="219"/>
      <c r="Q807" s="219"/>
      <c r="R807" s="219"/>
      <c r="S807" s="219"/>
      <c r="T807" s="219"/>
      <c r="U807" s="224"/>
      <c r="V807" s="225"/>
      <c r="W807" s="221"/>
      <c r="X807" s="219"/>
      <c r="Y807" s="219"/>
      <c r="Z807" s="219"/>
      <c r="AA807" s="219"/>
      <c r="AB807" s="219"/>
      <c r="AC807" s="219"/>
      <c r="AD807" s="219"/>
      <c r="AE807" s="219"/>
      <c r="AF807" s="221"/>
      <c r="AG807" s="221"/>
      <c r="AH807" s="221"/>
      <c r="AI807" s="221"/>
      <c r="AJ807" s="221"/>
      <c r="AK807" s="221"/>
      <c r="AL807" s="221"/>
      <c r="AM807" s="221"/>
      <c r="AN807" s="221"/>
      <c r="AO807" s="221"/>
      <c r="AP807" s="221"/>
    </row>
    <row r="808" spans="1:42" ht="14.25" customHeight="1">
      <c r="A808" s="31"/>
      <c r="B808" s="31"/>
      <c r="C808" s="31"/>
      <c r="D808" s="31"/>
      <c r="E808" s="31"/>
      <c r="F808" s="31"/>
      <c r="G808" s="31"/>
      <c r="H808" s="31"/>
      <c r="I808" s="31"/>
      <c r="J808" s="31"/>
      <c r="K808" s="227"/>
      <c r="L808" s="218"/>
      <c r="M808" s="219"/>
      <c r="N808" s="219"/>
      <c r="O808" s="219"/>
      <c r="P808" s="219"/>
      <c r="Q808" s="219"/>
      <c r="R808" s="219"/>
      <c r="S808" s="219"/>
      <c r="T808" s="219"/>
      <c r="U808" s="224"/>
      <c r="V808" s="225"/>
      <c r="W808" s="221"/>
      <c r="X808" s="219"/>
      <c r="Y808" s="219"/>
      <c r="Z808" s="219"/>
      <c r="AA808" s="219"/>
      <c r="AB808" s="219"/>
      <c r="AC808" s="219"/>
      <c r="AD808" s="219"/>
      <c r="AE808" s="219"/>
      <c r="AF808" s="221"/>
      <c r="AG808" s="221"/>
      <c r="AH808" s="221"/>
      <c r="AI808" s="221"/>
      <c r="AJ808" s="221"/>
      <c r="AK808" s="221"/>
      <c r="AL808" s="221"/>
      <c r="AM808" s="221"/>
      <c r="AN808" s="221"/>
      <c r="AO808" s="221"/>
      <c r="AP808" s="221"/>
    </row>
    <row r="809" spans="1:42" ht="14.25" customHeight="1">
      <c r="A809" s="31"/>
      <c r="B809" s="31"/>
      <c r="C809" s="31"/>
      <c r="D809" s="31"/>
      <c r="E809" s="31"/>
      <c r="F809" s="31"/>
      <c r="G809" s="31"/>
      <c r="H809" s="31"/>
      <c r="I809" s="31"/>
      <c r="J809" s="31"/>
      <c r="K809" s="227"/>
      <c r="L809" s="218"/>
      <c r="M809" s="219"/>
      <c r="N809" s="219"/>
      <c r="O809" s="219"/>
      <c r="P809" s="219"/>
      <c r="Q809" s="219"/>
      <c r="R809" s="219"/>
      <c r="S809" s="219"/>
      <c r="T809" s="219"/>
      <c r="U809" s="224"/>
      <c r="V809" s="225"/>
      <c r="W809" s="221"/>
      <c r="X809" s="219"/>
      <c r="Y809" s="219"/>
      <c r="Z809" s="219"/>
      <c r="AA809" s="219"/>
      <c r="AB809" s="219"/>
      <c r="AC809" s="219"/>
      <c r="AD809" s="219"/>
      <c r="AE809" s="219"/>
      <c r="AF809" s="221"/>
      <c r="AG809" s="221"/>
      <c r="AH809" s="221"/>
      <c r="AI809" s="221"/>
      <c r="AJ809" s="221"/>
      <c r="AK809" s="221"/>
      <c r="AL809" s="221"/>
      <c r="AM809" s="221"/>
      <c r="AN809" s="221"/>
      <c r="AO809" s="221"/>
      <c r="AP809" s="221"/>
    </row>
    <row r="810" spans="1:42" ht="14.25" customHeight="1">
      <c r="A810" s="31"/>
      <c r="B810" s="31"/>
      <c r="C810" s="31"/>
      <c r="D810" s="31"/>
      <c r="E810" s="31"/>
      <c r="F810" s="31"/>
      <c r="G810" s="31"/>
      <c r="H810" s="31"/>
      <c r="I810" s="31"/>
      <c r="J810" s="31"/>
      <c r="K810" s="227"/>
      <c r="L810" s="218"/>
      <c r="M810" s="219"/>
      <c r="N810" s="219"/>
      <c r="O810" s="219"/>
      <c r="P810" s="219"/>
      <c r="Q810" s="219"/>
      <c r="R810" s="219"/>
      <c r="S810" s="219"/>
      <c r="T810" s="219"/>
      <c r="U810" s="224"/>
      <c r="V810" s="225"/>
      <c r="W810" s="221"/>
      <c r="X810" s="219"/>
      <c r="Y810" s="219"/>
      <c r="Z810" s="219"/>
      <c r="AA810" s="219"/>
      <c r="AB810" s="219"/>
      <c r="AC810" s="219"/>
      <c r="AD810" s="219"/>
      <c r="AE810" s="219"/>
      <c r="AF810" s="221"/>
      <c r="AG810" s="221"/>
      <c r="AH810" s="221"/>
      <c r="AI810" s="221"/>
      <c r="AJ810" s="221"/>
      <c r="AK810" s="221"/>
      <c r="AL810" s="221"/>
      <c r="AM810" s="221"/>
      <c r="AN810" s="221"/>
      <c r="AO810" s="221"/>
      <c r="AP810" s="221"/>
    </row>
    <row r="811" spans="1:42" ht="14.25" customHeight="1">
      <c r="A811" s="31"/>
      <c r="B811" s="31"/>
      <c r="C811" s="31"/>
      <c r="D811" s="31"/>
      <c r="E811" s="31"/>
      <c r="F811" s="31"/>
      <c r="G811" s="31"/>
      <c r="H811" s="31"/>
      <c r="I811" s="31"/>
      <c r="J811" s="31"/>
      <c r="K811" s="227"/>
      <c r="L811" s="218"/>
      <c r="M811" s="219"/>
      <c r="N811" s="219"/>
      <c r="O811" s="219"/>
      <c r="P811" s="219"/>
      <c r="Q811" s="219"/>
      <c r="R811" s="219"/>
      <c r="S811" s="219"/>
      <c r="T811" s="219"/>
      <c r="U811" s="224"/>
      <c r="V811" s="225"/>
      <c r="W811" s="221"/>
      <c r="X811" s="219"/>
      <c r="Y811" s="219"/>
      <c r="Z811" s="219"/>
      <c r="AA811" s="219"/>
      <c r="AB811" s="219"/>
      <c r="AC811" s="219"/>
      <c r="AD811" s="219"/>
      <c r="AE811" s="219"/>
      <c r="AF811" s="221"/>
      <c r="AG811" s="221"/>
      <c r="AH811" s="221"/>
      <c r="AI811" s="221"/>
      <c r="AJ811" s="221"/>
      <c r="AK811" s="221"/>
      <c r="AL811" s="221"/>
      <c r="AM811" s="221"/>
      <c r="AN811" s="221"/>
      <c r="AO811" s="221"/>
      <c r="AP811" s="221"/>
    </row>
    <row r="812" spans="1:42" ht="14.25" customHeight="1">
      <c r="A812" s="31"/>
      <c r="B812" s="31"/>
      <c r="C812" s="31"/>
      <c r="D812" s="31"/>
      <c r="E812" s="31"/>
      <c r="F812" s="31"/>
      <c r="G812" s="31"/>
      <c r="H812" s="31"/>
      <c r="I812" s="31"/>
      <c r="J812" s="31"/>
      <c r="K812" s="227"/>
      <c r="L812" s="218"/>
      <c r="M812" s="219"/>
      <c r="N812" s="219"/>
      <c r="O812" s="219"/>
      <c r="P812" s="219"/>
      <c r="Q812" s="219"/>
      <c r="R812" s="219"/>
      <c r="S812" s="219"/>
      <c r="T812" s="219"/>
      <c r="U812" s="224"/>
      <c r="V812" s="225"/>
      <c r="W812" s="221"/>
      <c r="X812" s="219"/>
      <c r="Y812" s="219"/>
      <c r="Z812" s="219"/>
      <c r="AA812" s="219"/>
      <c r="AB812" s="219"/>
      <c r="AC812" s="219"/>
      <c r="AD812" s="219"/>
      <c r="AE812" s="219"/>
      <c r="AF812" s="221"/>
      <c r="AG812" s="221"/>
      <c r="AH812" s="221"/>
      <c r="AI812" s="221"/>
      <c r="AJ812" s="221"/>
      <c r="AK812" s="221"/>
      <c r="AL812" s="221"/>
      <c r="AM812" s="221"/>
      <c r="AN812" s="221"/>
      <c r="AO812" s="221"/>
      <c r="AP812" s="221"/>
    </row>
    <row r="813" spans="1:42" ht="14.25" customHeight="1">
      <c r="A813" s="31"/>
      <c r="B813" s="31"/>
      <c r="C813" s="31"/>
      <c r="D813" s="31"/>
      <c r="E813" s="31"/>
      <c r="F813" s="31"/>
      <c r="G813" s="31"/>
      <c r="H813" s="31"/>
      <c r="I813" s="31"/>
      <c r="J813" s="31"/>
      <c r="K813" s="227"/>
      <c r="L813" s="218"/>
      <c r="M813" s="219"/>
      <c r="N813" s="219"/>
      <c r="O813" s="219"/>
      <c r="P813" s="219"/>
      <c r="Q813" s="219"/>
      <c r="R813" s="219"/>
      <c r="S813" s="219"/>
      <c r="T813" s="219"/>
      <c r="U813" s="224"/>
      <c r="V813" s="225"/>
      <c r="W813" s="221"/>
      <c r="X813" s="219"/>
      <c r="Y813" s="219"/>
      <c r="Z813" s="219"/>
      <c r="AA813" s="219"/>
      <c r="AB813" s="219"/>
      <c r="AC813" s="219"/>
      <c r="AD813" s="219"/>
      <c r="AE813" s="219"/>
      <c r="AF813" s="221"/>
      <c r="AG813" s="221"/>
      <c r="AH813" s="221"/>
      <c r="AI813" s="221"/>
      <c r="AJ813" s="221"/>
      <c r="AK813" s="221"/>
      <c r="AL813" s="221"/>
      <c r="AM813" s="221"/>
      <c r="AN813" s="221"/>
      <c r="AO813" s="221"/>
      <c r="AP813" s="221"/>
    </row>
    <row r="814" spans="1:42" ht="14.25" customHeight="1">
      <c r="A814" s="31"/>
      <c r="B814" s="31"/>
      <c r="C814" s="31"/>
      <c r="D814" s="31"/>
      <c r="E814" s="31"/>
      <c r="F814" s="31"/>
      <c r="G814" s="31"/>
      <c r="H814" s="31"/>
      <c r="I814" s="31"/>
      <c r="J814" s="31"/>
      <c r="K814" s="227"/>
      <c r="L814" s="218"/>
      <c r="M814" s="219"/>
      <c r="N814" s="219"/>
      <c r="O814" s="219"/>
      <c r="P814" s="219"/>
      <c r="Q814" s="219"/>
      <c r="R814" s="219"/>
      <c r="S814" s="219"/>
      <c r="T814" s="219"/>
      <c r="U814" s="224"/>
      <c r="V814" s="225"/>
      <c r="W814" s="221"/>
      <c r="X814" s="219"/>
      <c r="Y814" s="219"/>
      <c r="Z814" s="219"/>
      <c r="AA814" s="219"/>
      <c r="AB814" s="219"/>
      <c r="AC814" s="219"/>
      <c r="AD814" s="219"/>
      <c r="AE814" s="219"/>
      <c r="AF814" s="221"/>
      <c r="AG814" s="221"/>
      <c r="AH814" s="221"/>
      <c r="AI814" s="221"/>
      <c r="AJ814" s="221"/>
      <c r="AK814" s="221"/>
      <c r="AL814" s="221"/>
      <c r="AM814" s="221"/>
      <c r="AN814" s="221"/>
      <c r="AO814" s="221"/>
      <c r="AP814" s="221"/>
    </row>
    <row r="815" spans="1:42" ht="14.25" customHeight="1">
      <c r="A815" s="31"/>
      <c r="B815" s="31"/>
      <c r="C815" s="31"/>
      <c r="D815" s="31"/>
      <c r="E815" s="31"/>
      <c r="F815" s="31"/>
      <c r="G815" s="31"/>
      <c r="H815" s="31"/>
      <c r="I815" s="31"/>
      <c r="J815" s="31"/>
      <c r="K815" s="227"/>
      <c r="L815" s="218"/>
      <c r="M815" s="219"/>
      <c r="N815" s="219"/>
      <c r="O815" s="219"/>
      <c r="P815" s="219"/>
      <c r="Q815" s="219"/>
      <c r="R815" s="219"/>
      <c r="S815" s="219"/>
      <c r="T815" s="219"/>
      <c r="U815" s="224"/>
      <c r="V815" s="225"/>
      <c r="W815" s="221"/>
      <c r="X815" s="219"/>
      <c r="Y815" s="219"/>
      <c r="Z815" s="219"/>
      <c r="AA815" s="219"/>
      <c r="AB815" s="219"/>
      <c r="AC815" s="219"/>
      <c r="AD815" s="219"/>
      <c r="AE815" s="219"/>
      <c r="AF815" s="221"/>
      <c r="AG815" s="221"/>
      <c r="AH815" s="221"/>
      <c r="AI815" s="221"/>
      <c r="AJ815" s="221"/>
      <c r="AK815" s="221"/>
      <c r="AL815" s="221"/>
      <c r="AM815" s="221"/>
      <c r="AN815" s="221"/>
      <c r="AO815" s="221"/>
      <c r="AP815" s="221"/>
    </row>
    <row r="816" spans="1:42" ht="14.25" customHeight="1">
      <c r="A816" s="31"/>
      <c r="B816" s="31"/>
      <c r="C816" s="31"/>
      <c r="D816" s="31"/>
      <c r="E816" s="31"/>
      <c r="F816" s="31"/>
      <c r="G816" s="31"/>
      <c r="H816" s="31"/>
      <c r="I816" s="31"/>
      <c r="J816" s="31"/>
      <c r="K816" s="227"/>
      <c r="L816" s="218"/>
      <c r="M816" s="219"/>
      <c r="N816" s="219"/>
      <c r="O816" s="219"/>
      <c r="P816" s="219"/>
      <c r="Q816" s="219"/>
      <c r="R816" s="219"/>
      <c r="S816" s="219"/>
      <c r="T816" s="219"/>
      <c r="U816" s="224"/>
      <c r="V816" s="225"/>
      <c r="W816" s="221"/>
      <c r="X816" s="219"/>
      <c r="Y816" s="219"/>
      <c r="Z816" s="219"/>
      <c r="AA816" s="219"/>
      <c r="AB816" s="219"/>
      <c r="AC816" s="219"/>
      <c r="AD816" s="219"/>
      <c r="AE816" s="219"/>
      <c r="AF816" s="221"/>
      <c r="AG816" s="221"/>
      <c r="AH816" s="221"/>
      <c r="AI816" s="221"/>
      <c r="AJ816" s="221"/>
      <c r="AK816" s="221"/>
      <c r="AL816" s="221"/>
      <c r="AM816" s="221"/>
      <c r="AN816" s="221"/>
      <c r="AO816" s="221"/>
      <c r="AP816" s="221"/>
    </row>
    <row r="817" spans="1:42" ht="14.25" customHeight="1">
      <c r="A817" s="31"/>
      <c r="B817" s="31"/>
      <c r="C817" s="31"/>
      <c r="D817" s="31"/>
      <c r="E817" s="31"/>
      <c r="F817" s="31"/>
      <c r="G817" s="31"/>
      <c r="H817" s="31"/>
      <c r="I817" s="31"/>
      <c r="J817" s="31"/>
      <c r="K817" s="227"/>
      <c r="L817" s="218"/>
      <c r="M817" s="219"/>
      <c r="N817" s="219"/>
      <c r="O817" s="219"/>
      <c r="P817" s="219"/>
      <c r="Q817" s="219"/>
      <c r="R817" s="219"/>
      <c r="S817" s="219"/>
      <c r="T817" s="219"/>
      <c r="U817" s="224"/>
      <c r="V817" s="225"/>
      <c r="W817" s="221"/>
      <c r="X817" s="219"/>
      <c r="Y817" s="219"/>
      <c r="Z817" s="219"/>
      <c r="AA817" s="219"/>
      <c r="AB817" s="219"/>
      <c r="AC817" s="219"/>
      <c r="AD817" s="219"/>
      <c r="AE817" s="219"/>
      <c r="AF817" s="221"/>
      <c r="AG817" s="221"/>
      <c r="AH817" s="221"/>
      <c r="AI817" s="221"/>
      <c r="AJ817" s="221"/>
      <c r="AK817" s="221"/>
      <c r="AL817" s="221"/>
      <c r="AM817" s="221"/>
      <c r="AN817" s="221"/>
      <c r="AO817" s="221"/>
      <c r="AP817" s="221"/>
    </row>
    <row r="818" spans="1:42" ht="14.25" customHeight="1">
      <c r="A818" s="31"/>
      <c r="B818" s="31"/>
      <c r="C818" s="31"/>
      <c r="D818" s="31"/>
      <c r="E818" s="31"/>
      <c r="F818" s="31"/>
      <c r="G818" s="31"/>
      <c r="H818" s="31"/>
      <c r="I818" s="31"/>
      <c r="J818" s="31"/>
      <c r="K818" s="227"/>
      <c r="L818" s="218"/>
      <c r="M818" s="219"/>
      <c r="N818" s="219"/>
      <c r="O818" s="219"/>
      <c r="P818" s="219"/>
      <c r="Q818" s="219"/>
      <c r="R818" s="219"/>
      <c r="S818" s="219"/>
      <c r="T818" s="219"/>
      <c r="U818" s="224"/>
      <c r="V818" s="225"/>
      <c r="W818" s="221"/>
      <c r="X818" s="219"/>
      <c r="Y818" s="219"/>
      <c r="Z818" s="219"/>
      <c r="AA818" s="219"/>
      <c r="AB818" s="219"/>
      <c r="AC818" s="219"/>
      <c r="AD818" s="219"/>
      <c r="AE818" s="219"/>
      <c r="AF818" s="221"/>
      <c r="AG818" s="221"/>
      <c r="AH818" s="221"/>
      <c r="AI818" s="221"/>
      <c r="AJ818" s="221"/>
      <c r="AK818" s="221"/>
      <c r="AL818" s="221"/>
      <c r="AM818" s="221"/>
      <c r="AN818" s="221"/>
      <c r="AO818" s="221"/>
      <c r="AP818" s="221"/>
    </row>
    <row r="819" spans="1:42" ht="14.25" customHeight="1">
      <c r="A819" s="31"/>
      <c r="B819" s="31"/>
      <c r="C819" s="31"/>
      <c r="D819" s="31"/>
      <c r="E819" s="31"/>
      <c r="F819" s="31"/>
      <c r="G819" s="31"/>
      <c r="H819" s="31"/>
      <c r="I819" s="31"/>
      <c r="J819" s="31"/>
      <c r="K819" s="227"/>
      <c r="L819" s="218"/>
      <c r="M819" s="219"/>
      <c r="N819" s="219"/>
      <c r="O819" s="219"/>
      <c r="P819" s="219"/>
      <c r="Q819" s="219"/>
      <c r="R819" s="219"/>
      <c r="S819" s="219"/>
      <c r="T819" s="219"/>
      <c r="U819" s="224"/>
      <c r="V819" s="225"/>
      <c r="W819" s="221"/>
      <c r="X819" s="219"/>
      <c r="Y819" s="219"/>
      <c r="Z819" s="219"/>
      <c r="AA819" s="219"/>
      <c r="AB819" s="219"/>
      <c r="AC819" s="219"/>
      <c r="AD819" s="219"/>
      <c r="AE819" s="219"/>
      <c r="AF819" s="221"/>
      <c r="AG819" s="221"/>
      <c r="AH819" s="221"/>
      <c r="AI819" s="221"/>
      <c r="AJ819" s="221"/>
      <c r="AK819" s="221"/>
      <c r="AL819" s="221"/>
      <c r="AM819" s="221"/>
      <c r="AN819" s="221"/>
      <c r="AO819" s="221"/>
      <c r="AP819" s="221"/>
    </row>
    <row r="820" spans="1:42" ht="14.25" customHeight="1">
      <c r="A820" s="31"/>
      <c r="B820" s="31"/>
      <c r="C820" s="31"/>
      <c r="D820" s="31"/>
      <c r="E820" s="31"/>
      <c r="F820" s="31"/>
      <c r="G820" s="31"/>
      <c r="H820" s="31"/>
      <c r="I820" s="31"/>
      <c r="J820" s="31"/>
      <c r="K820" s="227"/>
      <c r="L820" s="218"/>
      <c r="M820" s="219"/>
      <c r="N820" s="219"/>
      <c r="O820" s="219"/>
      <c r="P820" s="219"/>
      <c r="Q820" s="219"/>
      <c r="R820" s="219"/>
      <c r="S820" s="219"/>
      <c r="T820" s="219"/>
      <c r="U820" s="224"/>
      <c r="V820" s="225"/>
      <c r="W820" s="221"/>
      <c r="X820" s="219"/>
      <c r="Y820" s="219"/>
      <c r="Z820" s="219"/>
      <c r="AA820" s="219"/>
      <c r="AB820" s="219"/>
      <c r="AC820" s="219"/>
      <c r="AD820" s="219"/>
      <c r="AE820" s="219"/>
      <c r="AF820" s="221"/>
      <c r="AG820" s="221"/>
      <c r="AH820" s="221"/>
      <c r="AI820" s="221"/>
      <c r="AJ820" s="221"/>
      <c r="AK820" s="221"/>
      <c r="AL820" s="221"/>
      <c r="AM820" s="221"/>
      <c r="AN820" s="221"/>
      <c r="AO820" s="221"/>
      <c r="AP820" s="221"/>
    </row>
    <row r="821" spans="1:42" ht="14.25" customHeight="1">
      <c r="A821" s="31"/>
      <c r="B821" s="31"/>
      <c r="C821" s="31"/>
      <c r="D821" s="31"/>
      <c r="E821" s="31"/>
      <c r="F821" s="31"/>
      <c r="G821" s="31"/>
      <c r="H821" s="31"/>
      <c r="I821" s="31"/>
      <c r="J821" s="31"/>
      <c r="K821" s="227"/>
      <c r="L821" s="218"/>
      <c r="M821" s="219"/>
      <c r="N821" s="219"/>
      <c r="O821" s="219"/>
      <c r="P821" s="219"/>
      <c r="Q821" s="219"/>
      <c r="R821" s="219"/>
      <c r="S821" s="219"/>
      <c r="T821" s="219"/>
      <c r="U821" s="224"/>
      <c r="V821" s="225"/>
      <c r="W821" s="221"/>
      <c r="X821" s="219"/>
      <c r="Y821" s="219"/>
      <c r="Z821" s="219"/>
      <c r="AA821" s="219"/>
      <c r="AB821" s="219"/>
      <c r="AC821" s="219"/>
      <c r="AD821" s="219"/>
      <c r="AE821" s="219"/>
      <c r="AF821" s="221"/>
      <c r="AG821" s="221"/>
      <c r="AH821" s="221"/>
      <c r="AI821" s="221"/>
      <c r="AJ821" s="221"/>
      <c r="AK821" s="221"/>
      <c r="AL821" s="221"/>
      <c r="AM821" s="221"/>
      <c r="AN821" s="221"/>
      <c r="AO821" s="221"/>
      <c r="AP821" s="221"/>
    </row>
    <row r="822" spans="1:42" ht="14.25" customHeight="1">
      <c r="A822" s="31"/>
      <c r="B822" s="31"/>
      <c r="C822" s="31"/>
      <c r="D822" s="31"/>
      <c r="E822" s="31"/>
      <c r="F822" s="31"/>
      <c r="G822" s="31"/>
      <c r="H822" s="31"/>
      <c r="I822" s="31"/>
      <c r="J822" s="31"/>
      <c r="K822" s="227"/>
      <c r="L822" s="218"/>
      <c r="M822" s="219"/>
      <c r="N822" s="219"/>
      <c r="O822" s="219"/>
      <c r="P822" s="219"/>
      <c r="Q822" s="219"/>
      <c r="R822" s="219"/>
      <c r="S822" s="219"/>
      <c r="T822" s="219"/>
      <c r="U822" s="224"/>
      <c r="V822" s="225"/>
      <c r="W822" s="221"/>
      <c r="X822" s="219"/>
      <c r="Y822" s="219"/>
      <c r="Z822" s="219"/>
      <c r="AA822" s="219"/>
      <c r="AB822" s="219"/>
      <c r="AC822" s="219"/>
      <c r="AD822" s="219"/>
      <c r="AE822" s="219"/>
      <c r="AF822" s="221"/>
      <c r="AG822" s="221"/>
      <c r="AH822" s="221"/>
      <c r="AI822" s="221"/>
      <c r="AJ822" s="221"/>
      <c r="AK822" s="221"/>
      <c r="AL822" s="221"/>
      <c r="AM822" s="221"/>
      <c r="AN822" s="221"/>
      <c r="AO822" s="221"/>
      <c r="AP822" s="221"/>
    </row>
    <row r="823" spans="1:42" ht="14.25" customHeight="1">
      <c r="A823" s="31"/>
      <c r="B823" s="31"/>
      <c r="C823" s="31"/>
      <c r="D823" s="31"/>
      <c r="E823" s="31"/>
      <c r="F823" s="31"/>
      <c r="G823" s="31"/>
      <c r="H823" s="31"/>
      <c r="I823" s="31"/>
      <c r="J823" s="31"/>
      <c r="K823" s="227"/>
      <c r="L823" s="218"/>
      <c r="M823" s="219"/>
      <c r="N823" s="219"/>
      <c r="O823" s="219"/>
      <c r="P823" s="219"/>
      <c r="Q823" s="219"/>
      <c r="R823" s="219"/>
      <c r="S823" s="219"/>
      <c r="T823" s="219"/>
      <c r="U823" s="224"/>
      <c r="V823" s="225"/>
      <c r="W823" s="221"/>
      <c r="X823" s="219"/>
      <c r="Y823" s="219"/>
      <c r="Z823" s="219"/>
      <c r="AA823" s="219"/>
      <c r="AB823" s="219"/>
      <c r="AC823" s="219"/>
      <c r="AD823" s="219"/>
      <c r="AE823" s="219"/>
      <c r="AF823" s="221"/>
      <c r="AG823" s="221"/>
      <c r="AH823" s="221"/>
      <c r="AI823" s="221"/>
      <c r="AJ823" s="221"/>
      <c r="AK823" s="221"/>
      <c r="AL823" s="221"/>
      <c r="AM823" s="221"/>
      <c r="AN823" s="221"/>
      <c r="AO823" s="221"/>
      <c r="AP823" s="221"/>
    </row>
    <row r="824" spans="1:42" ht="14.25" customHeight="1">
      <c r="A824" s="31"/>
      <c r="B824" s="31"/>
      <c r="C824" s="31"/>
      <c r="D824" s="31"/>
      <c r="E824" s="31"/>
      <c r="F824" s="31"/>
      <c r="G824" s="31"/>
      <c r="H824" s="31"/>
      <c r="I824" s="31"/>
      <c r="J824" s="31"/>
      <c r="K824" s="227"/>
      <c r="L824" s="218"/>
      <c r="M824" s="219"/>
      <c r="N824" s="219"/>
      <c r="O824" s="219"/>
      <c r="P824" s="219"/>
      <c r="Q824" s="219"/>
      <c r="R824" s="219"/>
      <c r="S824" s="219"/>
      <c r="T824" s="219"/>
      <c r="U824" s="224"/>
      <c r="V824" s="225"/>
      <c r="W824" s="221"/>
      <c r="X824" s="219"/>
      <c r="Y824" s="219"/>
      <c r="Z824" s="219"/>
      <c r="AA824" s="219"/>
      <c r="AB824" s="219"/>
      <c r="AC824" s="219"/>
      <c r="AD824" s="219"/>
      <c r="AE824" s="219"/>
      <c r="AF824" s="221"/>
      <c r="AG824" s="221"/>
      <c r="AH824" s="221"/>
      <c r="AI824" s="221"/>
      <c r="AJ824" s="221"/>
      <c r="AK824" s="221"/>
      <c r="AL824" s="221"/>
      <c r="AM824" s="221"/>
      <c r="AN824" s="221"/>
      <c r="AO824" s="221"/>
      <c r="AP824" s="221"/>
    </row>
    <row r="825" spans="1:42" ht="14.25" customHeight="1">
      <c r="A825" s="31"/>
      <c r="B825" s="31"/>
      <c r="C825" s="31"/>
      <c r="D825" s="31"/>
      <c r="E825" s="31"/>
      <c r="F825" s="31"/>
      <c r="G825" s="31"/>
      <c r="H825" s="31"/>
      <c r="I825" s="31"/>
      <c r="J825" s="31"/>
      <c r="K825" s="227"/>
      <c r="L825" s="218"/>
      <c r="M825" s="219"/>
      <c r="N825" s="219"/>
      <c r="O825" s="219"/>
      <c r="P825" s="219"/>
      <c r="Q825" s="219"/>
      <c r="R825" s="219"/>
      <c r="S825" s="219"/>
      <c r="T825" s="219"/>
      <c r="U825" s="224"/>
      <c r="V825" s="225"/>
      <c r="W825" s="221"/>
      <c r="X825" s="219"/>
      <c r="Y825" s="219"/>
      <c r="Z825" s="219"/>
      <c r="AA825" s="219"/>
      <c r="AB825" s="219"/>
      <c r="AC825" s="219"/>
      <c r="AD825" s="219"/>
      <c r="AE825" s="219"/>
      <c r="AF825" s="221"/>
      <c r="AG825" s="221"/>
      <c r="AH825" s="221"/>
      <c r="AI825" s="221"/>
      <c r="AJ825" s="221"/>
      <c r="AK825" s="221"/>
      <c r="AL825" s="221"/>
      <c r="AM825" s="221"/>
      <c r="AN825" s="221"/>
      <c r="AO825" s="221"/>
      <c r="AP825" s="221"/>
    </row>
    <row r="826" spans="1:42" ht="14.25" customHeight="1">
      <c r="A826" s="31"/>
      <c r="B826" s="31"/>
      <c r="C826" s="31"/>
      <c r="D826" s="31"/>
      <c r="E826" s="31"/>
      <c r="F826" s="31"/>
      <c r="G826" s="31"/>
      <c r="H826" s="31"/>
      <c r="I826" s="31"/>
      <c r="J826" s="31"/>
      <c r="K826" s="227"/>
      <c r="L826" s="218"/>
      <c r="M826" s="219"/>
      <c r="N826" s="219"/>
      <c r="O826" s="219"/>
      <c r="P826" s="219"/>
      <c r="Q826" s="219"/>
      <c r="R826" s="219"/>
      <c r="S826" s="219"/>
      <c r="T826" s="219"/>
      <c r="U826" s="224"/>
      <c r="V826" s="225"/>
      <c r="W826" s="221"/>
      <c r="X826" s="219"/>
      <c r="Y826" s="219"/>
      <c r="Z826" s="219"/>
      <c r="AA826" s="219"/>
      <c r="AB826" s="219"/>
      <c r="AC826" s="219"/>
      <c r="AD826" s="219"/>
      <c r="AE826" s="219"/>
      <c r="AF826" s="221"/>
      <c r="AG826" s="221"/>
      <c r="AH826" s="221"/>
      <c r="AI826" s="221"/>
      <c r="AJ826" s="221"/>
      <c r="AK826" s="221"/>
      <c r="AL826" s="221"/>
      <c r="AM826" s="221"/>
      <c r="AN826" s="221"/>
      <c r="AO826" s="221"/>
      <c r="AP826" s="221"/>
    </row>
    <row r="827" spans="1:42" ht="14.25" customHeight="1">
      <c r="A827" s="31"/>
      <c r="B827" s="31"/>
      <c r="C827" s="31"/>
      <c r="D827" s="31"/>
      <c r="E827" s="31"/>
      <c r="F827" s="31"/>
      <c r="G827" s="31"/>
      <c r="H827" s="31"/>
      <c r="I827" s="31"/>
      <c r="J827" s="31"/>
      <c r="K827" s="227"/>
      <c r="L827" s="218"/>
      <c r="M827" s="219"/>
      <c r="N827" s="219"/>
      <c r="O827" s="219"/>
      <c r="P827" s="219"/>
      <c r="Q827" s="219"/>
      <c r="R827" s="219"/>
      <c r="S827" s="219"/>
      <c r="T827" s="219"/>
      <c r="U827" s="224"/>
      <c r="V827" s="225"/>
      <c r="W827" s="221"/>
      <c r="X827" s="219"/>
      <c r="Y827" s="219"/>
      <c r="Z827" s="219"/>
      <c r="AA827" s="219"/>
      <c r="AB827" s="219"/>
      <c r="AC827" s="219"/>
      <c r="AD827" s="219"/>
      <c r="AE827" s="219"/>
      <c r="AF827" s="221"/>
      <c r="AG827" s="221"/>
      <c r="AH827" s="221"/>
      <c r="AI827" s="221"/>
      <c r="AJ827" s="221"/>
      <c r="AK827" s="221"/>
      <c r="AL827" s="221"/>
      <c r="AM827" s="221"/>
      <c r="AN827" s="221"/>
      <c r="AO827" s="221"/>
      <c r="AP827" s="221"/>
    </row>
    <row r="828" spans="1:42" ht="14.25" customHeight="1">
      <c r="A828" s="31"/>
      <c r="B828" s="31"/>
      <c r="C828" s="31"/>
      <c r="D828" s="31"/>
      <c r="E828" s="31"/>
      <c r="F828" s="31"/>
      <c r="G828" s="31"/>
      <c r="H828" s="31"/>
      <c r="I828" s="31"/>
      <c r="J828" s="31"/>
      <c r="K828" s="227"/>
      <c r="L828" s="218"/>
      <c r="M828" s="219"/>
      <c r="N828" s="219"/>
      <c r="O828" s="219"/>
      <c r="P828" s="219"/>
      <c r="Q828" s="219"/>
      <c r="R828" s="219"/>
      <c r="S828" s="219"/>
      <c r="T828" s="219"/>
      <c r="U828" s="224"/>
      <c r="V828" s="225"/>
      <c r="W828" s="221"/>
      <c r="X828" s="219"/>
      <c r="Y828" s="219"/>
      <c r="Z828" s="219"/>
      <c r="AA828" s="219"/>
      <c r="AB828" s="219"/>
      <c r="AC828" s="219"/>
      <c r="AD828" s="219"/>
      <c r="AE828" s="219"/>
      <c r="AF828" s="221"/>
      <c r="AG828" s="221"/>
      <c r="AH828" s="221"/>
      <c r="AI828" s="221"/>
      <c r="AJ828" s="221"/>
      <c r="AK828" s="221"/>
      <c r="AL828" s="221"/>
      <c r="AM828" s="221"/>
      <c r="AN828" s="221"/>
      <c r="AO828" s="221"/>
      <c r="AP828" s="221"/>
    </row>
    <row r="829" spans="1:42" ht="14.25" customHeight="1">
      <c r="A829" s="31"/>
      <c r="B829" s="31"/>
      <c r="C829" s="31"/>
      <c r="D829" s="31"/>
      <c r="E829" s="31"/>
      <c r="F829" s="31"/>
      <c r="G829" s="31"/>
      <c r="H829" s="31"/>
      <c r="I829" s="31"/>
      <c r="J829" s="31"/>
      <c r="K829" s="227"/>
      <c r="L829" s="218"/>
      <c r="M829" s="219"/>
      <c r="N829" s="219"/>
      <c r="O829" s="219"/>
      <c r="P829" s="219"/>
      <c r="Q829" s="219"/>
      <c r="R829" s="219"/>
      <c r="S829" s="219"/>
      <c r="T829" s="219"/>
      <c r="U829" s="224"/>
      <c r="V829" s="225"/>
      <c r="W829" s="221"/>
      <c r="X829" s="219"/>
      <c r="Y829" s="219"/>
      <c r="Z829" s="219"/>
      <c r="AA829" s="219"/>
      <c r="AB829" s="219"/>
      <c r="AC829" s="219"/>
      <c r="AD829" s="219"/>
      <c r="AE829" s="219"/>
      <c r="AF829" s="221"/>
      <c r="AG829" s="221"/>
      <c r="AH829" s="221"/>
      <c r="AI829" s="221"/>
      <c r="AJ829" s="221"/>
      <c r="AK829" s="221"/>
      <c r="AL829" s="221"/>
      <c r="AM829" s="221"/>
      <c r="AN829" s="221"/>
      <c r="AO829" s="221"/>
      <c r="AP829" s="221"/>
    </row>
    <row r="830" spans="1:42" ht="14.25" customHeight="1">
      <c r="A830" s="31"/>
      <c r="B830" s="31"/>
      <c r="C830" s="31"/>
      <c r="D830" s="31"/>
      <c r="E830" s="31"/>
      <c r="F830" s="31"/>
      <c r="G830" s="31"/>
      <c r="H830" s="31"/>
      <c r="I830" s="31"/>
      <c r="J830" s="31"/>
      <c r="K830" s="227"/>
      <c r="L830" s="218"/>
      <c r="M830" s="219"/>
      <c r="N830" s="219"/>
      <c r="O830" s="219"/>
      <c r="P830" s="219"/>
      <c r="Q830" s="219"/>
      <c r="R830" s="219"/>
      <c r="S830" s="219"/>
      <c r="T830" s="219"/>
      <c r="U830" s="224"/>
      <c r="V830" s="225"/>
      <c r="W830" s="221"/>
      <c r="X830" s="219"/>
      <c r="Y830" s="219"/>
      <c r="Z830" s="219"/>
      <c r="AA830" s="219"/>
      <c r="AB830" s="219"/>
      <c r="AC830" s="219"/>
      <c r="AD830" s="219"/>
      <c r="AE830" s="219"/>
      <c r="AF830" s="221"/>
      <c r="AG830" s="221"/>
      <c r="AH830" s="221"/>
      <c r="AI830" s="221"/>
      <c r="AJ830" s="221"/>
      <c r="AK830" s="221"/>
      <c r="AL830" s="221"/>
      <c r="AM830" s="221"/>
      <c r="AN830" s="221"/>
      <c r="AO830" s="221"/>
      <c r="AP830" s="221"/>
    </row>
    <row r="831" spans="1:42" ht="14.25" customHeight="1">
      <c r="A831" s="31"/>
      <c r="B831" s="31"/>
      <c r="C831" s="31"/>
      <c r="D831" s="31"/>
      <c r="E831" s="31"/>
      <c r="F831" s="31"/>
      <c r="G831" s="31"/>
      <c r="H831" s="31"/>
      <c r="I831" s="31"/>
      <c r="J831" s="31"/>
      <c r="K831" s="227"/>
      <c r="L831" s="218"/>
      <c r="M831" s="219"/>
      <c r="N831" s="219"/>
      <c r="O831" s="219"/>
      <c r="P831" s="219"/>
      <c r="Q831" s="219"/>
      <c r="R831" s="219"/>
      <c r="S831" s="219"/>
      <c r="T831" s="219"/>
      <c r="U831" s="224"/>
      <c r="V831" s="225"/>
      <c r="W831" s="221"/>
      <c r="X831" s="219"/>
      <c r="Y831" s="219"/>
      <c r="Z831" s="219"/>
      <c r="AA831" s="219"/>
      <c r="AB831" s="219"/>
      <c r="AC831" s="219"/>
      <c r="AD831" s="219"/>
      <c r="AE831" s="219"/>
      <c r="AF831" s="221"/>
      <c r="AG831" s="221"/>
      <c r="AH831" s="221"/>
      <c r="AI831" s="221"/>
      <c r="AJ831" s="221"/>
      <c r="AK831" s="221"/>
      <c r="AL831" s="221"/>
      <c r="AM831" s="221"/>
      <c r="AN831" s="221"/>
      <c r="AO831" s="221"/>
      <c r="AP831" s="221"/>
    </row>
    <row r="832" spans="1:42" ht="14.25" customHeight="1">
      <c r="A832" s="31"/>
      <c r="B832" s="31"/>
      <c r="C832" s="31"/>
      <c r="D832" s="31"/>
      <c r="E832" s="31"/>
      <c r="F832" s="31"/>
      <c r="G832" s="31"/>
      <c r="H832" s="31"/>
      <c r="I832" s="31"/>
      <c r="J832" s="31"/>
      <c r="K832" s="227"/>
      <c r="L832" s="218"/>
      <c r="M832" s="219"/>
      <c r="N832" s="219"/>
      <c r="O832" s="219"/>
      <c r="P832" s="219"/>
      <c r="Q832" s="219"/>
      <c r="R832" s="219"/>
      <c r="S832" s="219"/>
      <c r="T832" s="219"/>
      <c r="U832" s="224"/>
      <c r="V832" s="225"/>
      <c r="W832" s="221"/>
      <c r="X832" s="219"/>
      <c r="Y832" s="219"/>
      <c r="Z832" s="219"/>
      <c r="AA832" s="219"/>
      <c r="AB832" s="219"/>
      <c r="AC832" s="219"/>
      <c r="AD832" s="219"/>
      <c r="AE832" s="219"/>
      <c r="AF832" s="221"/>
      <c r="AG832" s="221"/>
      <c r="AH832" s="221"/>
      <c r="AI832" s="221"/>
      <c r="AJ832" s="221"/>
      <c r="AK832" s="221"/>
      <c r="AL832" s="221"/>
      <c r="AM832" s="221"/>
      <c r="AN832" s="221"/>
      <c r="AO832" s="221"/>
      <c r="AP832" s="221"/>
    </row>
    <row r="833" spans="1:42" ht="14.25" customHeight="1">
      <c r="A833" s="31"/>
      <c r="B833" s="31"/>
      <c r="C833" s="31"/>
      <c r="D833" s="31"/>
      <c r="E833" s="31"/>
      <c r="F833" s="31"/>
      <c r="G833" s="31"/>
      <c r="H833" s="31"/>
      <c r="I833" s="31"/>
      <c r="J833" s="31"/>
      <c r="K833" s="227"/>
      <c r="L833" s="218"/>
      <c r="M833" s="219"/>
      <c r="N833" s="219"/>
      <c r="O833" s="219"/>
      <c r="P833" s="219"/>
      <c r="Q833" s="219"/>
      <c r="R833" s="219"/>
      <c r="S833" s="219"/>
      <c r="T833" s="219"/>
      <c r="U833" s="224"/>
      <c r="V833" s="225"/>
      <c r="W833" s="221"/>
      <c r="X833" s="219"/>
      <c r="Y833" s="219"/>
      <c r="Z833" s="219"/>
      <c r="AA833" s="219"/>
      <c r="AB833" s="219"/>
      <c r="AC833" s="219"/>
      <c r="AD833" s="219"/>
      <c r="AE833" s="219"/>
      <c r="AF833" s="221"/>
      <c r="AG833" s="221"/>
      <c r="AH833" s="221"/>
      <c r="AI833" s="221"/>
      <c r="AJ833" s="221"/>
      <c r="AK833" s="221"/>
      <c r="AL833" s="221"/>
      <c r="AM833" s="221"/>
      <c r="AN833" s="221"/>
      <c r="AO833" s="221"/>
      <c r="AP833" s="221"/>
    </row>
    <row r="834" spans="1:42" ht="14.25" customHeight="1">
      <c r="A834" s="31"/>
      <c r="B834" s="31"/>
      <c r="C834" s="31"/>
      <c r="D834" s="31"/>
      <c r="E834" s="31"/>
      <c r="F834" s="31"/>
      <c r="G834" s="31"/>
      <c r="H834" s="31"/>
      <c r="I834" s="31"/>
      <c r="J834" s="31"/>
      <c r="K834" s="227"/>
      <c r="L834" s="218"/>
      <c r="M834" s="219"/>
      <c r="N834" s="219"/>
      <c r="O834" s="219"/>
      <c r="P834" s="219"/>
      <c r="Q834" s="219"/>
      <c r="R834" s="219"/>
      <c r="S834" s="219"/>
      <c r="T834" s="219"/>
      <c r="U834" s="224"/>
      <c r="V834" s="225"/>
      <c r="W834" s="221"/>
      <c r="X834" s="219"/>
      <c r="Y834" s="219"/>
      <c r="Z834" s="219"/>
      <c r="AA834" s="219"/>
      <c r="AB834" s="219"/>
      <c r="AC834" s="219"/>
      <c r="AD834" s="219"/>
      <c r="AE834" s="219"/>
      <c r="AF834" s="221"/>
      <c r="AG834" s="221"/>
      <c r="AH834" s="221"/>
      <c r="AI834" s="221"/>
      <c r="AJ834" s="221"/>
      <c r="AK834" s="221"/>
      <c r="AL834" s="221"/>
      <c r="AM834" s="221"/>
      <c r="AN834" s="221"/>
      <c r="AO834" s="221"/>
      <c r="AP834" s="221"/>
    </row>
    <row r="835" spans="1:42" ht="14.25" customHeight="1">
      <c r="A835" s="31"/>
      <c r="B835" s="31"/>
      <c r="C835" s="31"/>
      <c r="D835" s="31"/>
      <c r="E835" s="31"/>
      <c r="F835" s="31"/>
      <c r="G835" s="31"/>
      <c r="H835" s="31"/>
      <c r="I835" s="31"/>
      <c r="J835" s="31"/>
      <c r="K835" s="227"/>
      <c r="L835" s="218"/>
      <c r="M835" s="219"/>
      <c r="N835" s="219"/>
      <c r="O835" s="219"/>
      <c r="P835" s="219"/>
      <c r="Q835" s="219"/>
      <c r="R835" s="219"/>
      <c r="S835" s="219"/>
      <c r="T835" s="219"/>
      <c r="U835" s="224"/>
      <c r="V835" s="225"/>
      <c r="W835" s="221"/>
      <c r="X835" s="219"/>
      <c r="Y835" s="219"/>
      <c r="Z835" s="219"/>
      <c r="AA835" s="219"/>
      <c r="AB835" s="219"/>
      <c r="AC835" s="219"/>
      <c r="AD835" s="219"/>
      <c r="AE835" s="219"/>
      <c r="AF835" s="221"/>
      <c r="AG835" s="221"/>
      <c r="AH835" s="221"/>
      <c r="AI835" s="221"/>
      <c r="AJ835" s="221"/>
      <c r="AK835" s="221"/>
      <c r="AL835" s="221"/>
      <c r="AM835" s="221"/>
      <c r="AN835" s="221"/>
      <c r="AO835" s="221"/>
      <c r="AP835" s="221"/>
    </row>
    <row r="836" spans="1:42" ht="14.25" customHeight="1">
      <c r="A836" s="31"/>
      <c r="B836" s="31"/>
      <c r="C836" s="31"/>
      <c r="D836" s="31"/>
      <c r="E836" s="31"/>
      <c r="F836" s="31"/>
      <c r="G836" s="31"/>
      <c r="H836" s="31"/>
      <c r="I836" s="31"/>
      <c r="J836" s="31"/>
      <c r="K836" s="227"/>
      <c r="L836" s="218"/>
      <c r="M836" s="219"/>
      <c r="N836" s="219"/>
      <c r="O836" s="219"/>
      <c r="P836" s="219"/>
      <c r="Q836" s="219"/>
      <c r="R836" s="219"/>
      <c r="S836" s="219"/>
      <c r="T836" s="219"/>
      <c r="U836" s="224"/>
      <c r="V836" s="225"/>
      <c r="W836" s="221"/>
      <c r="X836" s="219"/>
      <c r="Y836" s="219"/>
      <c r="Z836" s="219"/>
      <c r="AA836" s="219"/>
      <c r="AB836" s="219"/>
      <c r="AC836" s="219"/>
      <c r="AD836" s="219"/>
      <c r="AE836" s="219"/>
      <c r="AF836" s="221"/>
      <c r="AG836" s="221"/>
      <c r="AH836" s="221"/>
      <c r="AI836" s="221"/>
      <c r="AJ836" s="221"/>
      <c r="AK836" s="221"/>
      <c r="AL836" s="221"/>
      <c r="AM836" s="221"/>
      <c r="AN836" s="221"/>
      <c r="AO836" s="221"/>
      <c r="AP836" s="221"/>
    </row>
    <row r="837" spans="1:42" ht="14.25" customHeight="1">
      <c r="A837" s="31"/>
      <c r="B837" s="31"/>
      <c r="C837" s="31"/>
      <c r="D837" s="31"/>
      <c r="E837" s="31"/>
      <c r="F837" s="31"/>
      <c r="G837" s="31"/>
      <c r="H837" s="31"/>
      <c r="I837" s="31"/>
      <c r="J837" s="31"/>
      <c r="K837" s="227"/>
      <c r="L837" s="218"/>
      <c r="M837" s="219"/>
      <c r="N837" s="219"/>
      <c r="O837" s="219"/>
      <c r="P837" s="219"/>
      <c r="Q837" s="219"/>
      <c r="R837" s="219"/>
      <c r="S837" s="219"/>
      <c r="T837" s="219"/>
      <c r="U837" s="224"/>
      <c r="V837" s="225"/>
      <c r="W837" s="221"/>
      <c r="X837" s="219"/>
      <c r="Y837" s="219"/>
      <c r="Z837" s="219"/>
      <c r="AA837" s="219"/>
      <c r="AB837" s="219"/>
      <c r="AC837" s="219"/>
      <c r="AD837" s="219"/>
      <c r="AE837" s="219"/>
      <c r="AF837" s="221"/>
      <c r="AG837" s="221"/>
      <c r="AH837" s="221"/>
      <c r="AI837" s="221"/>
      <c r="AJ837" s="221"/>
      <c r="AK837" s="221"/>
      <c r="AL837" s="221"/>
      <c r="AM837" s="221"/>
      <c r="AN837" s="221"/>
      <c r="AO837" s="221"/>
      <c r="AP837" s="221"/>
    </row>
    <row r="838" spans="1:42" ht="14.25" customHeight="1">
      <c r="A838" s="31"/>
      <c r="B838" s="31"/>
      <c r="C838" s="31"/>
      <c r="D838" s="31"/>
      <c r="E838" s="31"/>
      <c r="F838" s="31"/>
      <c r="G838" s="31"/>
      <c r="H838" s="31"/>
      <c r="I838" s="31"/>
      <c r="J838" s="31"/>
      <c r="K838" s="227"/>
      <c r="L838" s="218"/>
      <c r="M838" s="219"/>
      <c r="N838" s="219"/>
      <c r="O838" s="219"/>
      <c r="P838" s="219"/>
      <c r="Q838" s="219"/>
      <c r="R838" s="219"/>
      <c r="S838" s="219"/>
      <c r="T838" s="219"/>
      <c r="U838" s="224"/>
      <c r="V838" s="225"/>
      <c r="W838" s="221"/>
      <c r="X838" s="219"/>
      <c r="Y838" s="219"/>
      <c r="Z838" s="219"/>
      <c r="AA838" s="219"/>
      <c r="AB838" s="219"/>
      <c r="AC838" s="219"/>
      <c r="AD838" s="219"/>
      <c r="AE838" s="219"/>
      <c r="AF838" s="221"/>
      <c r="AG838" s="221"/>
      <c r="AH838" s="221"/>
      <c r="AI838" s="221"/>
      <c r="AJ838" s="221"/>
      <c r="AK838" s="221"/>
      <c r="AL838" s="221"/>
      <c r="AM838" s="221"/>
      <c r="AN838" s="221"/>
      <c r="AO838" s="221"/>
      <c r="AP838" s="221"/>
    </row>
    <row r="839" spans="1:42" ht="14.25" customHeight="1">
      <c r="A839" s="31"/>
      <c r="B839" s="31"/>
      <c r="C839" s="31"/>
      <c r="D839" s="31"/>
      <c r="E839" s="31"/>
      <c r="F839" s="31"/>
      <c r="G839" s="31"/>
      <c r="H839" s="31"/>
      <c r="I839" s="31"/>
      <c r="J839" s="31"/>
      <c r="K839" s="227"/>
      <c r="L839" s="218"/>
      <c r="M839" s="219"/>
      <c r="N839" s="219"/>
      <c r="O839" s="219"/>
      <c r="P839" s="219"/>
      <c r="Q839" s="219"/>
      <c r="R839" s="219"/>
      <c r="S839" s="219"/>
      <c r="T839" s="219"/>
      <c r="U839" s="224"/>
      <c r="V839" s="225"/>
      <c r="W839" s="221"/>
      <c r="X839" s="219"/>
      <c r="Y839" s="219"/>
      <c r="Z839" s="219"/>
      <c r="AA839" s="219"/>
      <c r="AB839" s="219"/>
      <c r="AC839" s="219"/>
      <c r="AD839" s="219"/>
      <c r="AE839" s="219"/>
      <c r="AF839" s="221"/>
      <c r="AG839" s="221"/>
      <c r="AH839" s="221"/>
      <c r="AI839" s="221"/>
      <c r="AJ839" s="221"/>
      <c r="AK839" s="221"/>
      <c r="AL839" s="221"/>
      <c r="AM839" s="221"/>
      <c r="AN839" s="221"/>
      <c r="AO839" s="221"/>
      <c r="AP839" s="221"/>
    </row>
    <row r="840" spans="1:42" ht="14.25" customHeight="1">
      <c r="A840" s="31"/>
      <c r="B840" s="31"/>
      <c r="C840" s="31"/>
      <c r="D840" s="31"/>
      <c r="E840" s="31"/>
      <c r="F840" s="31"/>
      <c r="G840" s="31"/>
      <c r="H840" s="31"/>
      <c r="I840" s="31"/>
      <c r="J840" s="31"/>
      <c r="K840" s="227"/>
      <c r="L840" s="218"/>
      <c r="M840" s="219"/>
      <c r="N840" s="219"/>
      <c r="O840" s="219"/>
      <c r="P840" s="219"/>
      <c r="Q840" s="219"/>
      <c r="R840" s="219"/>
      <c r="S840" s="219"/>
      <c r="T840" s="219"/>
      <c r="U840" s="224"/>
      <c r="V840" s="225"/>
      <c r="W840" s="221"/>
      <c r="X840" s="219"/>
      <c r="Y840" s="219"/>
      <c r="Z840" s="219"/>
      <c r="AA840" s="219"/>
      <c r="AB840" s="219"/>
      <c r="AC840" s="219"/>
      <c r="AD840" s="219"/>
      <c r="AE840" s="219"/>
      <c r="AF840" s="221"/>
      <c r="AG840" s="221"/>
      <c r="AH840" s="221"/>
      <c r="AI840" s="221"/>
      <c r="AJ840" s="221"/>
      <c r="AK840" s="221"/>
      <c r="AL840" s="221"/>
      <c r="AM840" s="221"/>
      <c r="AN840" s="221"/>
      <c r="AO840" s="221"/>
      <c r="AP840" s="221"/>
    </row>
    <row r="841" spans="1:42" ht="14.25" customHeight="1">
      <c r="A841" s="31"/>
      <c r="B841" s="31"/>
      <c r="C841" s="31"/>
      <c r="D841" s="31"/>
      <c r="E841" s="31"/>
      <c r="F841" s="31"/>
      <c r="G841" s="31"/>
      <c r="H841" s="31"/>
      <c r="I841" s="31"/>
      <c r="J841" s="31"/>
      <c r="K841" s="227"/>
      <c r="L841" s="218"/>
      <c r="M841" s="219"/>
      <c r="N841" s="219"/>
      <c r="O841" s="219"/>
      <c r="P841" s="219"/>
      <c r="Q841" s="219"/>
      <c r="R841" s="219"/>
      <c r="S841" s="219"/>
      <c r="T841" s="219"/>
      <c r="U841" s="224"/>
      <c r="V841" s="225"/>
      <c r="W841" s="221"/>
      <c r="X841" s="219"/>
      <c r="Y841" s="219"/>
      <c r="Z841" s="219"/>
      <c r="AA841" s="219"/>
      <c r="AB841" s="219"/>
      <c r="AC841" s="219"/>
      <c r="AD841" s="219"/>
      <c r="AE841" s="219"/>
      <c r="AF841" s="221"/>
      <c r="AG841" s="221"/>
      <c r="AH841" s="221"/>
      <c r="AI841" s="221"/>
      <c r="AJ841" s="221"/>
      <c r="AK841" s="221"/>
      <c r="AL841" s="221"/>
      <c r="AM841" s="221"/>
      <c r="AN841" s="221"/>
      <c r="AO841" s="221"/>
      <c r="AP841" s="221"/>
    </row>
    <row r="842" spans="1:42" ht="14.25" customHeight="1">
      <c r="A842" s="31"/>
      <c r="B842" s="31"/>
      <c r="C842" s="31"/>
      <c r="D842" s="31"/>
      <c r="E842" s="31"/>
      <c r="F842" s="31"/>
      <c r="G842" s="31"/>
      <c r="H842" s="31"/>
      <c r="I842" s="31"/>
      <c r="J842" s="31"/>
      <c r="K842" s="227"/>
      <c r="L842" s="218"/>
      <c r="M842" s="219"/>
      <c r="N842" s="219"/>
      <c r="O842" s="219"/>
      <c r="P842" s="219"/>
      <c r="Q842" s="219"/>
      <c r="R842" s="219"/>
      <c r="S842" s="219"/>
      <c r="T842" s="219"/>
      <c r="U842" s="224"/>
      <c r="V842" s="225"/>
      <c r="W842" s="221"/>
      <c r="X842" s="219"/>
      <c r="Y842" s="219"/>
      <c r="Z842" s="219"/>
      <c r="AA842" s="219"/>
      <c r="AB842" s="219"/>
      <c r="AC842" s="219"/>
      <c r="AD842" s="219"/>
      <c r="AE842" s="219"/>
      <c r="AF842" s="221"/>
      <c r="AG842" s="221"/>
      <c r="AH842" s="221"/>
      <c r="AI842" s="221"/>
      <c r="AJ842" s="221"/>
      <c r="AK842" s="221"/>
      <c r="AL842" s="221"/>
      <c r="AM842" s="221"/>
      <c r="AN842" s="221"/>
      <c r="AO842" s="221"/>
      <c r="AP842" s="221"/>
    </row>
    <row r="843" spans="1:42" ht="14.25" customHeight="1">
      <c r="A843" s="31"/>
      <c r="B843" s="31"/>
      <c r="C843" s="31"/>
      <c r="D843" s="31"/>
      <c r="E843" s="31"/>
      <c r="F843" s="31"/>
      <c r="G843" s="31"/>
      <c r="H843" s="31"/>
      <c r="I843" s="31"/>
      <c r="J843" s="31"/>
      <c r="K843" s="227"/>
      <c r="L843" s="218"/>
      <c r="M843" s="219"/>
      <c r="N843" s="219"/>
      <c r="O843" s="219"/>
      <c r="P843" s="219"/>
      <c r="Q843" s="219"/>
      <c r="R843" s="219"/>
      <c r="S843" s="219"/>
      <c r="T843" s="219"/>
      <c r="U843" s="224"/>
      <c r="V843" s="225"/>
      <c r="W843" s="221"/>
      <c r="X843" s="219"/>
      <c r="Y843" s="219"/>
      <c r="Z843" s="219"/>
      <c r="AA843" s="219"/>
      <c r="AB843" s="219"/>
      <c r="AC843" s="219"/>
      <c r="AD843" s="219"/>
      <c r="AE843" s="219"/>
      <c r="AF843" s="221"/>
      <c r="AG843" s="221"/>
      <c r="AH843" s="221"/>
      <c r="AI843" s="221"/>
      <c r="AJ843" s="221"/>
      <c r="AK843" s="221"/>
      <c r="AL843" s="221"/>
      <c r="AM843" s="221"/>
      <c r="AN843" s="221"/>
      <c r="AO843" s="221"/>
      <c r="AP843" s="221"/>
    </row>
    <row r="844" spans="1:42" ht="14.25" customHeight="1">
      <c r="A844" s="31"/>
      <c r="B844" s="31"/>
      <c r="C844" s="31"/>
      <c r="D844" s="31"/>
      <c r="E844" s="31"/>
      <c r="F844" s="31"/>
      <c r="G844" s="31"/>
      <c r="H844" s="31"/>
      <c r="I844" s="31"/>
      <c r="J844" s="31"/>
      <c r="K844" s="227"/>
      <c r="L844" s="218"/>
      <c r="M844" s="219"/>
      <c r="N844" s="219"/>
      <c r="O844" s="219"/>
      <c r="P844" s="219"/>
      <c r="Q844" s="219"/>
      <c r="R844" s="219"/>
      <c r="S844" s="219"/>
      <c r="T844" s="219"/>
      <c r="U844" s="224"/>
      <c r="V844" s="225"/>
      <c r="W844" s="221"/>
      <c r="X844" s="219"/>
      <c r="Y844" s="219"/>
      <c r="Z844" s="219"/>
      <c r="AA844" s="219"/>
      <c r="AB844" s="219"/>
      <c r="AC844" s="219"/>
      <c r="AD844" s="219"/>
      <c r="AE844" s="219"/>
      <c r="AF844" s="221"/>
      <c r="AG844" s="221"/>
      <c r="AH844" s="221"/>
      <c r="AI844" s="221"/>
      <c r="AJ844" s="221"/>
      <c r="AK844" s="221"/>
      <c r="AL844" s="221"/>
      <c r="AM844" s="221"/>
      <c r="AN844" s="221"/>
      <c r="AO844" s="221"/>
      <c r="AP844" s="221"/>
    </row>
    <row r="845" spans="1:42" ht="14.25" customHeight="1">
      <c r="A845" s="31"/>
      <c r="B845" s="31"/>
      <c r="C845" s="31"/>
      <c r="D845" s="31"/>
      <c r="E845" s="31"/>
      <c r="F845" s="31"/>
      <c r="G845" s="31"/>
      <c r="H845" s="31"/>
      <c r="I845" s="31"/>
      <c r="J845" s="31"/>
      <c r="K845" s="227"/>
      <c r="L845" s="218"/>
      <c r="M845" s="219"/>
      <c r="N845" s="219"/>
      <c r="O845" s="219"/>
      <c r="P845" s="219"/>
      <c r="Q845" s="219"/>
      <c r="R845" s="219"/>
      <c r="S845" s="219"/>
      <c r="T845" s="219"/>
      <c r="U845" s="224"/>
      <c r="V845" s="225"/>
      <c r="W845" s="221"/>
      <c r="X845" s="219"/>
      <c r="Y845" s="219"/>
      <c r="Z845" s="219"/>
      <c r="AA845" s="219"/>
      <c r="AB845" s="219"/>
      <c r="AC845" s="219"/>
      <c r="AD845" s="219"/>
      <c r="AE845" s="219"/>
      <c r="AF845" s="221"/>
      <c r="AG845" s="221"/>
      <c r="AH845" s="221"/>
      <c r="AI845" s="221"/>
      <c r="AJ845" s="221"/>
      <c r="AK845" s="221"/>
      <c r="AL845" s="221"/>
      <c r="AM845" s="221"/>
      <c r="AN845" s="221"/>
      <c r="AO845" s="221"/>
      <c r="AP845" s="221"/>
    </row>
    <row r="846" spans="1:42" ht="14.25" customHeight="1">
      <c r="A846" s="31"/>
      <c r="B846" s="31"/>
      <c r="C846" s="31"/>
      <c r="D846" s="31"/>
      <c r="E846" s="31"/>
      <c r="F846" s="31"/>
      <c r="G846" s="31"/>
      <c r="H846" s="31"/>
      <c r="I846" s="31"/>
      <c r="J846" s="31"/>
      <c r="K846" s="227"/>
      <c r="L846" s="218"/>
      <c r="M846" s="219"/>
      <c r="N846" s="219"/>
      <c r="O846" s="219"/>
      <c r="P846" s="219"/>
      <c r="Q846" s="219"/>
      <c r="R846" s="219"/>
      <c r="S846" s="219"/>
      <c r="T846" s="219"/>
      <c r="U846" s="224"/>
      <c r="V846" s="225"/>
      <c r="W846" s="221"/>
      <c r="X846" s="219"/>
      <c r="Y846" s="219"/>
      <c r="Z846" s="219"/>
      <c r="AA846" s="219"/>
      <c r="AB846" s="219"/>
      <c r="AC846" s="219"/>
      <c r="AD846" s="219"/>
      <c r="AE846" s="219"/>
      <c r="AF846" s="221"/>
      <c r="AG846" s="221"/>
      <c r="AH846" s="221"/>
      <c r="AI846" s="221"/>
      <c r="AJ846" s="221"/>
      <c r="AK846" s="221"/>
      <c r="AL846" s="221"/>
      <c r="AM846" s="221"/>
      <c r="AN846" s="221"/>
      <c r="AO846" s="221"/>
      <c r="AP846" s="221"/>
    </row>
    <row r="847" spans="1:42" ht="14.25" customHeight="1">
      <c r="A847" s="31"/>
      <c r="B847" s="31"/>
      <c r="C847" s="31"/>
      <c r="D847" s="31"/>
      <c r="E847" s="31"/>
      <c r="F847" s="31"/>
      <c r="G847" s="31"/>
      <c r="H847" s="31"/>
      <c r="I847" s="31"/>
      <c r="J847" s="31"/>
      <c r="K847" s="227"/>
      <c r="L847" s="218"/>
      <c r="M847" s="219"/>
      <c r="N847" s="219"/>
      <c r="O847" s="219"/>
      <c r="P847" s="219"/>
      <c r="Q847" s="219"/>
      <c r="R847" s="219"/>
      <c r="S847" s="219"/>
      <c r="T847" s="219"/>
      <c r="U847" s="224"/>
      <c r="V847" s="225"/>
      <c r="W847" s="221"/>
      <c r="X847" s="219"/>
      <c r="Y847" s="219"/>
      <c r="Z847" s="219"/>
      <c r="AA847" s="219"/>
      <c r="AB847" s="219"/>
      <c r="AC847" s="219"/>
      <c r="AD847" s="219"/>
      <c r="AE847" s="219"/>
      <c r="AF847" s="221"/>
      <c r="AG847" s="221"/>
      <c r="AH847" s="221"/>
      <c r="AI847" s="221"/>
      <c r="AJ847" s="221"/>
      <c r="AK847" s="221"/>
      <c r="AL847" s="221"/>
      <c r="AM847" s="221"/>
      <c r="AN847" s="221"/>
      <c r="AO847" s="221"/>
      <c r="AP847" s="221"/>
    </row>
    <row r="848" spans="1:42" ht="14.25" customHeight="1">
      <c r="A848" s="31"/>
      <c r="B848" s="31"/>
      <c r="C848" s="31"/>
      <c r="D848" s="31"/>
      <c r="E848" s="31"/>
      <c r="F848" s="31"/>
      <c r="G848" s="31"/>
      <c r="H848" s="31"/>
      <c r="I848" s="31"/>
      <c r="J848" s="31"/>
      <c r="K848" s="227"/>
      <c r="L848" s="218"/>
      <c r="M848" s="219"/>
      <c r="N848" s="219"/>
      <c r="O848" s="219"/>
      <c r="P848" s="219"/>
      <c r="Q848" s="219"/>
      <c r="R848" s="219"/>
      <c r="S848" s="219"/>
      <c r="T848" s="219"/>
      <c r="U848" s="224"/>
      <c r="V848" s="225"/>
      <c r="W848" s="221"/>
      <c r="X848" s="219"/>
      <c r="Y848" s="219"/>
      <c r="Z848" s="219"/>
      <c r="AA848" s="219"/>
      <c r="AB848" s="219"/>
      <c r="AC848" s="219"/>
      <c r="AD848" s="219"/>
      <c r="AE848" s="219"/>
      <c r="AF848" s="221"/>
      <c r="AG848" s="221"/>
      <c r="AH848" s="221"/>
      <c r="AI848" s="221"/>
      <c r="AJ848" s="221"/>
      <c r="AK848" s="221"/>
      <c r="AL848" s="221"/>
      <c r="AM848" s="221"/>
      <c r="AN848" s="221"/>
      <c r="AO848" s="221"/>
      <c r="AP848" s="221"/>
    </row>
    <row r="849" spans="1:42" ht="14.25" customHeight="1">
      <c r="A849" s="31"/>
      <c r="B849" s="31"/>
      <c r="C849" s="31"/>
      <c r="D849" s="31"/>
      <c r="E849" s="31"/>
      <c r="F849" s="31"/>
      <c r="G849" s="31"/>
      <c r="H849" s="31"/>
      <c r="I849" s="31"/>
      <c r="J849" s="31"/>
      <c r="K849" s="227"/>
      <c r="L849" s="218"/>
      <c r="M849" s="219"/>
      <c r="N849" s="219"/>
      <c r="O849" s="219"/>
      <c r="P849" s="219"/>
      <c r="Q849" s="219"/>
      <c r="R849" s="219"/>
      <c r="S849" s="219"/>
      <c r="T849" s="219"/>
      <c r="U849" s="224"/>
      <c r="V849" s="225"/>
      <c r="W849" s="221"/>
      <c r="X849" s="219"/>
      <c r="Y849" s="219"/>
      <c r="Z849" s="219"/>
      <c r="AA849" s="219"/>
      <c r="AB849" s="219"/>
      <c r="AC849" s="219"/>
      <c r="AD849" s="219"/>
      <c r="AE849" s="219"/>
      <c r="AF849" s="221"/>
      <c r="AG849" s="221"/>
      <c r="AH849" s="221"/>
      <c r="AI849" s="221"/>
      <c r="AJ849" s="221"/>
      <c r="AK849" s="221"/>
      <c r="AL849" s="221"/>
      <c r="AM849" s="221"/>
      <c r="AN849" s="221"/>
      <c r="AO849" s="221"/>
      <c r="AP849" s="221"/>
    </row>
    <row r="850" spans="1:42" ht="14.25" customHeight="1">
      <c r="A850" s="31"/>
      <c r="B850" s="31"/>
      <c r="C850" s="31"/>
      <c r="D850" s="31"/>
      <c r="E850" s="31"/>
      <c r="F850" s="31"/>
      <c r="G850" s="31"/>
      <c r="H850" s="31"/>
      <c r="I850" s="31"/>
      <c r="J850" s="31"/>
      <c r="K850" s="227"/>
      <c r="L850" s="218"/>
      <c r="M850" s="219"/>
      <c r="N850" s="219"/>
      <c r="O850" s="219"/>
      <c r="P850" s="219"/>
      <c r="Q850" s="219"/>
      <c r="R850" s="219"/>
      <c r="S850" s="219"/>
      <c r="T850" s="219"/>
      <c r="U850" s="224"/>
      <c r="V850" s="225"/>
      <c r="W850" s="221"/>
      <c r="X850" s="219"/>
      <c r="Y850" s="219"/>
      <c r="Z850" s="219"/>
      <c r="AA850" s="219"/>
      <c r="AB850" s="219"/>
      <c r="AC850" s="219"/>
      <c r="AD850" s="219"/>
      <c r="AE850" s="219"/>
      <c r="AF850" s="221"/>
      <c r="AG850" s="221"/>
      <c r="AH850" s="221"/>
      <c r="AI850" s="221"/>
      <c r="AJ850" s="221"/>
      <c r="AK850" s="221"/>
      <c r="AL850" s="221"/>
      <c r="AM850" s="221"/>
      <c r="AN850" s="221"/>
      <c r="AO850" s="221"/>
      <c r="AP850" s="221"/>
    </row>
    <row r="851" spans="1:42" ht="14.25" customHeight="1">
      <c r="A851" s="31"/>
      <c r="B851" s="31"/>
      <c r="C851" s="31"/>
      <c r="D851" s="31"/>
      <c r="E851" s="31"/>
      <c r="F851" s="31"/>
      <c r="G851" s="31"/>
      <c r="H851" s="31"/>
      <c r="I851" s="31"/>
      <c r="J851" s="31"/>
      <c r="K851" s="227"/>
      <c r="L851" s="218"/>
      <c r="M851" s="219"/>
      <c r="N851" s="219"/>
      <c r="O851" s="219"/>
      <c r="P851" s="219"/>
      <c r="Q851" s="219"/>
      <c r="R851" s="219"/>
      <c r="S851" s="219"/>
      <c r="T851" s="219"/>
      <c r="U851" s="224"/>
      <c r="V851" s="225"/>
      <c r="W851" s="221"/>
      <c r="X851" s="219"/>
      <c r="Y851" s="219"/>
      <c r="Z851" s="219"/>
      <c r="AA851" s="219"/>
      <c r="AB851" s="219"/>
      <c r="AC851" s="219"/>
      <c r="AD851" s="219"/>
      <c r="AE851" s="219"/>
      <c r="AF851" s="221"/>
      <c r="AG851" s="221"/>
      <c r="AH851" s="221"/>
      <c r="AI851" s="221"/>
      <c r="AJ851" s="221"/>
      <c r="AK851" s="221"/>
      <c r="AL851" s="221"/>
      <c r="AM851" s="221"/>
      <c r="AN851" s="221"/>
      <c r="AO851" s="221"/>
      <c r="AP851" s="221"/>
    </row>
    <row r="852" spans="1:42" ht="14.25" customHeight="1">
      <c r="A852" s="31"/>
      <c r="B852" s="31"/>
      <c r="C852" s="31"/>
      <c r="D852" s="31"/>
      <c r="E852" s="31"/>
      <c r="F852" s="31"/>
      <c r="G852" s="31"/>
      <c r="H852" s="31"/>
      <c r="I852" s="31"/>
      <c r="J852" s="31"/>
      <c r="K852" s="227"/>
      <c r="L852" s="218"/>
      <c r="M852" s="219"/>
      <c r="N852" s="219"/>
      <c r="O852" s="219"/>
      <c r="P852" s="219"/>
      <c r="Q852" s="219"/>
      <c r="R852" s="219"/>
      <c r="S852" s="219"/>
      <c r="T852" s="219"/>
      <c r="U852" s="224"/>
      <c r="V852" s="225"/>
      <c r="W852" s="221"/>
      <c r="X852" s="219"/>
      <c r="Y852" s="219"/>
      <c r="Z852" s="219"/>
      <c r="AA852" s="219"/>
      <c r="AB852" s="219"/>
      <c r="AC852" s="219"/>
      <c r="AD852" s="219"/>
      <c r="AE852" s="219"/>
      <c r="AF852" s="221"/>
      <c r="AG852" s="221"/>
      <c r="AH852" s="221"/>
      <c r="AI852" s="221"/>
      <c r="AJ852" s="221"/>
      <c r="AK852" s="221"/>
      <c r="AL852" s="221"/>
      <c r="AM852" s="221"/>
      <c r="AN852" s="221"/>
      <c r="AO852" s="221"/>
      <c r="AP852" s="221"/>
    </row>
    <row r="853" spans="1:42" ht="14.25" customHeight="1">
      <c r="A853" s="31"/>
      <c r="B853" s="31"/>
      <c r="C853" s="31"/>
      <c r="D853" s="31"/>
      <c r="E853" s="31"/>
      <c r="F853" s="31"/>
      <c r="G853" s="31"/>
      <c r="H853" s="31"/>
      <c r="I853" s="31"/>
      <c r="J853" s="31"/>
      <c r="K853" s="227"/>
      <c r="L853" s="218"/>
      <c r="M853" s="219"/>
      <c r="N853" s="219"/>
      <c r="O853" s="219"/>
      <c r="P853" s="219"/>
      <c r="Q853" s="219"/>
      <c r="R853" s="219"/>
      <c r="S853" s="219"/>
      <c r="T853" s="219"/>
      <c r="U853" s="224"/>
      <c r="V853" s="225"/>
      <c r="W853" s="221"/>
      <c r="X853" s="219"/>
      <c r="Y853" s="219"/>
      <c r="Z853" s="219"/>
      <c r="AA853" s="219"/>
      <c r="AB853" s="219"/>
      <c r="AC853" s="219"/>
      <c r="AD853" s="219"/>
      <c r="AE853" s="219"/>
      <c r="AF853" s="221"/>
      <c r="AG853" s="221"/>
      <c r="AH853" s="221"/>
      <c r="AI853" s="221"/>
      <c r="AJ853" s="221"/>
      <c r="AK853" s="221"/>
      <c r="AL853" s="221"/>
      <c r="AM853" s="221"/>
      <c r="AN853" s="221"/>
      <c r="AO853" s="221"/>
      <c r="AP853" s="221"/>
    </row>
    <row r="854" spans="1:42" ht="14.25" customHeight="1">
      <c r="A854" s="31"/>
      <c r="B854" s="31"/>
      <c r="C854" s="31"/>
      <c r="D854" s="31"/>
      <c r="E854" s="31"/>
      <c r="F854" s="31"/>
      <c r="G854" s="31"/>
      <c r="H854" s="31"/>
      <c r="I854" s="31"/>
      <c r="J854" s="31"/>
      <c r="K854" s="227"/>
      <c r="L854" s="218"/>
      <c r="M854" s="219"/>
      <c r="N854" s="219"/>
      <c r="O854" s="219"/>
      <c r="P854" s="219"/>
      <c r="Q854" s="219"/>
      <c r="R854" s="219"/>
      <c r="S854" s="219"/>
      <c r="T854" s="219"/>
      <c r="U854" s="224"/>
      <c r="V854" s="225"/>
      <c r="W854" s="221"/>
      <c r="X854" s="219"/>
      <c r="Y854" s="219"/>
      <c r="Z854" s="219"/>
      <c r="AA854" s="219"/>
      <c r="AB854" s="219"/>
      <c r="AC854" s="219"/>
      <c r="AD854" s="219"/>
      <c r="AE854" s="219"/>
      <c r="AF854" s="221"/>
      <c r="AG854" s="221"/>
      <c r="AH854" s="221"/>
      <c r="AI854" s="221"/>
      <c r="AJ854" s="221"/>
      <c r="AK854" s="221"/>
      <c r="AL854" s="221"/>
      <c r="AM854" s="221"/>
      <c r="AN854" s="221"/>
      <c r="AO854" s="221"/>
      <c r="AP854" s="221"/>
    </row>
    <row r="855" spans="1:42" ht="14.25" customHeight="1">
      <c r="A855" s="31"/>
      <c r="B855" s="31"/>
      <c r="C855" s="31"/>
      <c r="D855" s="31"/>
      <c r="E855" s="31"/>
      <c r="F855" s="31"/>
      <c r="G855" s="31"/>
      <c r="H855" s="31"/>
      <c r="I855" s="31"/>
      <c r="J855" s="31"/>
      <c r="K855" s="227"/>
      <c r="L855" s="218"/>
      <c r="M855" s="219"/>
      <c r="N855" s="219"/>
      <c r="O855" s="219"/>
      <c r="P855" s="219"/>
      <c r="Q855" s="219"/>
      <c r="R855" s="219"/>
      <c r="S855" s="219"/>
      <c r="T855" s="219"/>
      <c r="U855" s="224"/>
      <c r="V855" s="225"/>
      <c r="W855" s="221"/>
      <c r="X855" s="219"/>
      <c r="Y855" s="219"/>
      <c r="Z855" s="219"/>
      <c r="AA855" s="219"/>
      <c r="AB855" s="219"/>
      <c r="AC855" s="219"/>
      <c r="AD855" s="219"/>
      <c r="AE855" s="219"/>
      <c r="AF855" s="221"/>
      <c r="AG855" s="221"/>
      <c r="AH855" s="221"/>
      <c r="AI855" s="221"/>
      <c r="AJ855" s="221"/>
      <c r="AK855" s="221"/>
      <c r="AL855" s="221"/>
      <c r="AM855" s="221"/>
      <c r="AN855" s="221"/>
      <c r="AO855" s="221"/>
      <c r="AP855" s="221"/>
    </row>
    <row r="856" spans="1:42" ht="14.25" customHeight="1">
      <c r="A856" s="31"/>
      <c r="B856" s="31"/>
      <c r="C856" s="31"/>
      <c r="D856" s="31"/>
      <c r="E856" s="31"/>
      <c r="F856" s="31"/>
      <c r="G856" s="31"/>
      <c r="H856" s="31"/>
      <c r="I856" s="31"/>
      <c r="J856" s="31"/>
      <c r="K856" s="227"/>
      <c r="L856" s="218"/>
      <c r="M856" s="219"/>
      <c r="N856" s="219"/>
      <c r="O856" s="219"/>
      <c r="P856" s="219"/>
      <c r="Q856" s="219"/>
      <c r="R856" s="219"/>
      <c r="S856" s="219"/>
      <c r="T856" s="219"/>
      <c r="U856" s="224"/>
      <c r="V856" s="225"/>
      <c r="W856" s="221"/>
      <c r="X856" s="219"/>
      <c r="Y856" s="219"/>
      <c r="Z856" s="219"/>
      <c r="AA856" s="219"/>
      <c r="AB856" s="219"/>
      <c r="AC856" s="219"/>
      <c r="AD856" s="219"/>
      <c r="AE856" s="219"/>
      <c r="AF856" s="221"/>
      <c r="AG856" s="221"/>
      <c r="AH856" s="221"/>
      <c r="AI856" s="221"/>
      <c r="AJ856" s="221"/>
      <c r="AK856" s="221"/>
      <c r="AL856" s="221"/>
      <c r="AM856" s="221"/>
      <c r="AN856" s="221"/>
      <c r="AO856" s="221"/>
      <c r="AP856" s="221"/>
    </row>
    <row r="857" spans="1:42" ht="14.25" customHeight="1">
      <c r="A857" s="31"/>
      <c r="B857" s="31"/>
      <c r="C857" s="31"/>
      <c r="D857" s="31"/>
      <c r="E857" s="31"/>
      <c r="F857" s="31"/>
      <c r="G857" s="31"/>
      <c r="H857" s="31"/>
      <c r="I857" s="31"/>
      <c r="J857" s="31"/>
      <c r="K857" s="227"/>
      <c r="L857" s="218"/>
      <c r="M857" s="219"/>
      <c r="N857" s="219"/>
      <c r="O857" s="219"/>
      <c r="P857" s="219"/>
      <c r="Q857" s="219"/>
      <c r="R857" s="219"/>
      <c r="S857" s="219"/>
      <c r="T857" s="219"/>
      <c r="U857" s="224"/>
      <c r="V857" s="225"/>
      <c r="W857" s="221"/>
      <c r="X857" s="219"/>
      <c r="Y857" s="219"/>
      <c r="Z857" s="219"/>
      <c r="AA857" s="219"/>
      <c r="AB857" s="219"/>
      <c r="AC857" s="219"/>
      <c r="AD857" s="219"/>
      <c r="AE857" s="219"/>
      <c r="AF857" s="221"/>
      <c r="AG857" s="221"/>
      <c r="AH857" s="221"/>
      <c r="AI857" s="221"/>
      <c r="AJ857" s="221"/>
      <c r="AK857" s="221"/>
      <c r="AL857" s="221"/>
      <c r="AM857" s="221"/>
      <c r="AN857" s="221"/>
      <c r="AO857" s="221"/>
      <c r="AP857" s="221"/>
    </row>
    <row r="858" spans="1:42" ht="14.25" customHeight="1">
      <c r="A858" s="31"/>
      <c r="B858" s="31"/>
      <c r="C858" s="31"/>
      <c r="D858" s="31"/>
      <c r="E858" s="31"/>
      <c r="F858" s="31"/>
      <c r="G858" s="31"/>
      <c r="H858" s="31"/>
      <c r="I858" s="31"/>
      <c r="J858" s="31"/>
      <c r="K858" s="227"/>
      <c r="L858" s="218"/>
      <c r="M858" s="219"/>
      <c r="N858" s="219"/>
      <c r="O858" s="219"/>
      <c r="P858" s="219"/>
      <c r="Q858" s="219"/>
      <c r="R858" s="219"/>
      <c r="S858" s="219"/>
      <c r="T858" s="219"/>
      <c r="U858" s="224"/>
      <c r="V858" s="225"/>
      <c r="W858" s="221"/>
      <c r="X858" s="219"/>
      <c r="Y858" s="219"/>
      <c r="Z858" s="219"/>
      <c r="AA858" s="219"/>
      <c r="AB858" s="219"/>
      <c r="AC858" s="219"/>
      <c r="AD858" s="219"/>
      <c r="AE858" s="219"/>
      <c r="AF858" s="221"/>
      <c r="AG858" s="221"/>
      <c r="AH858" s="221"/>
      <c r="AI858" s="221"/>
      <c r="AJ858" s="221"/>
      <c r="AK858" s="221"/>
      <c r="AL858" s="221"/>
      <c r="AM858" s="221"/>
      <c r="AN858" s="221"/>
      <c r="AO858" s="221"/>
      <c r="AP858" s="221"/>
    </row>
    <row r="859" spans="1:42" ht="14.25" customHeight="1">
      <c r="A859" s="31"/>
      <c r="B859" s="31"/>
      <c r="C859" s="31"/>
      <c r="D859" s="31"/>
      <c r="E859" s="31"/>
      <c r="F859" s="31"/>
      <c r="G859" s="31"/>
      <c r="H859" s="31"/>
      <c r="I859" s="31"/>
      <c r="J859" s="31"/>
      <c r="K859" s="227"/>
      <c r="L859" s="218"/>
      <c r="M859" s="219"/>
      <c r="N859" s="219"/>
      <c r="O859" s="219"/>
      <c r="P859" s="219"/>
      <c r="Q859" s="219"/>
      <c r="R859" s="219"/>
      <c r="S859" s="219"/>
      <c r="T859" s="219"/>
      <c r="U859" s="224"/>
      <c r="V859" s="225"/>
      <c r="W859" s="221"/>
      <c r="X859" s="219"/>
      <c r="Y859" s="219"/>
      <c r="Z859" s="219"/>
      <c r="AA859" s="219"/>
      <c r="AB859" s="219"/>
      <c r="AC859" s="219"/>
      <c r="AD859" s="219"/>
      <c r="AE859" s="219"/>
      <c r="AF859" s="221"/>
      <c r="AG859" s="221"/>
      <c r="AH859" s="221"/>
      <c r="AI859" s="221"/>
      <c r="AJ859" s="221"/>
      <c r="AK859" s="221"/>
      <c r="AL859" s="221"/>
      <c r="AM859" s="221"/>
      <c r="AN859" s="221"/>
      <c r="AO859" s="221"/>
      <c r="AP859" s="221"/>
    </row>
    <row r="860" spans="1:42" ht="14.25" customHeight="1">
      <c r="A860" s="31"/>
      <c r="B860" s="31"/>
      <c r="C860" s="31"/>
      <c r="D860" s="31"/>
      <c r="E860" s="31"/>
      <c r="F860" s="31"/>
      <c r="G860" s="31"/>
      <c r="H860" s="31"/>
      <c r="I860" s="31"/>
      <c r="J860" s="31"/>
      <c r="K860" s="227"/>
      <c r="L860" s="218"/>
      <c r="M860" s="219"/>
      <c r="N860" s="219"/>
      <c r="O860" s="219"/>
      <c r="P860" s="219"/>
      <c r="Q860" s="219"/>
      <c r="R860" s="219"/>
      <c r="S860" s="219"/>
      <c r="T860" s="219"/>
      <c r="U860" s="224"/>
      <c r="V860" s="225"/>
      <c r="W860" s="221"/>
      <c r="X860" s="219"/>
      <c r="Y860" s="219"/>
      <c r="Z860" s="219"/>
      <c r="AA860" s="219"/>
      <c r="AB860" s="219"/>
      <c r="AC860" s="219"/>
      <c r="AD860" s="219"/>
      <c r="AE860" s="219"/>
      <c r="AF860" s="221"/>
      <c r="AG860" s="221"/>
      <c r="AH860" s="221"/>
      <c r="AI860" s="221"/>
      <c r="AJ860" s="221"/>
      <c r="AK860" s="221"/>
      <c r="AL860" s="221"/>
      <c r="AM860" s="221"/>
      <c r="AN860" s="221"/>
      <c r="AO860" s="221"/>
      <c r="AP860" s="221"/>
    </row>
    <row r="861" spans="1:42" ht="14.25" customHeight="1">
      <c r="A861" s="31"/>
      <c r="B861" s="31"/>
      <c r="C861" s="31"/>
      <c r="D861" s="31"/>
      <c r="E861" s="31"/>
      <c r="F861" s="31"/>
      <c r="G861" s="31"/>
      <c r="H861" s="31"/>
      <c r="I861" s="31"/>
      <c r="J861" s="31"/>
      <c r="K861" s="227"/>
      <c r="L861" s="218"/>
      <c r="M861" s="219"/>
      <c r="N861" s="219"/>
      <c r="O861" s="219"/>
      <c r="P861" s="219"/>
      <c r="Q861" s="219"/>
      <c r="R861" s="219"/>
      <c r="S861" s="219"/>
      <c r="T861" s="219"/>
      <c r="U861" s="224"/>
      <c r="V861" s="225"/>
      <c r="W861" s="221"/>
      <c r="X861" s="219"/>
      <c r="Y861" s="219"/>
      <c r="Z861" s="219"/>
      <c r="AA861" s="219"/>
      <c r="AB861" s="219"/>
      <c r="AC861" s="219"/>
      <c r="AD861" s="219"/>
      <c r="AE861" s="219"/>
      <c r="AF861" s="221"/>
      <c r="AG861" s="221"/>
      <c r="AH861" s="221"/>
      <c r="AI861" s="221"/>
      <c r="AJ861" s="221"/>
      <c r="AK861" s="221"/>
      <c r="AL861" s="221"/>
      <c r="AM861" s="221"/>
      <c r="AN861" s="221"/>
      <c r="AO861" s="221"/>
      <c r="AP861" s="221"/>
    </row>
    <row r="862" spans="1:42" ht="14.25" customHeight="1">
      <c r="A862" s="31"/>
      <c r="B862" s="31"/>
      <c r="C862" s="31"/>
      <c r="D862" s="31"/>
      <c r="E862" s="31"/>
      <c r="F862" s="31"/>
      <c r="G862" s="31"/>
      <c r="H862" s="31"/>
      <c r="I862" s="31"/>
      <c r="J862" s="31"/>
      <c r="K862" s="227"/>
      <c r="L862" s="218"/>
      <c r="M862" s="219"/>
      <c r="N862" s="219"/>
      <c r="O862" s="219"/>
      <c r="P862" s="219"/>
      <c r="Q862" s="219"/>
      <c r="R862" s="219"/>
      <c r="S862" s="219"/>
      <c r="T862" s="219"/>
      <c r="U862" s="224"/>
      <c r="V862" s="225"/>
      <c r="W862" s="221"/>
      <c r="X862" s="219"/>
      <c r="Y862" s="219"/>
      <c r="Z862" s="219"/>
      <c r="AA862" s="219"/>
      <c r="AB862" s="219"/>
      <c r="AC862" s="219"/>
      <c r="AD862" s="219"/>
      <c r="AE862" s="219"/>
      <c r="AF862" s="221"/>
      <c r="AG862" s="221"/>
      <c r="AH862" s="221"/>
      <c r="AI862" s="221"/>
      <c r="AJ862" s="221"/>
      <c r="AK862" s="221"/>
      <c r="AL862" s="221"/>
      <c r="AM862" s="221"/>
      <c r="AN862" s="221"/>
      <c r="AO862" s="221"/>
      <c r="AP862" s="221"/>
    </row>
    <row r="863" spans="1:42" ht="14.25" customHeight="1">
      <c r="A863" s="31"/>
      <c r="B863" s="31"/>
      <c r="C863" s="31"/>
      <c r="D863" s="31"/>
      <c r="E863" s="31"/>
      <c r="F863" s="31"/>
      <c r="G863" s="31"/>
      <c r="H863" s="31"/>
      <c r="I863" s="31"/>
      <c r="J863" s="31"/>
      <c r="K863" s="227"/>
      <c r="L863" s="218"/>
      <c r="M863" s="219"/>
      <c r="N863" s="219"/>
      <c r="O863" s="219"/>
      <c r="P863" s="219"/>
      <c r="Q863" s="219"/>
      <c r="R863" s="219"/>
      <c r="S863" s="219"/>
      <c r="T863" s="219"/>
      <c r="U863" s="224"/>
      <c r="V863" s="225"/>
      <c r="W863" s="221"/>
      <c r="X863" s="219"/>
      <c r="Y863" s="219"/>
      <c r="Z863" s="219"/>
      <c r="AA863" s="219"/>
      <c r="AB863" s="219"/>
      <c r="AC863" s="219"/>
      <c r="AD863" s="219"/>
      <c r="AE863" s="219"/>
      <c r="AF863" s="221"/>
      <c r="AG863" s="221"/>
      <c r="AH863" s="221"/>
      <c r="AI863" s="221"/>
      <c r="AJ863" s="221"/>
      <c r="AK863" s="221"/>
      <c r="AL863" s="221"/>
      <c r="AM863" s="221"/>
      <c r="AN863" s="221"/>
      <c r="AO863" s="221"/>
      <c r="AP863" s="221"/>
    </row>
    <row r="864" spans="1:42" ht="14.25" customHeight="1">
      <c r="A864" s="31"/>
      <c r="B864" s="31"/>
      <c r="C864" s="31"/>
      <c r="D864" s="31"/>
      <c r="E864" s="31"/>
      <c r="F864" s="31"/>
      <c r="G864" s="31"/>
      <c r="H864" s="31"/>
      <c r="I864" s="31"/>
      <c r="J864" s="31"/>
      <c r="K864" s="227"/>
      <c r="L864" s="218"/>
      <c r="M864" s="219"/>
      <c r="N864" s="219"/>
      <c r="O864" s="219"/>
      <c r="P864" s="219"/>
      <c r="Q864" s="219"/>
      <c r="R864" s="219"/>
      <c r="S864" s="219"/>
      <c r="T864" s="219"/>
      <c r="U864" s="224"/>
      <c r="V864" s="225"/>
      <c r="W864" s="221"/>
      <c r="X864" s="219"/>
      <c r="Y864" s="219"/>
      <c r="Z864" s="219"/>
      <c r="AA864" s="219"/>
      <c r="AB864" s="219"/>
      <c r="AC864" s="219"/>
      <c r="AD864" s="219"/>
      <c r="AE864" s="219"/>
      <c r="AF864" s="221"/>
      <c r="AG864" s="221"/>
      <c r="AH864" s="221"/>
      <c r="AI864" s="221"/>
      <c r="AJ864" s="221"/>
      <c r="AK864" s="221"/>
      <c r="AL864" s="221"/>
      <c r="AM864" s="221"/>
      <c r="AN864" s="221"/>
      <c r="AO864" s="221"/>
      <c r="AP864" s="221"/>
    </row>
    <row r="865" spans="1:42" ht="14.25" customHeight="1">
      <c r="A865" s="31"/>
      <c r="B865" s="31"/>
      <c r="C865" s="31"/>
      <c r="D865" s="31"/>
      <c r="E865" s="31"/>
      <c r="F865" s="31"/>
      <c r="G865" s="31"/>
      <c r="H865" s="31"/>
      <c r="I865" s="31"/>
      <c r="J865" s="31"/>
      <c r="K865" s="227"/>
      <c r="L865" s="218"/>
      <c r="M865" s="219"/>
      <c r="N865" s="219"/>
      <c r="O865" s="219"/>
      <c r="P865" s="219"/>
      <c r="Q865" s="219"/>
      <c r="R865" s="219"/>
      <c r="S865" s="219"/>
      <c r="T865" s="219"/>
      <c r="U865" s="224"/>
      <c r="V865" s="225"/>
      <c r="W865" s="221"/>
      <c r="X865" s="219"/>
      <c r="Y865" s="219"/>
      <c r="Z865" s="219"/>
      <c r="AA865" s="219"/>
      <c r="AB865" s="219"/>
      <c r="AC865" s="219"/>
      <c r="AD865" s="219"/>
      <c r="AE865" s="219"/>
      <c r="AF865" s="221"/>
      <c r="AG865" s="221"/>
      <c r="AH865" s="221"/>
      <c r="AI865" s="221"/>
      <c r="AJ865" s="221"/>
      <c r="AK865" s="221"/>
      <c r="AL865" s="221"/>
      <c r="AM865" s="221"/>
      <c r="AN865" s="221"/>
      <c r="AO865" s="221"/>
      <c r="AP865" s="221"/>
    </row>
    <row r="866" spans="1:42" ht="14.25" customHeight="1">
      <c r="A866" s="31"/>
      <c r="B866" s="31"/>
      <c r="C866" s="31"/>
      <c r="D866" s="31"/>
      <c r="E866" s="31"/>
      <c r="F866" s="31"/>
      <c r="G866" s="31"/>
      <c r="H866" s="31"/>
      <c r="I866" s="31"/>
      <c r="J866" s="31"/>
      <c r="K866" s="227"/>
      <c r="L866" s="218"/>
      <c r="M866" s="219"/>
      <c r="N866" s="219"/>
      <c r="O866" s="219"/>
      <c r="P866" s="219"/>
      <c r="Q866" s="219"/>
      <c r="R866" s="219"/>
      <c r="S866" s="219"/>
      <c r="T866" s="219"/>
      <c r="U866" s="224"/>
      <c r="V866" s="225"/>
      <c r="W866" s="221"/>
      <c r="X866" s="219"/>
      <c r="Y866" s="219"/>
      <c r="Z866" s="219"/>
      <c r="AA866" s="219"/>
      <c r="AB866" s="219"/>
      <c r="AC866" s="219"/>
      <c r="AD866" s="219"/>
      <c r="AE866" s="219"/>
      <c r="AF866" s="221"/>
      <c r="AG866" s="221"/>
      <c r="AH866" s="221"/>
      <c r="AI866" s="221"/>
      <c r="AJ866" s="221"/>
      <c r="AK866" s="221"/>
      <c r="AL866" s="221"/>
      <c r="AM866" s="221"/>
      <c r="AN866" s="221"/>
      <c r="AO866" s="221"/>
      <c r="AP866" s="221"/>
    </row>
    <row r="867" spans="1:42" ht="14.25" customHeight="1">
      <c r="A867" s="31"/>
      <c r="B867" s="31"/>
      <c r="C867" s="31"/>
      <c r="D867" s="31"/>
      <c r="E867" s="31"/>
      <c r="F867" s="31"/>
      <c r="G867" s="31"/>
      <c r="H867" s="31"/>
      <c r="I867" s="31"/>
      <c r="J867" s="31"/>
      <c r="K867" s="227"/>
      <c r="L867" s="218"/>
      <c r="M867" s="219"/>
      <c r="N867" s="219"/>
      <c r="O867" s="219"/>
      <c r="P867" s="219"/>
      <c r="Q867" s="219"/>
      <c r="R867" s="219"/>
      <c r="S867" s="219"/>
      <c r="T867" s="219"/>
      <c r="U867" s="224"/>
      <c r="V867" s="225"/>
      <c r="W867" s="221"/>
      <c r="X867" s="219"/>
      <c r="Y867" s="219"/>
      <c r="Z867" s="219"/>
      <c r="AA867" s="219"/>
      <c r="AB867" s="219"/>
      <c r="AC867" s="219"/>
      <c r="AD867" s="219"/>
      <c r="AE867" s="219"/>
      <c r="AF867" s="221"/>
      <c r="AG867" s="221"/>
      <c r="AH867" s="221"/>
      <c r="AI867" s="221"/>
      <c r="AJ867" s="221"/>
      <c r="AK867" s="221"/>
      <c r="AL867" s="221"/>
      <c r="AM867" s="221"/>
      <c r="AN867" s="221"/>
      <c r="AO867" s="221"/>
      <c r="AP867" s="221"/>
    </row>
    <row r="868" spans="1:42" ht="14.25" customHeight="1">
      <c r="A868" s="31"/>
      <c r="B868" s="31"/>
      <c r="C868" s="31"/>
      <c r="D868" s="31"/>
      <c r="E868" s="31"/>
      <c r="F868" s="31"/>
      <c r="G868" s="31"/>
      <c r="H868" s="31"/>
      <c r="I868" s="31"/>
      <c r="J868" s="31"/>
      <c r="K868" s="227"/>
      <c r="L868" s="218"/>
      <c r="M868" s="219"/>
      <c r="N868" s="219"/>
      <c r="O868" s="219"/>
      <c r="P868" s="219"/>
      <c r="Q868" s="219"/>
      <c r="R868" s="219"/>
      <c r="S868" s="219"/>
      <c r="T868" s="219"/>
      <c r="U868" s="224"/>
      <c r="V868" s="225"/>
      <c r="W868" s="221"/>
      <c r="X868" s="219"/>
      <c r="Y868" s="219"/>
      <c r="Z868" s="219"/>
      <c r="AA868" s="219"/>
      <c r="AB868" s="219"/>
      <c r="AC868" s="219"/>
      <c r="AD868" s="219"/>
      <c r="AE868" s="219"/>
      <c r="AF868" s="221"/>
      <c r="AG868" s="221"/>
      <c r="AH868" s="221"/>
      <c r="AI868" s="221"/>
      <c r="AJ868" s="221"/>
      <c r="AK868" s="221"/>
      <c r="AL868" s="221"/>
      <c r="AM868" s="221"/>
      <c r="AN868" s="221"/>
      <c r="AO868" s="221"/>
      <c r="AP868" s="221"/>
    </row>
    <row r="869" spans="1:42" ht="14.25" customHeight="1">
      <c r="A869" s="31"/>
      <c r="B869" s="31"/>
      <c r="C869" s="31"/>
      <c r="D869" s="31"/>
      <c r="E869" s="31"/>
      <c r="F869" s="31"/>
      <c r="G869" s="31"/>
      <c r="H869" s="31"/>
      <c r="I869" s="31"/>
      <c r="J869" s="31"/>
      <c r="K869" s="227"/>
      <c r="L869" s="218"/>
      <c r="M869" s="219"/>
      <c r="N869" s="219"/>
      <c r="O869" s="219"/>
      <c r="P869" s="219"/>
      <c r="Q869" s="219"/>
      <c r="R869" s="219"/>
      <c r="S869" s="219"/>
      <c r="T869" s="219"/>
      <c r="U869" s="224"/>
      <c r="V869" s="225"/>
      <c r="W869" s="221"/>
      <c r="X869" s="219"/>
      <c r="Y869" s="219"/>
      <c r="Z869" s="219"/>
      <c r="AA869" s="219"/>
      <c r="AB869" s="219"/>
      <c r="AC869" s="219"/>
      <c r="AD869" s="219"/>
      <c r="AE869" s="219"/>
      <c r="AF869" s="221"/>
      <c r="AG869" s="221"/>
      <c r="AH869" s="221"/>
      <c r="AI869" s="221"/>
      <c r="AJ869" s="221"/>
      <c r="AK869" s="221"/>
      <c r="AL869" s="221"/>
      <c r="AM869" s="221"/>
      <c r="AN869" s="221"/>
      <c r="AO869" s="221"/>
      <c r="AP869" s="221"/>
    </row>
    <row r="870" spans="1:42" ht="14.25" customHeight="1">
      <c r="A870" s="31"/>
      <c r="B870" s="31"/>
      <c r="C870" s="31"/>
      <c r="D870" s="31"/>
      <c r="E870" s="31"/>
      <c r="F870" s="31"/>
      <c r="G870" s="31"/>
      <c r="H870" s="31"/>
      <c r="I870" s="31"/>
      <c r="J870" s="31"/>
      <c r="K870" s="227"/>
      <c r="L870" s="218"/>
      <c r="M870" s="219"/>
      <c r="N870" s="219"/>
      <c r="O870" s="219"/>
      <c r="P870" s="219"/>
      <c r="Q870" s="219"/>
      <c r="R870" s="219"/>
      <c r="S870" s="219"/>
      <c r="T870" s="219"/>
      <c r="U870" s="224"/>
      <c r="V870" s="225"/>
      <c r="W870" s="221"/>
      <c r="X870" s="219"/>
      <c r="Y870" s="219"/>
      <c r="Z870" s="219"/>
      <c r="AA870" s="219"/>
      <c r="AB870" s="219"/>
      <c r="AC870" s="219"/>
      <c r="AD870" s="219"/>
      <c r="AE870" s="219"/>
      <c r="AF870" s="221"/>
      <c r="AG870" s="221"/>
      <c r="AH870" s="221"/>
      <c r="AI870" s="221"/>
      <c r="AJ870" s="221"/>
      <c r="AK870" s="221"/>
      <c r="AL870" s="221"/>
      <c r="AM870" s="221"/>
      <c r="AN870" s="221"/>
      <c r="AO870" s="221"/>
      <c r="AP870" s="221"/>
    </row>
    <row r="871" spans="1:42" ht="14.25" customHeight="1">
      <c r="A871" s="31"/>
      <c r="B871" s="31"/>
      <c r="C871" s="31"/>
      <c r="D871" s="31"/>
      <c r="E871" s="31"/>
      <c r="F871" s="31"/>
      <c r="G871" s="31"/>
      <c r="H871" s="31"/>
      <c r="I871" s="31"/>
      <c r="J871" s="31"/>
      <c r="K871" s="227"/>
      <c r="L871" s="218"/>
      <c r="M871" s="219"/>
      <c r="N871" s="219"/>
      <c r="O871" s="219"/>
      <c r="P871" s="219"/>
      <c r="Q871" s="219"/>
      <c r="R871" s="219"/>
      <c r="S871" s="219"/>
      <c r="T871" s="219"/>
      <c r="U871" s="224"/>
      <c r="V871" s="225"/>
      <c r="W871" s="221"/>
      <c r="X871" s="219"/>
      <c r="Y871" s="219"/>
      <c r="Z871" s="219"/>
      <c r="AA871" s="219"/>
      <c r="AB871" s="219"/>
      <c r="AC871" s="219"/>
      <c r="AD871" s="219"/>
      <c r="AE871" s="219"/>
      <c r="AF871" s="221"/>
      <c r="AG871" s="221"/>
      <c r="AH871" s="221"/>
      <c r="AI871" s="221"/>
      <c r="AJ871" s="221"/>
      <c r="AK871" s="221"/>
      <c r="AL871" s="221"/>
      <c r="AM871" s="221"/>
      <c r="AN871" s="221"/>
      <c r="AO871" s="221"/>
      <c r="AP871" s="221"/>
    </row>
    <row r="872" spans="1:42" ht="14.25" customHeight="1">
      <c r="A872" s="31"/>
      <c r="B872" s="31"/>
      <c r="C872" s="31"/>
      <c r="D872" s="31"/>
      <c r="E872" s="31"/>
      <c r="F872" s="31"/>
      <c r="G872" s="31"/>
      <c r="H872" s="31"/>
      <c r="I872" s="31"/>
      <c r="J872" s="31"/>
      <c r="K872" s="227"/>
      <c r="L872" s="218"/>
      <c r="M872" s="219"/>
      <c r="N872" s="219"/>
      <c r="O872" s="219"/>
      <c r="P872" s="219"/>
      <c r="Q872" s="219"/>
      <c r="R872" s="219"/>
      <c r="S872" s="219"/>
      <c r="T872" s="219"/>
      <c r="U872" s="224"/>
      <c r="V872" s="225"/>
      <c r="W872" s="221"/>
      <c r="X872" s="219"/>
      <c r="Y872" s="219"/>
      <c r="Z872" s="219"/>
      <c r="AA872" s="219"/>
      <c r="AB872" s="219"/>
      <c r="AC872" s="219"/>
      <c r="AD872" s="219"/>
      <c r="AE872" s="219"/>
      <c r="AF872" s="221"/>
      <c r="AG872" s="221"/>
      <c r="AH872" s="221"/>
      <c r="AI872" s="221"/>
      <c r="AJ872" s="221"/>
      <c r="AK872" s="221"/>
      <c r="AL872" s="221"/>
      <c r="AM872" s="221"/>
      <c r="AN872" s="221"/>
      <c r="AO872" s="221"/>
      <c r="AP872" s="221"/>
    </row>
    <row r="873" spans="1:42" ht="14.25" customHeight="1">
      <c r="A873" s="31"/>
      <c r="B873" s="31"/>
      <c r="C873" s="31"/>
      <c r="D873" s="31"/>
      <c r="E873" s="31"/>
      <c r="F873" s="31"/>
      <c r="G873" s="31"/>
      <c r="H873" s="31"/>
      <c r="I873" s="31"/>
      <c r="J873" s="31"/>
      <c r="K873" s="227"/>
      <c r="L873" s="218"/>
      <c r="M873" s="219"/>
      <c r="N873" s="219"/>
      <c r="O873" s="219"/>
      <c r="P873" s="219"/>
      <c r="Q873" s="219"/>
      <c r="R873" s="219"/>
      <c r="S873" s="219"/>
      <c r="T873" s="219"/>
      <c r="U873" s="224"/>
      <c r="V873" s="225"/>
      <c r="W873" s="221"/>
      <c r="X873" s="219"/>
      <c r="Y873" s="219"/>
      <c r="Z873" s="219"/>
      <c r="AA873" s="219"/>
      <c r="AB873" s="219"/>
      <c r="AC873" s="219"/>
      <c r="AD873" s="219"/>
      <c r="AE873" s="219"/>
      <c r="AF873" s="221"/>
      <c r="AG873" s="221"/>
      <c r="AH873" s="221"/>
      <c r="AI873" s="221"/>
      <c r="AJ873" s="221"/>
      <c r="AK873" s="221"/>
      <c r="AL873" s="221"/>
      <c r="AM873" s="221"/>
      <c r="AN873" s="221"/>
      <c r="AO873" s="221"/>
      <c r="AP873" s="221"/>
    </row>
    <row r="874" spans="1:42" ht="14.25" customHeight="1">
      <c r="A874" s="31"/>
      <c r="B874" s="31"/>
      <c r="C874" s="31"/>
      <c r="D874" s="31"/>
      <c r="E874" s="31"/>
      <c r="F874" s="31"/>
      <c r="G874" s="31"/>
      <c r="H874" s="31"/>
      <c r="I874" s="31"/>
      <c r="J874" s="31"/>
      <c r="K874" s="227"/>
      <c r="L874" s="218"/>
      <c r="M874" s="219"/>
      <c r="N874" s="219"/>
      <c r="O874" s="219"/>
      <c r="P874" s="219"/>
      <c r="Q874" s="219"/>
      <c r="R874" s="219"/>
      <c r="S874" s="219"/>
      <c r="T874" s="219"/>
      <c r="U874" s="224"/>
      <c r="V874" s="225"/>
      <c r="W874" s="221"/>
      <c r="X874" s="219"/>
      <c r="Y874" s="219"/>
      <c r="Z874" s="219"/>
      <c r="AA874" s="219"/>
      <c r="AB874" s="219"/>
      <c r="AC874" s="219"/>
      <c r="AD874" s="219"/>
      <c r="AE874" s="219"/>
      <c r="AF874" s="221"/>
      <c r="AG874" s="221"/>
      <c r="AH874" s="221"/>
      <c r="AI874" s="221"/>
      <c r="AJ874" s="221"/>
      <c r="AK874" s="221"/>
      <c r="AL874" s="221"/>
      <c r="AM874" s="221"/>
      <c r="AN874" s="221"/>
      <c r="AO874" s="221"/>
      <c r="AP874" s="221"/>
    </row>
    <row r="875" spans="1:42" ht="14.25" customHeight="1">
      <c r="A875" s="31"/>
      <c r="B875" s="31"/>
      <c r="C875" s="31"/>
      <c r="D875" s="31"/>
      <c r="E875" s="31"/>
      <c r="F875" s="31"/>
      <c r="G875" s="31"/>
      <c r="H875" s="31"/>
      <c r="I875" s="31"/>
      <c r="J875" s="31"/>
      <c r="K875" s="227"/>
      <c r="L875" s="218"/>
      <c r="M875" s="219"/>
      <c r="N875" s="219"/>
      <c r="O875" s="219"/>
      <c r="P875" s="219"/>
      <c r="Q875" s="219"/>
      <c r="R875" s="219"/>
      <c r="S875" s="219"/>
      <c r="T875" s="219"/>
      <c r="U875" s="224"/>
      <c r="V875" s="225"/>
      <c r="W875" s="221"/>
      <c r="X875" s="219"/>
      <c r="Y875" s="219"/>
      <c r="Z875" s="219"/>
      <c r="AA875" s="219"/>
      <c r="AB875" s="219"/>
      <c r="AC875" s="219"/>
      <c r="AD875" s="219"/>
      <c r="AE875" s="219"/>
      <c r="AF875" s="221"/>
      <c r="AG875" s="221"/>
      <c r="AH875" s="221"/>
      <c r="AI875" s="221"/>
      <c r="AJ875" s="221"/>
      <c r="AK875" s="221"/>
      <c r="AL875" s="221"/>
      <c r="AM875" s="221"/>
      <c r="AN875" s="221"/>
      <c r="AO875" s="221"/>
      <c r="AP875" s="221"/>
    </row>
    <row r="876" spans="1:42" ht="14.25" customHeight="1">
      <c r="A876" s="31"/>
      <c r="B876" s="31"/>
      <c r="C876" s="31"/>
      <c r="D876" s="31"/>
      <c r="E876" s="31"/>
      <c r="F876" s="31"/>
      <c r="G876" s="31"/>
      <c r="H876" s="31"/>
      <c r="I876" s="31"/>
      <c r="J876" s="31"/>
      <c r="K876" s="227"/>
      <c r="L876" s="218"/>
      <c r="M876" s="219"/>
      <c r="N876" s="219"/>
      <c r="O876" s="219"/>
      <c r="P876" s="219"/>
      <c r="Q876" s="219"/>
      <c r="R876" s="219"/>
      <c r="S876" s="219"/>
      <c r="T876" s="219"/>
      <c r="U876" s="224"/>
      <c r="V876" s="225"/>
      <c r="W876" s="221"/>
      <c r="X876" s="219"/>
      <c r="Y876" s="219"/>
      <c r="Z876" s="219"/>
      <c r="AA876" s="219"/>
      <c r="AB876" s="219"/>
      <c r="AC876" s="219"/>
      <c r="AD876" s="219"/>
      <c r="AE876" s="219"/>
      <c r="AF876" s="221"/>
      <c r="AG876" s="221"/>
      <c r="AH876" s="221"/>
      <c r="AI876" s="221"/>
      <c r="AJ876" s="221"/>
      <c r="AK876" s="221"/>
      <c r="AL876" s="221"/>
      <c r="AM876" s="221"/>
      <c r="AN876" s="221"/>
      <c r="AO876" s="221"/>
      <c r="AP876" s="221"/>
    </row>
    <row r="877" spans="1:42" ht="14.25" customHeight="1">
      <c r="A877" s="31"/>
      <c r="B877" s="31"/>
      <c r="C877" s="31"/>
      <c r="D877" s="31"/>
      <c r="E877" s="31"/>
      <c r="F877" s="31"/>
      <c r="G877" s="31"/>
      <c r="H877" s="31"/>
      <c r="I877" s="31"/>
      <c r="J877" s="31"/>
      <c r="K877" s="227"/>
      <c r="L877" s="218"/>
      <c r="M877" s="219"/>
      <c r="N877" s="219"/>
      <c r="O877" s="219"/>
      <c r="P877" s="219"/>
      <c r="Q877" s="219"/>
      <c r="R877" s="219"/>
      <c r="S877" s="219"/>
      <c r="T877" s="219"/>
      <c r="U877" s="224"/>
      <c r="V877" s="225"/>
      <c r="W877" s="221"/>
      <c r="X877" s="219"/>
      <c r="Y877" s="219"/>
      <c r="Z877" s="219"/>
      <c r="AA877" s="219"/>
      <c r="AB877" s="219"/>
      <c r="AC877" s="219"/>
      <c r="AD877" s="219"/>
      <c r="AE877" s="219"/>
      <c r="AF877" s="221"/>
      <c r="AG877" s="221"/>
      <c r="AH877" s="221"/>
      <c r="AI877" s="221"/>
      <c r="AJ877" s="221"/>
      <c r="AK877" s="221"/>
      <c r="AL877" s="221"/>
      <c r="AM877" s="221"/>
      <c r="AN877" s="221"/>
      <c r="AO877" s="221"/>
      <c r="AP877" s="221"/>
    </row>
    <row r="878" spans="1:42" ht="14.25" customHeight="1">
      <c r="A878" s="31"/>
      <c r="B878" s="31"/>
      <c r="C878" s="31"/>
      <c r="D878" s="31"/>
      <c r="E878" s="31"/>
      <c r="F878" s="31"/>
      <c r="G878" s="31"/>
      <c r="H878" s="31"/>
      <c r="I878" s="31"/>
      <c r="J878" s="31"/>
      <c r="K878" s="227"/>
      <c r="L878" s="218"/>
      <c r="M878" s="219"/>
      <c r="N878" s="219"/>
      <c r="O878" s="219"/>
      <c r="P878" s="219"/>
      <c r="Q878" s="219"/>
      <c r="R878" s="219"/>
      <c r="S878" s="219"/>
      <c r="T878" s="219"/>
      <c r="U878" s="224"/>
      <c r="V878" s="225"/>
      <c r="W878" s="221"/>
      <c r="X878" s="219"/>
      <c r="Y878" s="219"/>
      <c r="Z878" s="219"/>
      <c r="AA878" s="219"/>
      <c r="AB878" s="219"/>
      <c r="AC878" s="219"/>
      <c r="AD878" s="219"/>
      <c r="AE878" s="219"/>
      <c r="AF878" s="221"/>
      <c r="AG878" s="221"/>
      <c r="AH878" s="221"/>
      <c r="AI878" s="221"/>
      <c r="AJ878" s="221"/>
      <c r="AK878" s="221"/>
      <c r="AL878" s="221"/>
      <c r="AM878" s="221"/>
      <c r="AN878" s="221"/>
      <c r="AO878" s="221"/>
      <c r="AP878" s="221"/>
    </row>
    <row r="879" spans="1:42" ht="14.25" customHeight="1">
      <c r="A879" s="31"/>
      <c r="B879" s="31"/>
      <c r="C879" s="31"/>
      <c r="D879" s="31"/>
      <c r="E879" s="31"/>
      <c r="F879" s="31"/>
      <c r="G879" s="31"/>
      <c r="H879" s="31"/>
      <c r="I879" s="31"/>
      <c r="J879" s="31"/>
      <c r="K879" s="227"/>
      <c r="L879" s="218"/>
      <c r="M879" s="219"/>
      <c r="N879" s="219"/>
      <c r="O879" s="219"/>
      <c r="P879" s="219"/>
      <c r="Q879" s="219"/>
      <c r="R879" s="219"/>
      <c r="S879" s="219"/>
      <c r="T879" s="219"/>
      <c r="U879" s="224"/>
      <c r="V879" s="225"/>
      <c r="W879" s="221"/>
      <c r="X879" s="219"/>
      <c r="Y879" s="219"/>
      <c r="Z879" s="219"/>
      <c r="AA879" s="219"/>
      <c r="AB879" s="219"/>
      <c r="AC879" s="219"/>
      <c r="AD879" s="219"/>
      <c r="AE879" s="219"/>
      <c r="AF879" s="221"/>
      <c r="AG879" s="221"/>
      <c r="AH879" s="221"/>
      <c r="AI879" s="221"/>
      <c r="AJ879" s="221"/>
      <c r="AK879" s="221"/>
      <c r="AL879" s="221"/>
      <c r="AM879" s="221"/>
      <c r="AN879" s="221"/>
      <c r="AO879" s="221"/>
      <c r="AP879" s="221"/>
    </row>
    <row r="880" spans="1:42" ht="14.25" customHeight="1">
      <c r="A880" s="31"/>
      <c r="B880" s="31"/>
      <c r="C880" s="31"/>
      <c r="D880" s="31"/>
      <c r="E880" s="31"/>
      <c r="F880" s="31"/>
      <c r="G880" s="31"/>
      <c r="H880" s="31"/>
      <c r="I880" s="31"/>
      <c r="J880" s="31"/>
      <c r="K880" s="227"/>
      <c r="L880" s="218"/>
      <c r="M880" s="219"/>
      <c r="N880" s="219"/>
      <c r="O880" s="219"/>
      <c r="P880" s="219"/>
      <c r="Q880" s="219"/>
      <c r="R880" s="219"/>
      <c r="S880" s="219"/>
      <c r="T880" s="219"/>
      <c r="U880" s="224"/>
      <c r="V880" s="225"/>
      <c r="W880" s="221"/>
      <c r="X880" s="219"/>
      <c r="Y880" s="219"/>
      <c r="Z880" s="219"/>
      <c r="AA880" s="219"/>
      <c r="AB880" s="219"/>
      <c r="AC880" s="219"/>
      <c r="AD880" s="219"/>
      <c r="AE880" s="219"/>
      <c r="AF880" s="221"/>
      <c r="AG880" s="221"/>
      <c r="AH880" s="221"/>
      <c r="AI880" s="221"/>
      <c r="AJ880" s="221"/>
      <c r="AK880" s="221"/>
      <c r="AL880" s="221"/>
      <c r="AM880" s="221"/>
      <c r="AN880" s="221"/>
      <c r="AO880" s="221"/>
      <c r="AP880" s="221"/>
    </row>
    <row r="881" spans="1:42" ht="14.25" customHeight="1">
      <c r="A881" s="31"/>
      <c r="B881" s="31"/>
      <c r="C881" s="31"/>
      <c r="D881" s="31"/>
      <c r="E881" s="31"/>
      <c r="F881" s="31"/>
      <c r="G881" s="31"/>
      <c r="H881" s="31"/>
      <c r="I881" s="31"/>
      <c r="J881" s="31"/>
      <c r="K881" s="227"/>
      <c r="L881" s="218"/>
      <c r="M881" s="219"/>
      <c r="N881" s="219"/>
      <c r="O881" s="219"/>
      <c r="P881" s="219"/>
      <c r="Q881" s="219"/>
      <c r="R881" s="219"/>
      <c r="S881" s="219"/>
      <c r="T881" s="219"/>
      <c r="U881" s="224"/>
      <c r="V881" s="225"/>
      <c r="W881" s="221"/>
      <c r="X881" s="219"/>
      <c r="Y881" s="219"/>
      <c r="Z881" s="219"/>
      <c r="AA881" s="219"/>
      <c r="AB881" s="219"/>
      <c r="AC881" s="219"/>
      <c r="AD881" s="219"/>
      <c r="AE881" s="219"/>
      <c r="AF881" s="221"/>
      <c r="AG881" s="221"/>
      <c r="AH881" s="221"/>
      <c r="AI881" s="221"/>
      <c r="AJ881" s="221"/>
      <c r="AK881" s="221"/>
      <c r="AL881" s="221"/>
      <c r="AM881" s="221"/>
      <c r="AN881" s="221"/>
      <c r="AO881" s="221"/>
      <c r="AP881" s="221"/>
    </row>
    <row r="882" spans="1:42" ht="14.25" customHeight="1">
      <c r="A882" s="31"/>
      <c r="B882" s="31"/>
      <c r="C882" s="31"/>
      <c r="D882" s="31"/>
      <c r="E882" s="31"/>
      <c r="F882" s="31"/>
      <c r="G882" s="31"/>
      <c r="H882" s="31"/>
      <c r="I882" s="31"/>
      <c r="J882" s="31"/>
      <c r="K882" s="227"/>
      <c r="L882" s="218"/>
      <c r="M882" s="219"/>
      <c r="N882" s="219"/>
      <c r="O882" s="219"/>
      <c r="P882" s="219"/>
      <c r="Q882" s="219"/>
      <c r="R882" s="219"/>
      <c r="S882" s="219"/>
      <c r="T882" s="219"/>
      <c r="U882" s="224"/>
      <c r="V882" s="225"/>
      <c r="W882" s="221"/>
      <c r="X882" s="219"/>
      <c r="Y882" s="219"/>
      <c r="Z882" s="219"/>
      <c r="AA882" s="219"/>
      <c r="AB882" s="219"/>
      <c r="AC882" s="219"/>
      <c r="AD882" s="219"/>
      <c r="AE882" s="219"/>
      <c r="AF882" s="221"/>
      <c r="AG882" s="221"/>
      <c r="AH882" s="221"/>
      <c r="AI882" s="221"/>
      <c r="AJ882" s="221"/>
      <c r="AK882" s="221"/>
      <c r="AL882" s="221"/>
      <c r="AM882" s="221"/>
      <c r="AN882" s="221"/>
      <c r="AO882" s="221"/>
      <c r="AP882" s="221"/>
    </row>
    <row r="883" spans="1:42" ht="14.25" customHeight="1">
      <c r="A883" s="31"/>
      <c r="B883" s="31"/>
      <c r="C883" s="31"/>
      <c r="D883" s="31"/>
      <c r="E883" s="31"/>
      <c r="F883" s="31"/>
      <c r="G883" s="31"/>
      <c r="H883" s="31"/>
      <c r="I883" s="31"/>
      <c r="J883" s="31"/>
      <c r="K883" s="227"/>
      <c r="L883" s="218"/>
      <c r="M883" s="219"/>
      <c r="N883" s="219"/>
      <c r="O883" s="219"/>
      <c r="P883" s="219"/>
      <c r="Q883" s="219"/>
      <c r="R883" s="219"/>
      <c r="S883" s="219"/>
      <c r="T883" s="219"/>
      <c r="U883" s="224"/>
      <c r="V883" s="225"/>
      <c r="W883" s="221"/>
      <c r="X883" s="219"/>
      <c r="Y883" s="219"/>
      <c r="Z883" s="219"/>
      <c r="AA883" s="219"/>
      <c r="AB883" s="219"/>
      <c r="AC883" s="219"/>
      <c r="AD883" s="219"/>
      <c r="AE883" s="219"/>
      <c r="AF883" s="221"/>
      <c r="AG883" s="221"/>
      <c r="AH883" s="221"/>
      <c r="AI883" s="221"/>
      <c r="AJ883" s="221"/>
      <c r="AK883" s="221"/>
      <c r="AL883" s="221"/>
      <c r="AM883" s="221"/>
      <c r="AN883" s="221"/>
      <c r="AO883" s="221"/>
      <c r="AP883" s="221"/>
    </row>
    <row r="884" spans="1:42" ht="14.25" customHeight="1">
      <c r="A884" s="31"/>
      <c r="B884" s="31"/>
      <c r="C884" s="31"/>
      <c r="D884" s="31"/>
      <c r="E884" s="31"/>
      <c r="F884" s="31"/>
      <c r="G884" s="31"/>
      <c r="H884" s="31"/>
      <c r="I884" s="31"/>
      <c r="J884" s="31"/>
      <c r="K884" s="227"/>
      <c r="L884" s="218"/>
      <c r="M884" s="219"/>
      <c r="N884" s="219"/>
      <c r="O884" s="219"/>
      <c r="P884" s="219"/>
      <c r="Q884" s="219"/>
      <c r="R884" s="219"/>
      <c r="S884" s="219"/>
      <c r="T884" s="219"/>
      <c r="U884" s="224"/>
      <c r="V884" s="225"/>
      <c r="W884" s="221"/>
      <c r="X884" s="219"/>
      <c r="Y884" s="219"/>
      <c r="Z884" s="219"/>
      <c r="AA884" s="219"/>
      <c r="AB884" s="219"/>
      <c r="AC884" s="219"/>
      <c r="AD884" s="219"/>
      <c r="AE884" s="219"/>
      <c r="AF884" s="221"/>
      <c r="AG884" s="221"/>
      <c r="AH884" s="221"/>
      <c r="AI884" s="221"/>
      <c r="AJ884" s="221"/>
      <c r="AK884" s="221"/>
      <c r="AL884" s="221"/>
      <c r="AM884" s="221"/>
      <c r="AN884" s="221"/>
      <c r="AO884" s="221"/>
      <c r="AP884" s="221"/>
    </row>
    <row r="885" spans="1:42" ht="14.25" customHeight="1">
      <c r="A885" s="31"/>
      <c r="B885" s="31"/>
      <c r="C885" s="31"/>
      <c r="D885" s="31"/>
      <c r="E885" s="31"/>
      <c r="F885" s="31"/>
      <c r="G885" s="31"/>
      <c r="H885" s="31"/>
      <c r="I885" s="31"/>
      <c r="J885" s="31"/>
      <c r="K885" s="227"/>
      <c r="L885" s="218"/>
      <c r="M885" s="219"/>
      <c r="N885" s="219"/>
      <c r="O885" s="219"/>
      <c r="P885" s="219"/>
      <c r="Q885" s="219"/>
      <c r="R885" s="219"/>
      <c r="S885" s="219"/>
      <c r="T885" s="219"/>
      <c r="U885" s="224"/>
      <c r="V885" s="225"/>
      <c r="W885" s="221"/>
      <c r="X885" s="219"/>
      <c r="Y885" s="219"/>
      <c r="Z885" s="219"/>
      <c r="AA885" s="219"/>
      <c r="AB885" s="219"/>
      <c r="AC885" s="219"/>
      <c r="AD885" s="219"/>
      <c r="AE885" s="219"/>
      <c r="AF885" s="221"/>
      <c r="AG885" s="221"/>
      <c r="AH885" s="221"/>
      <c r="AI885" s="221"/>
      <c r="AJ885" s="221"/>
      <c r="AK885" s="221"/>
      <c r="AL885" s="221"/>
      <c r="AM885" s="221"/>
      <c r="AN885" s="221"/>
      <c r="AO885" s="221"/>
      <c r="AP885" s="221"/>
    </row>
    <row r="886" spans="1:42" ht="14.25" customHeight="1">
      <c r="A886" s="31"/>
      <c r="B886" s="31"/>
      <c r="C886" s="31"/>
      <c r="D886" s="31"/>
      <c r="E886" s="31"/>
      <c r="F886" s="31"/>
      <c r="G886" s="31"/>
      <c r="H886" s="31"/>
      <c r="I886" s="31"/>
      <c r="J886" s="31"/>
      <c r="K886" s="227"/>
      <c r="L886" s="218"/>
      <c r="M886" s="219"/>
      <c r="N886" s="219"/>
      <c r="O886" s="219"/>
      <c r="P886" s="219"/>
      <c r="Q886" s="219"/>
      <c r="R886" s="219"/>
      <c r="S886" s="219"/>
      <c r="T886" s="219"/>
      <c r="U886" s="224"/>
      <c r="V886" s="225"/>
      <c r="W886" s="221"/>
      <c r="X886" s="219"/>
      <c r="Y886" s="219"/>
      <c r="Z886" s="219"/>
      <c r="AA886" s="219"/>
      <c r="AB886" s="219"/>
      <c r="AC886" s="219"/>
      <c r="AD886" s="219"/>
      <c r="AE886" s="219"/>
      <c r="AF886" s="221"/>
      <c r="AG886" s="221"/>
      <c r="AH886" s="221"/>
      <c r="AI886" s="221"/>
      <c r="AJ886" s="221"/>
      <c r="AK886" s="221"/>
      <c r="AL886" s="221"/>
      <c r="AM886" s="221"/>
      <c r="AN886" s="221"/>
      <c r="AO886" s="221"/>
      <c r="AP886" s="221"/>
    </row>
    <row r="887" spans="1:42" ht="14.25" customHeight="1">
      <c r="A887" s="31"/>
      <c r="B887" s="31"/>
      <c r="C887" s="31"/>
      <c r="D887" s="31"/>
      <c r="E887" s="31"/>
      <c r="F887" s="31"/>
      <c r="G887" s="31"/>
      <c r="H887" s="31"/>
      <c r="I887" s="31"/>
      <c r="J887" s="31"/>
      <c r="K887" s="227"/>
      <c r="L887" s="218"/>
      <c r="M887" s="219"/>
      <c r="N887" s="219"/>
      <c r="O887" s="219"/>
      <c r="P887" s="219"/>
      <c r="Q887" s="219"/>
      <c r="R887" s="219"/>
      <c r="S887" s="219"/>
      <c r="T887" s="219"/>
      <c r="U887" s="224"/>
      <c r="V887" s="225"/>
      <c r="W887" s="221"/>
      <c r="X887" s="219"/>
      <c r="Y887" s="219"/>
      <c r="Z887" s="219"/>
      <c r="AA887" s="219"/>
      <c r="AB887" s="219"/>
      <c r="AC887" s="219"/>
      <c r="AD887" s="219"/>
      <c r="AE887" s="219"/>
      <c r="AF887" s="221"/>
      <c r="AG887" s="221"/>
      <c r="AH887" s="221"/>
      <c r="AI887" s="221"/>
      <c r="AJ887" s="221"/>
      <c r="AK887" s="221"/>
      <c r="AL887" s="221"/>
      <c r="AM887" s="221"/>
      <c r="AN887" s="221"/>
      <c r="AO887" s="221"/>
      <c r="AP887" s="221"/>
    </row>
    <row r="888" spans="1:42" ht="14.25" customHeight="1">
      <c r="A888" s="31"/>
      <c r="B888" s="31"/>
      <c r="C888" s="31"/>
      <c r="D888" s="31"/>
      <c r="E888" s="31"/>
      <c r="F888" s="31"/>
      <c r="G888" s="31"/>
      <c r="H888" s="31"/>
      <c r="I888" s="31"/>
      <c r="J888" s="31"/>
      <c r="K888" s="227"/>
      <c r="L888" s="218"/>
      <c r="M888" s="219"/>
      <c r="N888" s="219"/>
      <c r="O888" s="219"/>
      <c r="P888" s="219"/>
      <c r="Q888" s="219"/>
      <c r="R888" s="219"/>
      <c r="S888" s="219"/>
      <c r="T888" s="219"/>
      <c r="U888" s="224"/>
      <c r="V888" s="225"/>
      <c r="W888" s="221"/>
      <c r="X888" s="219"/>
      <c r="Y888" s="219"/>
      <c r="Z888" s="219"/>
      <c r="AA888" s="219"/>
      <c r="AB888" s="219"/>
      <c r="AC888" s="219"/>
      <c r="AD888" s="219"/>
      <c r="AE888" s="219"/>
      <c r="AF888" s="221"/>
      <c r="AG888" s="221"/>
      <c r="AH888" s="221"/>
      <c r="AI888" s="221"/>
      <c r="AJ888" s="221"/>
      <c r="AK888" s="221"/>
      <c r="AL888" s="221"/>
      <c r="AM888" s="221"/>
      <c r="AN888" s="221"/>
      <c r="AO888" s="221"/>
      <c r="AP888" s="221"/>
    </row>
    <row r="889" spans="1:42" ht="14.25" customHeight="1">
      <c r="A889" s="31"/>
      <c r="B889" s="31"/>
      <c r="C889" s="31"/>
      <c r="D889" s="31"/>
      <c r="E889" s="31"/>
      <c r="F889" s="31"/>
      <c r="G889" s="31"/>
      <c r="H889" s="31"/>
      <c r="I889" s="31"/>
      <c r="J889" s="31"/>
      <c r="K889" s="227"/>
      <c r="L889" s="218"/>
      <c r="M889" s="219"/>
      <c r="N889" s="219"/>
      <c r="O889" s="219"/>
      <c r="P889" s="219"/>
      <c r="Q889" s="219"/>
      <c r="R889" s="219"/>
      <c r="S889" s="219"/>
      <c r="T889" s="219"/>
      <c r="U889" s="224"/>
      <c r="V889" s="225"/>
      <c r="W889" s="221"/>
      <c r="X889" s="219"/>
      <c r="Y889" s="219"/>
      <c r="Z889" s="219"/>
      <c r="AA889" s="219"/>
      <c r="AB889" s="219"/>
      <c r="AC889" s="219"/>
      <c r="AD889" s="219"/>
      <c r="AE889" s="219"/>
      <c r="AF889" s="221"/>
      <c r="AG889" s="221"/>
      <c r="AH889" s="221"/>
      <c r="AI889" s="221"/>
      <c r="AJ889" s="221"/>
      <c r="AK889" s="221"/>
      <c r="AL889" s="221"/>
      <c r="AM889" s="221"/>
      <c r="AN889" s="221"/>
      <c r="AO889" s="221"/>
      <c r="AP889" s="221"/>
    </row>
    <row r="890" spans="1:42" ht="14.25" customHeight="1">
      <c r="A890" s="31"/>
      <c r="B890" s="31"/>
      <c r="C890" s="31"/>
      <c r="D890" s="31"/>
      <c r="E890" s="31"/>
      <c r="F890" s="31"/>
      <c r="G890" s="31"/>
      <c r="H890" s="31"/>
      <c r="I890" s="31"/>
      <c r="J890" s="31"/>
      <c r="K890" s="227"/>
      <c r="L890" s="218"/>
      <c r="M890" s="219"/>
      <c r="N890" s="219"/>
      <c r="O890" s="219"/>
      <c r="P890" s="219"/>
      <c r="Q890" s="219"/>
      <c r="R890" s="219"/>
      <c r="S890" s="219"/>
      <c r="T890" s="219"/>
      <c r="U890" s="224"/>
      <c r="V890" s="225"/>
      <c r="W890" s="221"/>
      <c r="X890" s="219"/>
      <c r="Y890" s="219"/>
      <c r="Z890" s="219"/>
      <c r="AA890" s="219"/>
      <c r="AB890" s="219"/>
      <c r="AC890" s="219"/>
      <c r="AD890" s="219"/>
      <c r="AE890" s="219"/>
      <c r="AF890" s="221"/>
      <c r="AG890" s="221"/>
      <c r="AH890" s="221"/>
      <c r="AI890" s="221"/>
      <c r="AJ890" s="221"/>
      <c r="AK890" s="221"/>
      <c r="AL890" s="221"/>
      <c r="AM890" s="221"/>
      <c r="AN890" s="221"/>
      <c r="AO890" s="221"/>
      <c r="AP890" s="221"/>
    </row>
    <row r="891" spans="1:42" ht="14.25" customHeight="1">
      <c r="A891" s="31"/>
      <c r="B891" s="31"/>
      <c r="C891" s="31"/>
      <c r="D891" s="31"/>
      <c r="E891" s="31"/>
      <c r="F891" s="31"/>
      <c r="G891" s="31"/>
      <c r="H891" s="31"/>
      <c r="I891" s="31"/>
      <c r="J891" s="31"/>
      <c r="K891" s="227"/>
      <c r="L891" s="218"/>
      <c r="M891" s="219"/>
      <c r="N891" s="219"/>
      <c r="O891" s="219"/>
      <c r="P891" s="219"/>
      <c r="Q891" s="219"/>
      <c r="R891" s="219"/>
      <c r="S891" s="219"/>
      <c r="T891" s="219"/>
      <c r="U891" s="224"/>
      <c r="V891" s="225"/>
      <c r="W891" s="221"/>
      <c r="X891" s="219"/>
      <c r="Y891" s="219"/>
      <c r="Z891" s="219"/>
      <c r="AA891" s="219"/>
      <c r="AB891" s="219"/>
      <c r="AC891" s="219"/>
      <c r="AD891" s="219"/>
      <c r="AE891" s="219"/>
      <c r="AF891" s="221"/>
      <c r="AG891" s="221"/>
      <c r="AH891" s="221"/>
      <c r="AI891" s="221"/>
      <c r="AJ891" s="221"/>
      <c r="AK891" s="221"/>
      <c r="AL891" s="221"/>
      <c r="AM891" s="221"/>
      <c r="AN891" s="221"/>
      <c r="AO891" s="221"/>
      <c r="AP891" s="221"/>
    </row>
    <row r="892" spans="1:42" ht="14.25" customHeight="1">
      <c r="A892" s="31"/>
      <c r="B892" s="31"/>
      <c r="C892" s="31"/>
      <c r="D892" s="31"/>
      <c r="E892" s="31"/>
      <c r="F892" s="31"/>
      <c r="G892" s="31"/>
      <c r="H892" s="31"/>
      <c r="I892" s="31"/>
      <c r="J892" s="31"/>
      <c r="K892" s="227"/>
      <c r="L892" s="218"/>
      <c r="M892" s="219"/>
      <c r="N892" s="219"/>
      <c r="O892" s="219"/>
      <c r="P892" s="219"/>
      <c r="Q892" s="219"/>
      <c r="R892" s="219"/>
      <c r="S892" s="219"/>
      <c r="T892" s="219"/>
      <c r="U892" s="224"/>
      <c r="V892" s="225"/>
      <c r="W892" s="221"/>
      <c r="X892" s="219"/>
      <c r="Y892" s="219"/>
      <c r="Z892" s="219"/>
      <c r="AA892" s="219"/>
      <c r="AB892" s="219"/>
      <c r="AC892" s="219"/>
      <c r="AD892" s="219"/>
      <c r="AE892" s="219"/>
      <c r="AF892" s="221"/>
      <c r="AG892" s="221"/>
      <c r="AH892" s="221"/>
      <c r="AI892" s="221"/>
      <c r="AJ892" s="221"/>
      <c r="AK892" s="221"/>
      <c r="AL892" s="221"/>
      <c r="AM892" s="221"/>
      <c r="AN892" s="221"/>
      <c r="AO892" s="221"/>
      <c r="AP892" s="221"/>
    </row>
    <row r="893" spans="1:42" ht="14.25" customHeight="1">
      <c r="A893" s="31"/>
      <c r="B893" s="31"/>
      <c r="C893" s="31"/>
      <c r="D893" s="31"/>
      <c r="E893" s="31"/>
      <c r="F893" s="31"/>
      <c r="G893" s="31"/>
      <c r="H893" s="31"/>
      <c r="I893" s="31"/>
      <c r="J893" s="31"/>
      <c r="K893" s="227"/>
      <c r="L893" s="218"/>
      <c r="M893" s="219"/>
      <c r="N893" s="219"/>
      <c r="O893" s="219"/>
      <c r="P893" s="219"/>
      <c r="Q893" s="219"/>
      <c r="R893" s="219"/>
      <c r="S893" s="219"/>
      <c r="T893" s="219"/>
      <c r="U893" s="224"/>
      <c r="V893" s="225"/>
      <c r="W893" s="221"/>
      <c r="X893" s="219"/>
      <c r="Y893" s="219"/>
      <c r="Z893" s="219"/>
      <c r="AA893" s="219"/>
      <c r="AB893" s="219"/>
      <c r="AC893" s="219"/>
      <c r="AD893" s="219"/>
      <c r="AE893" s="219"/>
      <c r="AF893" s="221"/>
      <c r="AG893" s="221"/>
      <c r="AH893" s="221"/>
      <c r="AI893" s="221"/>
      <c r="AJ893" s="221"/>
      <c r="AK893" s="221"/>
      <c r="AL893" s="221"/>
      <c r="AM893" s="221"/>
      <c r="AN893" s="221"/>
      <c r="AO893" s="221"/>
      <c r="AP893" s="221"/>
    </row>
    <row r="894" spans="1:42" ht="14.25" customHeight="1">
      <c r="A894" s="31"/>
      <c r="B894" s="31"/>
      <c r="C894" s="31"/>
      <c r="D894" s="31"/>
      <c r="E894" s="31"/>
      <c r="F894" s="31"/>
      <c r="G894" s="31"/>
      <c r="H894" s="31"/>
      <c r="I894" s="31"/>
      <c r="J894" s="31"/>
      <c r="K894" s="227"/>
      <c r="L894" s="218"/>
      <c r="M894" s="219"/>
      <c r="N894" s="219"/>
      <c r="O894" s="219"/>
      <c r="P894" s="219"/>
      <c r="Q894" s="219"/>
      <c r="R894" s="219"/>
      <c r="S894" s="219"/>
      <c r="T894" s="219"/>
      <c r="U894" s="224"/>
      <c r="V894" s="225"/>
      <c r="W894" s="221"/>
      <c r="X894" s="219"/>
      <c r="Y894" s="219"/>
      <c r="Z894" s="219"/>
      <c r="AA894" s="219"/>
      <c r="AB894" s="219"/>
      <c r="AC894" s="219"/>
      <c r="AD894" s="219"/>
      <c r="AE894" s="219"/>
      <c r="AF894" s="221"/>
      <c r="AG894" s="221"/>
      <c r="AH894" s="221"/>
      <c r="AI894" s="221"/>
      <c r="AJ894" s="221"/>
      <c r="AK894" s="221"/>
      <c r="AL894" s="221"/>
      <c r="AM894" s="221"/>
      <c r="AN894" s="221"/>
      <c r="AO894" s="221"/>
      <c r="AP894" s="221"/>
    </row>
    <row r="895" spans="1:42" ht="14.25" customHeight="1">
      <c r="A895" s="31"/>
      <c r="B895" s="31"/>
      <c r="C895" s="31"/>
      <c r="D895" s="31"/>
      <c r="E895" s="31"/>
      <c r="F895" s="31"/>
      <c r="G895" s="31"/>
      <c r="H895" s="31"/>
      <c r="I895" s="31"/>
      <c r="J895" s="31"/>
      <c r="K895" s="227"/>
      <c r="L895" s="218"/>
      <c r="M895" s="219"/>
      <c r="N895" s="219"/>
      <c r="O895" s="219"/>
      <c r="P895" s="219"/>
      <c r="Q895" s="219"/>
      <c r="R895" s="219"/>
      <c r="S895" s="219"/>
      <c r="T895" s="219"/>
      <c r="U895" s="224"/>
      <c r="V895" s="225"/>
      <c r="W895" s="221"/>
      <c r="X895" s="219"/>
      <c r="Y895" s="219"/>
      <c r="Z895" s="219"/>
      <c r="AA895" s="219"/>
      <c r="AB895" s="219"/>
      <c r="AC895" s="219"/>
      <c r="AD895" s="219"/>
      <c r="AE895" s="219"/>
      <c r="AF895" s="221"/>
      <c r="AG895" s="221"/>
      <c r="AH895" s="221"/>
      <c r="AI895" s="221"/>
      <c r="AJ895" s="221"/>
      <c r="AK895" s="221"/>
      <c r="AL895" s="221"/>
      <c r="AM895" s="221"/>
      <c r="AN895" s="221"/>
      <c r="AO895" s="221"/>
      <c r="AP895" s="221"/>
    </row>
    <row r="896" spans="1:42" ht="14.25" customHeight="1">
      <c r="A896" s="31"/>
      <c r="B896" s="31"/>
      <c r="C896" s="31"/>
      <c r="D896" s="31"/>
      <c r="E896" s="31"/>
      <c r="F896" s="31"/>
      <c r="G896" s="31"/>
      <c r="H896" s="31"/>
      <c r="I896" s="31"/>
      <c r="J896" s="31"/>
      <c r="K896" s="227"/>
      <c r="L896" s="218"/>
      <c r="M896" s="219"/>
      <c r="N896" s="219"/>
      <c r="O896" s="219"/>
      <c r="P896" s="219"/>
      <c r="Q896" s="219"/>
      <c r="R896" s="219"/>
      <c r="S896" s="219"/>
      <c r="T896" s="219"/>
      <c r="U896" s="224"/>
      <c r="V896" s="225"/>
      <c r="W896" s="221"/>
      <c r="X896" s="219"/>
      <c r="Y896" s="219"/>
      <c r="Z896" s="219"/>
      <c r="AA896" s="219"/>
      <c r="AB896" s="219"/>
      <c r="AC896" s="219"/>
      <c r="AD896" s="219"/>
      <c r="AE896" s="219"/>
      <c r="AF896" s="221"/>
      <c r="AG896" s="221"/>
      <c r="AH896" s="221"/>
      <c r="AI896" s="221"/>
      <c r="AJ896" s="221"/>
      <c r="AK896" s="221"/>
      <c r="AL896" s="221"/>
      <c r="AM896" s="221"/>
      <c r="AN896" s="221"/>
      <c r="AO896" s="221"/>
      <c r="AP896" s="221"/>
    </row>
    <row r="897" spans="1:42" ht="14.25" customHeight="1">
      <c r="A897" s="31"/>
      <c r="B897" s="31"/>
      <c r="C897" s="31"/>
      <c r="D897" s="31"/>
      <c r="E897" s="31"/>
      <c r="F897" s="31"/>
      <c r="G897" s="31"/>
      <c r="H897" s="31"/>
      <c r="I897" s="31"/>
      <c r="J897" s="31"/>
      <c r="K897" s="227"/>
      <c r="L897" s="218"/>
      <c r="M897" s="219"/>
      <c r="N897" s="219"/>
      <c r="O897" s="219"/>
      <c r="P897" s="219"/>
      <c r="Q897" s="219"/>
      <c r="R897" s="219"/>
      <c r="S897" s="219"/>
      <c r="T897" s="219"/>
      <c r="U897" s="224"/>
      <c r="V897" s="225"/>
      <c r="W897" s="221"/>
      <c r="X897" s="219"/>
      <c r="Y897" s="219"/>
      <c r="Z897" s="219"/>
      <c r="AA897" s="219"/>
      <c r="AB897" s="219"/>
      <c r="AC897" s="219"/>
      <c r="AD897" s="219"/>
      <c r="AE897" s="219"/>
      <c r="AF897" s="221"/>
      <c r="AG897" s="221"/>
      <c r="AH897" s="221"/>
      <c r="AI897" s="221"/>
      <c r="AJ897" s="221"/>
      <c r="AK897" s="221"/>
      <c r="AL897" s="221"/>
      <c r="AM897" s="221"/>
      <c r="AN897" s="221"/>
      <c r="AO897" s="221"/>
      <c r="AP897" s="221"/>
    </row>
    <row r="898" spans="1:42" ht="14.25" customHeight="1">
      <c r="A898" s="31"/>
      <c r="B898" s="31"/>
      <c r="C898" s="31"/>
      <c r="D898" s="31"/>
      <c r="E898" s="31"/>
      <c r="F898" s="31"/>
      <c r="G898" s="31"/>
      <c r="H898" s="31"/>
      <c r="I898" s="31"/>
      <c r="J898" s="31"/>
      <c r="K898" s="227"/>
      <c r="L898" s="218"/>
      <c r="M898" s="219"/>
      <c r="N898" s="219"/>
      <c r="O898" s="219"/>
      <c r="P898" s="219"/>
      <c r="Q898" s="219"/>
      <c r="R898" s="219"/>
      <c r="S898" s="219"/>
      <c r="T898" s="219"/>
      <c r="U898" s="224"/>
      <c r="V898" s="225"/>
      <c r="W898" s="221"/>
      <c r="X898" s="219"/>
      <c r="Y898" s="219"/>
      <c r="Z898" s="219"/>
      <c r="AA898" s="219"/>
      <c r="AB898" s="219"/>
      <c r="AC898" s="219"/>
      <c r="AD898" s="219"/>
      <c r="AE898" s="219"/>
      <c r="AF898" s="221"/>
      <c r="AG898" s="221"/>
      <c r="AH898" s="221"/>
      <c r="AI898" s="221"/>
      <c r="AJ898" s="221"/>
      <c r="AK898" s="221"/>
      <c r="AL898" s="221"/>
      <c r="AM898" s="221"/>
      <c r="AN898" s="221"/>
      <c r="AO898" s="221"/>
      <c r="AP898" s="221"/>
    </row>
    <row r="899" spans="1:42" ht="14.25" customHeight="1">
      <c r="A899" s="31"/>
      <c r="B899" s="31"/>
      <c r="C899" s="31"/>
      <c r="D899" s="31"/>
      <c r="E899" s="31"/>
      <c r="F899" s="31"/>
      <c r="G899" s="31"/>
      <c r="H899" s="31"/>
      <c r="I899" s="31"/>
      <c r="J899" s="31"/>
      <c r="K899" s="227"/>
      <c r="L899" s="218"/>
      <c r="M899" s="219"/>
      <c r="N899" s="219"/>
      <c r="O899" s="219"/>
      <c r="P899" s="219"/>
      <c r="Q899" s="219"/>
      <c r="R899" s="219"/>
      <c r="S899" s="219"/>
      <c r="T899" s="219"/>
      <c r="U899" s="224"/>
      <c r="V899" s="225"/>
      <c r="W899" s="221"/>
      <c r="X899" s="219"/>
      <c r="Y899" s="219"/>
      <c r="Z899" s="219"/>
      <c r="AA899" s="219"/>
      <c r="AB899" s="219"/>
      <c r="AC899" s="219"/>
      <c r="AD899" s="219"/>
      <c r="AE899" s="219"/>
      <c r="AF899" s="221"/>
      <c r="AG899" s="221"/>
      <c r="AH899" s="221"/>
      <c r="AI899" s="221"/>
      <c r="AJ899" s="221"/>
      <c r="AK899" s="221"/>
      <c r="AL899" s="221"/>
      <c r="AM899" s="221"/>
      <c r="AN899" s="221"/>
      <c r="AO899" s="221"/>
      <c r="AP899" s="221"/>
    </row>
    <row r="900" spans="1:42" ht="14.25" customHeight="1">
      <c r="A900" s="31"/>
      <c r="B900" s="31"/>
      <c r="C900" s="31"/>
      <c r="D900" s="31"/>
      <c r="E900" s="31"/>
      <c r="F900" s="31"/>
      <c r="G900" s="31"/>
      <c r="H900" s="31"/>
      <c r="I900" s="31"/>
      <c r="J900" s="31"/>
      <c r="K900" s="227"/>
      <c r="L900" s="218"/>
      <c r="M900" s="219"/>
      <c r="N900" s="219"/>
      <c r="O900" s="219"/>
      <c r="P900" s="219"/>
      <c r="Q900" s="219"/>
      <c r="R900" s="219"/>
      <c r="S900" s="219"/>
      <c r="T900" s="219"/>
      <c r="U900" s="224"/>
      <c r="V900" s="225"/>
      <c r="W900" s="221"/>
      <c r="X900" s="219"/>
      <c r="Y900" s="219"/>
      <c r="Z900" s="219"/>
      <c r="AA900" s="219"/>
      <c r="AB900" s="219"/>
      <c r="AC900" s="219"/>
      <c r="AD900" s="219"/>
      <c r="AE900" s="219"/>
      <c r="AF900" s="221"/>
      <c r="AG900" s="221"/>
      <c r="AH900" s="221"/>
      <c r="AI900" s="221"/>
      <c r="AJ900" s="221"/>
      <c r="AK900" s="221"/>
      <c r="AL900" s="221"/>
      <c r="AM900" s="221"/>
      <c r="AN900" s="221"/>
      <c r="AO900" s="221"/>
      <c r="AP900" s="221"/>
    </row>
    <row r="901" spans="1:42" ht="14.25" customHeight="1">
      <c r="A901" s="31"/>
      <c r="B901" s="31"/>
      <c r="C901" s="31"/>
      <c r="D901" s="31"/>
      <c r="E901" s="31"/>
      <c r="F901" s="31"/>
      <c r="G901" s="31"/>
      <c r="H901" s="31"/>
      <c r="I901" s="31"/>
      <c r="J901" s="31"/>
      <c r="K901" s="227"/>
      <c r="L901" s="218"/>
      <c r="M901" s="219"/>
      <c r="N901" s="219"/>
      <c r="O901" s="219"/>
      <c r="P901" s="219"/>
      <c r="Q901" s="219"/>
      <c r="R901" s="219"/>
      <c r="S901" s="219"/>
      <c r="T901" s="219"/>
      <c r="U901" s="224"/>
      <c r="V901" s="225"/>
      <c r="W901" s="221"/>
      <c r="X901" s="219"/>
      <c r="Y901" s="219"/>
      <c r="Z901" s="219"/>
      <c r="AA901" s="219"/>
      <c r="AB901" s="219"/>
      <c r="AC901" s="219"/>
      <c r="AD901" s="219"/>
      <c r="AE901" s="219"/>
      <c r="AF901" s="221"/>
      <c r="AG901" s="221"/>
      <c r="AH901" s="221"/>
      <c r="AI901" s="221"/>
      <c r="AJ901" s="221"/>
      <c r="AK901" s="221"/>
      <c r="AL901" s="221"/>
      <c r="AM901" s="221"/>
      <c r="AN901" s="221"/>
      <c r="AO901" s="221"/>
      <c r="AP901" s="221"/>
    </row>
    <row r="902" spans="1:42" ht="14.25" customHeight="1">
      <c r="A902" s="31"/>
      <c r="B902" s="31"/>
      <c r="C902" s="31"/>
      <c r="D902" s="31"/>
      <c r="E902" s="31"/>
      <c r="F902" s="31"/>
      <c r="G902" s="31"/>
      <c r="H902" s="31"/>
      <c r="I902" s="31"/>
      <c r="J902" s="31"/>
      <c r="K902" s="227"/>
      <c r="L902" s="218"/>
      <c r="M902" s="219"/>
      <c r="N902" s="219"/>
      <c r="O902" s="219"/>
      <c r="P902" s="219"/>
      <c r="Q902" s="219"/>
      <c r="R902" s="219"/>
      <c r="S902" s="219"/>
      <c r="T902" s="219"/>
      <c r="U902" s="224"/>
      <c r="V902" s="225"/>
      <c r="W902" s="221"/>
      <c r="X902" s="219"/>
      <c r="Y902" s="219"/>
      <c r="Z902" s="219"/>
      <c r="AA902" s="219"/>
      <c r="AB902" s="219"/>
      <c r="AC902" s="219"/>
      <c r="AD902" s="219"/>
      <c r="AE902" s="219"/>
      <c r="AF902" s="221"/>
      <c r="AG902" s="221"/>
      <c r="AH902" s="221"/>
      <c r="AI902" s="221"/>
      <c r="AJ902" s="221"/>
      <c r="AK902" s="221"/>
      <c r="AL902" s="221"/>
      <c r="AM902" s="221"/>
      <c r="AN902" s="221"/>
      <c r="AO902" s="221"/>
      <c r="AP902" s="221"/>
    </row>
    <row r="903" spans="1:42" ht="14.25" customHeight="1">
      <c r="A903" s="31"/>
      <c r="B903" s="31"/>
      <c r="C903" s="31"/>
      <c r="D903" s="31"/>
      <c r="E903" s="31"/>
      <c r="F903" s="31"/>
      <c r="G903" s="31"/>
      <c r="H903" s="31"/>
      <c r="I903" s="31"/>
      <c r="J903" s="31"/>
      <c r="K903" s="227"/>
      <c r="L903" s="218"/>
      <c r="M903" s="219"/>
      <c r="N903" s="219"/>
      <c r="O903" s="219"/>
      <c r="P903" s="219"/>
      <c r="Q903" s="219"/>
      <c r="R903" s="219"/>
      <c r="S903" s="219"/>
      <c r="T903" s="219"/>
      <c r="U903" s="224"/>
      <c r="V903" s="225"/>
      <c r="W903" s="221"/>
      <c r="X903" s="219"/>
      <c r="Y903" s="219"/>
      <c r="Z903" s="219"/>
      <c r="AA903" s="219"/>
      <c r="AB903" s="219"/>
      <c r="AC903" s="219"/>
      <c r="AD903" s="219"/>
      <c r="AE903" s="219"/>
      <c r="AF903" s="221"/>
      <c r="AG903" s="221"/>
      <c r="AH903" s="221"/>
      <c r="AI903" s="221"/>
      <c r="AJ903" s="221"/>
      <c r="AK903" s="221"/>
      <c r="AL903" s="221"/>
      <c r="AM903" s="221"/>
      <c r="AN903" s="221"/>
      <c r="AO903" s="221"/>
      <c r="AP903" s="221"/>
    </row>
    <row r="904" spans="1:42" ht="14.25" customHeight="1">
      <c r="A904" s="31"/>
      <c r="B904" s="31"/>
      <c r="C904" s="31"/>
      <c r="D904" s="31"/>
      <c r="E904" s="31"/>
      <c r="F904" s="31"/>
      <c r="G904" s="31"/>
      <c r="H904" s="31"/>
      <c r="I904" s="31"/>
      <c r="J904" s="31"/>
      <c r="K904" s="227"/>
      <c r="L904" s="218"/>
      <c r="M904" s="219"/>
      <c r="N904" s="219"/>
      <c r="O904" s="219"/>
      <c r="P904" s="219"/>
      <c r="Q904" s="219"/>
      <c r="R904" s="219"/>
      <c r="S904" s="219"/>
      <c r="T904" s="219"/>
      <c r="U904" s="224"/>
      <c r="V904" s="225"/>
      <c r="W904" s="221"/>
      <c r="X904" s="219"/>
      <c r="Y904" s="219"/>
      <c r="Z904" s="219"/>
      <c r="AA904" s="219"/>
      <c r="AB904" s="219"/>
      <c r="AC904" s="219"/>
      <c r="AD904" s="219"/>
      <c r="AE904" s="219"/>
      <c r="AF904" s="221"/>
      <c r="AG904" s="221"/>
      <c r="AH904" s="221"/>
      <c r="AI904" s="221"/>
      <c r="AJ904" s="221"/>
      <c r="AK904" s="221"/>
      <c r="AL904" s="221"/>
      <c r="AM904" s="221"/>
      <c r="AN904" s="221"/>
      <c r="AO904" s="221"/>
      <c r="AP904" s="221"/>
    </row>
    <row r="905" spans="1:42" ht="14.25" customHeight="1">
      <c r="A905" s="31"/>
      <c r="B905" s="31"/>
      <c r="C905" s="31"/>
      <c r="D905" s="31"/>
      <c r="E905" s="31"/>
      <c r="F905" s="31"/>
      <c r="G905" s="31"/>
      <c r="H905" s="31"/>
      <c r="I905" s="31"/>
      <c r="J905" s="31"/>
      <c r="K905" s="227"/>
      <c r="L905" s="218"/>
      <c r="M905" s="219"/>
      <c r="N905" s="219"/>
      <c r="O905" s="219"/>
      <c r="P905" s="219"/>
      <c r="Q905" s="219"/>
      <c r="R905" s="219"/>
      <c r="S905" s="219"/>
      <c r="T905" s="219"/>
      <c r="U905" s="224"/>
      <c r="V905" s="225"/>
      <c r="W905" s="221"/>
      <c r="X905" s="219"/>
      <c r="Y905" s="219"/>
      <c r="Z905" s="219"/>
      <c r="AA905" s="219"/>
      <c r="AB905" s="219"/>
      <c r="AC905" s="219"/>
      <c r="AD905" s="219"/>
      <c r="AE905" s="219"/>
      <c r="AF905" s="221"/>
      <c r="AG905" s="221"/>
      <c r="AH905" s="221"/>
      <c r="AI905" s="221"/>
      <c r="AJ905" s="221"/>
      <c r="AK905" s="221"/>
      <c r="AL905" s="221"/>
      <c r="AM905" s="221"/>
      <c r="AN905" s="221"/>
      <c r="AO905" s="221"/>
      <c r="AP905" s="221"/>
    </row>
    <row r="906" spans="1:42" ht="14.25" customHeight="1">
      <c r="A906" s="31"/>
      <c r="B906" s="31"/>
      <c r="C906" s="31"/>
      <c r="D906" s="31"/>
      <c r="E906" s="31"/>
      <c r="F906" s="31"/>
      <c r="G906" s="31"/>
      <c r="H906" s="31"/>
      <c r="I906" s="31"/>
      <c r="J906" s="31"/>
      <c r="K906" s="227"/>
      <c r="L906" s="218"/>
      <c r="M906" s="219"/>
      <c r="N906" s="219"/>
      <c r="O906" s="219"/>
      <c r="P906" s="219"/>
      <c r="Q906" s="219"/>
      <c r="R906" s="219"/>
      <c r="S906" s="219"/>
      <c r="T906" s="219"/>
      <c r="U906" s="224"/>
      <c r="V906" s="225"/>
      <c r="W906" s="221"/>
      <c r="X906" s="219"/>
      <c r="Y906" s="219"/>
      <c r="Z906" s="219"/>
      <c r="AA906" s="219"/>
      <c r="AB906" s="219"/>
      <c r="AC906" s="219"/>
      <c r="AD906" s="219"/>
      <c r="AE906" s="219"/>
      <c r="AF906" s="221"/>
      <c r="AG906" s="221"/>
      <c r="AH906" s="221"/>
      <c r="AI906" s="221"/>
      <c r="AJ906" s="221"/>
      <c r="AK906" s="221"/>
      <c r="AL906" s="221"/>
      <c r="AM906" s="221"/>
      <c r="AN906" s="221"/>
      <c r="AO906" s="221"/>
      <c r="AP906" s="221"/>
    </row>
    <row r="907" spans="1:42" ht="14.25" customHeight="1">
      <c r="A907" s="31"/>
      <c r="B907" s="31"/>
      <c r="C907" s="31"/>
      <c r="D907" s="31"/>
      <c r="E907" s="31"/>
      <c r="F907" s="31"/>
      <c r="G907" s="31"/>
      <c r="H907" s="31"/>
      <c r="I907" s="31"/>
      <c r="J907" s="31"/>
      <c r="K907" s="227"/>
      <c r="L907" s="218"/>
      <c r="M907" s="219"/>
      <c r="N907" s="219"/>
      <c r="O907" s="219"/>
      <c r="P907" s="219"/>
      <c r="Q907" s="219"/>
      <c r="R907" s="219"/>
      <c r="S907" s="219"/>
      <c r="T907" s="219"/>
      <c r="U907" s="224"/>
      <c r="V907" s="225"/>
      <c r="W907" s="221"/>
      <c r="X907" s="219"/>
      <c r="Y907" s="219"/>
      <c r="Z907" s="219"/>
      <c r="AA907" s="219"/>
      <c r="AB907" s="219"/>
      <c r="AC907" s="219"/>
      <c r="AD907" s="219"/>
      <c r="AE907" s="219"/>
      <c r="AF907" s="221"/>
      <c r="AG907" s="221"/>
      <c r="AH907" s="221"/>
      <c r="AI907" s="221"/>
      <c r="AJ907" s="221"/>
      <c r="AK907" s="221"/>
      <c r="AL907" s="221"/>
      <c r="AM907" s="221"/>
      <c r="AN907" s="221"/>
      <c r="AO907" s="221"/>
      <c r="AP907" s="221"/>
    </row>
    <row r="908" spans="1:42" ht="14.25" customHeight="1">
      <c r="A908" s="31"/>
      <c r="B908" s="31"/>
      <c r="C908" s="31"/>
      <c r="D908" s="31"/>
      <c r="E908" s="31"/>
      <c r="F908" s="31"/>
      <c r="G908" s="31"/>
      <c r="H908" s="31"/>
      <c r="I908" s="31"/>
      <c r="J908" s="31"/>
      <c r="K908" s="227"/>
      <c r="L908" s="218"/>
      <c r="M908" s="219"/>
      <c r="N908" s="219"/>
      <c r="O908" s="219"/>
      <c r="P908" s="219"/>
      <c r="Q908" s="219"/>
      <c r="R908" s="219"/>
      <c r="S908" s="219"/>
      <c r="T908" s="219"/>
      <c r="U908" s="224"/>
      <c r="V908" s="225"/>
      <c r="W908" s="221"/>
      <c r="X908" s="219"/>
      <c r="Y908" s="219"/>
      <c r="Z908" s="219"/>
      <c r="AA908" s="219"/>
      <c r="AB908" s="219"/>
      <c r="AC908" s="219"/>
      <c r="AD908" s="219"/>
      <c r="AE908" s="219"/>
      <c r="AF908" s="221"/>
      <c r="AG908" s="221"/>
      <c r="AH908" s="221"/>
      <c r="AI908" s="221"/>
      <c r="AJ908" s="221"/>
      <c r="AK908" s="221"/>
      <c r="AL908" s="221"/>
      <c r="AM908" s="221"/>
      <c r="AN908" s="221"/>
      <c r="AO908" s="221"/>
      <c r="AP908" s="221"/>
    </row>
    <row r="909" spans="1:42" ht="14.25" customHeight="1">
      <c r="A909" s="31"/>
      <c r="B909" s="31"/>
      <c r="C909" s="31"/>
      <c r="D909" s="31"/>
      <c r="E909" s="31"/>
      <c r="F909" s="31"/>
      <c r="G909" s="31"/>
      <c r="H909" s="31"/>
      <c r="I909" s="31"/>
      <c r="J909" s="31"/>
      <c r="K909" s="227"/>
      <c r="L909" s="218"/>
      <c r="M909" s="219"/>
      <c r="N909" s="219"/>
      <c r="O909" s="219"/>
      <c r="P909" s="219"/>
      <c r="Q909" s="219"/>
      <c r="R909" s="219"/>
      <c r="S909" s="219"/>
      <c r="T909" s="219"/>
      <c r="U909" s="224"/>
      <c r="V909" s="225"/>
      <c r="W909" s="221"/>
      <c r="X909" s="219"/>
      <c r="Y909" s="219"/>
      <c r="Z909" s="219"/>
      <c r="AA909" s="219"/>
      <c r="AB909" s="219"/>
      <c r="AC909" s="219"/>
      <c r="AD909" s="219"/>
      <c r="AE909" s="219"/>
      <c r="AF909" s="221"/>
      <c r="AG909" s="221"/>
      <c r="AH909" s="221"/>
      <c r="AI909" s="221"/>
      <c r="AJ909" s="221"/>
      <c r="AK909" s="221"/>
      <c r="AL909" s="221"/>
      <c r="AM909" s="221"/>
      <c r="AN909" s="221"/>
      <c r="AO909" s="221"/>
      <c r="AP909" s="221"/>
    </row>
    <row r="910" spans="1:42" ht="14.25" customHeight="1">
      <c r="A910" s="31"/>
      <c r="B910" s="31"/>
      <c r="C910" s="31"/>
      <c r="D910" s="31"/>
      <c r="E910" s="31"/>
      <c r="F910" s="31"/>
      <c r="G910" s="31"/>
      <c r="H910" s="31"/>
      <c r="I910" s="31"/>
      <c r="J910" s="31"/>
      <c r="K910" s="227"/>
      <c r="L910" s="218"/>
      <c r="M910" s="219"/>
      <c r="N910" s="219"/>
      <c r="O910" s="219"/>
      <c r="P910" s="219"/>
      <c r="Q910" s="219"/>
      <c r="R910" s="219"/>
      <c r="S910" s="219"/>
      <c r="T910" s="219"/>
      <c r="U910" s="224"/>
      <c r="V910" s="225"/>
      <c r="W910" s="221"/>
      <c r="X910" s="219"/>
      <c r="Y910" s="219"/>
      <c r="Z910" s="219"/>
      <c r="AA910" s="219"/>
      <c r="AB910" s="219"/>
      <c r="AC910" s="219"/>
      <c r="AD910" s="219"/>
      <c r="AE910" s="219"/>
      <c r="AF910" s="221"/>
      <c r="AG910" s="221"/>
      <c r="AH910" s="221"/>
      <c r="AI910" s="221"/>
      <c r="AJ910" s="221"/>
      <c r="AK910" s="221"/>
      <c r="AL910" s="221"/>
      <c r="AM910" s="221"/>
      <c r="AN910" s="221"/>
      <c r="AO910" s="221"/>
      <c r="AP910" s="221"/>
    </row>
    <row r="911" spans="1:42" ht="14.25" customHeight="1">
      <c r="A911" s="31"/>
      <c r="B911" s="31"/>
      <c r="C911" s="31"/>
      <c r="D911" s="31"/>
      <c r="E911" s="31"/>
      <c r="F911" s="31"/>
      <c r="G911" s="31"/>
      <c r="H911" s="31"/>
      <c r="I911" s="31"/>
      <c r="J911" s="31"/>
      <c r="K911" s="227"/>
      <c r="L911" s="218"/>
      <c r="M911" s="219"/>
      <c r="N911" s="219"/>
      <c r="O911" s="219"/>
      <c r="P911" s="219"/>
      <c r="Q911" s="219"/>
      <c r="R911" s="219"/>
      <c r="S911" s="219"/>
      <c r="T911" s="219"/>
      <c r="U911" s="224"/>
      <c r="V911" s="225"/>
      <c r="W911" s="221"/>
      <c r="X911" s="219"/>
      <c r="Y911" s="219"/>
      <c r="Z911" s="219"/>
      <c r="AA911" s="219"/>
      <c r="AB911" s="219"/>
      <c r="AC911" s="219"/>
      <c r="AD911" s="219"/>
      <c r="AE911" s="219"/>
      <c r="AF911" s="221"/>
      <c r="AG911" s="221"/>
      <c r="AH911" s="221"/>
      <c r="AI911" s="221"/>
      <c r="AJ911" s="221"/>
      <c r="AK911" s="221"/>
      <c r="AL911" s="221"/>
      <c r="AM911" s="221"/>
      <c r="AN911" s="221"/>
      <c r="AO911" s="221"/>
      <c r="AP911" s="221"/>
    </row>
    <row r="912" spans="1:42" ht="14.25" customHeight="1">
      <c r="A912" s="31"/>
      <c r="B912" s="31"/>
      <c r="C912" s="31"/>
      <c r="D912" s="31"/>
      <c r="E912" s="31"/>
      <c r="F912" s="31"/>
      <c r="G912" s="31"/>
      <c r="H912" s="31"/>
      <c r="I912" s="31"/>
      <c r="J912" s="31"/>
      <c r="K912" s="227"/>
      <c r="L912" s="218"/>
      <c r="M912" s="219"/>
      <c r="N912" s="219"/>
      <c r="O912" s="219"/>
      <c r="P912" s="219"/>
      <c r="Q912" s="219"/>
      <c r="R912" s="219"/>
      <c r="S912" s="219"/>
      <c r="T912" s="219"/>
      <c r="U912" s="224"/>
      <c r="V912" s="225"/>
      <c r="W912" s="221"/>
      <c r="X912" s="219"/>
      <c r="Y912" s="219"/>
      <c r="Z912" s="219"/>
      <c r="AA912" s="219"/>
      <c r="AB912" s="219"/>
      <c r="AC912" s="219"/>
      <c r="AD912" s="219"/>
      <c r="AE912" s="219"/>
      <c r="AF912" s="221"/>
      <c r="AG912" s="221"/>
      <c r="AH912" s="221"/>
      <c r="AI912" s="221"/>
      <c r="AJ912" s="221"/>
      <c r="AK912" s="221"/>
      <c r="AL912" s="221"/>
      <c r="AM912" s="221"/>
      <c r="AN912" s="221"/>
      <c r="AO912" s="221"/>
      <c r="AP912" s="221"/>
    </row>
    <row r="913" spans="1:42" ht="14.25" customHeight="1">
      <c r="A913" s="31"/>
      <c r="B913" s="31"/>
      <c r="C913" s="31"/>
      <c r="D913" s="31"/>
      <c r="E913" s="31"/>
      <c r="F913" s="31"/>
      <c r="G913" s="31"/>
      <c r="H913" s="31"/>
      <c r="I913" s="31"/>
      <c r="J913" s="31"/>
      <c r="K913" s="227"/>
      <c r="L913" s="218"/>
      <c r="M913" s="219"/>
      <c r="N913" s="219"/>
      <c r="O913" s="219"/>
      <c r="P913" s="219"/>
      <c r="Q913" s="219"/>
      <c r="R913" s="219"/>
      <c r="S913" s="219"/>
      <c r="T913" s="219"/>
      <c r="U913" s="224"/>
      <c r="V913" s="225"/>
      <c r="W913" s="221"/>
      <c r="X913" s="219"/>
      <c r="Y913" s="219"/>
      <c r="Z913" s="219"/>
      <c r="AA913" s="219"/>
      <c r="AB913" s="219"/>
      <c r="AC913" s="219"/>
      <c r="AD913" s="219"/>
      <c r="AE913" s="219"/>
      <c r="AF913" s="221"/>
      <c r="AG913" s="221"/>
      <c r="AH913" s="221"/>
      <c r="AI913" s="221"/>
      <c r="AJ913" s="221"/>
      <c r="AK913" s="221"/>
      <c r="AL913" s="221"/>
      <c r="AM913" s="221"/>
      <c r="AN913" s="221"/>
      <c r="AO913" s="221"/>
      <c r="AP913" s="221"/>
    </row>
    <row r="914" spans="1:42" ht="14.25" customHeight="1">
      <c r="A914" s="31"/>
      <c r="B914" s="31"/>
      <c r="C914" s="31"/>
      <c r="D914" s="31"/>
      <c r="E914" s="31"/>
      <c r="F914" s="31"/>
      <c r="G914" s="31"/>
      <c r="H914" s="31"/>
      <c r="I914" s="31"/>
      <c r="J914" s="31"/>
      <c r="K914" s="227"/>
      <c r="L914" s="218"/>
      <c r="M914" s="219"/>
      <c r="N914" s="219"/>
      <c r="O914" s="219"/>
      <c r="P914" s="219"/>
      <c r="Q914" s="219"/>
      <c r="R914" s="219"/>
      <c r="S914" s="219"/>
      <c r="T914" s="219"/>
      <c r="U914" s="224"/>
      <c r="V914" s="225"/>
      <c r="W914" s="221"/>
      <c r="X914" s="219"/>
      <c r="Y914" s="219"/>
      <c r="Z914" s="219"/>
      <c r="AA914" s="219"/>
      <c r="AB914" s="219"/>
      <c r="AC914" s="219"/>
      <c r="AD914" s="219"/>
      <c r="AE914" s="219"/>
      <c r="AF914" s="221"/>
      <c r="AG914" s="221"/>
      <c r="AH914" s="221"/>
      <c r="AI914" s="221"/>
      <c r="AJ914" s="221"/>
      <c r="AK914" s="221"/>
      <c r="AL914" s="221"/>
      <c r="AM914" s="221"/>
      <c r="AN914" s="221"/>
      <c r="AO914" s="221"/>
      <c r="AP914" s="221"/>
    </row>
    <row r="915" spans="1:42" ht="14.25" customHeight="1">
      <c r="A915" s="31"/>
      <c r="B915" s="31"/>
      <c r="C915" s="31"/>
      <c r="D915" s="31"/>
      <c r="E915" s="31"/>
      <c r="F915" s="31"/>
      <c r="G915" s="31"/>
      <c r="H915" s="31"/>
      <c r="I915" s="31"/>
      <c r="J915" s="31"/>
      <c r="K915" s="227"/>
      <c r="L915" s="218"/>
      <c r="M915" s="219"/>
      <c r="N915" s="219"/>
      <c r="O915" s="219"/>
      <c r="P915" s="219"/>
      <c r="Q915" s="219"/>
      <c r="R915" s="219"/>
      <c r="S915" s="219"/>
      <c r="T915" s="219"/>
      <c r="U915" s="224"/>
      <c r="V915" s="225"/>
      <c r="W915" s="221"/>
      <c r="X915" s="219"/>
      <c r="Y915" s="219"/>
      <c r="Z915" s="219"/>
      <c r="AA915" s="219"/>
      <c r="AB915" s="219"/>
      <c r="AC915" s="219"/>
      <c r="AD915" s="219"/>
      <c r="AE915" s="219"/>
      <c r="AF915" s="221"/>
      <c r="AG915" s="221"/>
      <c r="AH915" s="221"/>
      <c r="AI915" s="221"/>
      <c r="AJ915" s="221"/>
      <c r="AK915" s="221"/>
      <c r="AL915" s="221"/>
      <c r="AM915" s="221"/>
      <c r="AN915" s="221"/>
      <c r="AO915" s="221"/>
      <c r="AP915" s="221"/>
    </row>
    <row r="916" spans="1:42" ht="14.25" customHeight="1">
      <c r="A916" s="31"/>
      <c r="B916" s="31"/>
      <c r="C916" s="31"/>
      <c r="D916" s="31"/>
      <c r="E916" s="31"/>
      <c r="F916" s="31"/>
      <c r="G916" s="31"/>
      <c r="H916" s="31"/>
      <c r="I916" s="31"/>
      <c r="J916" s="31"/>
      <c r="K916" s="227"/>
      <c r="L916" s="218"/>
      <c r="M916" s="219"/>
      <c r="N916" s="219"/>
      <c r="O916" s="219"/>
      <c r="P916" s="219"/>
      <c r="Q916" s="219"/>
      <c r="R916" s="219"/>
      <c r="S916" s="219"/>
      <c r="T916" s="219"/>
      <c r="U916" s="224"/>
      <c r="V916" s="225"/>
      <c r="W916" s="221"/>
      <c r="X916" s="219"/>
      <c r="Y916" s="219"/>
      <c r="Z916" s="219"/>
      <c r="AA916" s="219"/>
      <c r="AB916" s="219"/>
      <c r="AC916" s="219"/>
      <c r="AD916" s="219"/>
      <c r="AE916" s="219"/>
      <c r="AF916" s="221"/>
      <c r="AG916" s="221"/>
      <c r="AH916" s="221"/>
      <c r="AI916" s="221"/>
      <c r="AJ916" s="221"/>
      <c r="AK916" s="221"/>
      <c r="AL916" s="221"/>
      <c r="AM916" s="221"/>
      <c r="AN916" s="221"/>
      <c r="AO916" s="221"/>
      <c r="AP916" s="221"/>
    </row>
    <row r="917" spans="1:42" ht="14.25" customHeight="1">
      <c r="A917" s="31"/>
      <c r="B917" s="31"/>
      <c r="C917" s="31"/>
      <c r="D917" s="31"/>
      <c r="E917" s="31"/>
      <c r="F917" s="31"/>
      <c r="G917" s="31"/>
      <c r="H917" s="31"/>
      <c r="I917" s="31"/>
      <c r="J917" s="31"/>
      <c r="K917" s="227"/>
      <c r="L917" s="218"/>
      <c r="M917" s="219"/>
      <c r="N917" s="219"/>
      <c r="O917" s="219"/>
      <c r="P917" s="219"/>
      <c r="Q917" s="219"/>
      <c r="R917" s="219"/>
      <c r="S917" s="219"/>
      <c r="T917" s="219"/>
      <c r="U917" s="224"/>
      <c r="V917" s="225"/>
      <c r="W917" s="221"/>
      <c r="X917" s="219"/>
      <c r="Y917" s="219"/>
      <c r="Z917" s="219"/>
      <c r="AA917" s="219"/>
      <c r="AB917" s="219"/>
      <c r="AC917" s="219"/>
      <c r="AD917" s="219"/>
      <c r="AE917" s="219"/>
      <c r="AF917" s="221"/>
      <c r="AG917" s="221"/>
      <c r="AH917" s="221"/>
      <c r="AI917" s="221"/>
      <c r="AJ917" s="221"/>
      <c r="AK917" s="221"/>
      <c r="AL917" s="221"/>
      <c r="AM917" s="221"/>
      <c r="AN917" s="221"/>
      <c r="AO917" s="221"/>
      <c r="AP917" s="221"/>
    </row>
    <row r="918" spans="1:42" ht="14.25" customHeight="1">
      <c r="A918" s="31"/>
      <c r="B918" s="31"/>
      <c r="C918" s="31"/>
      <c r="D918" s="31"/>
      <c r="E918" s="31"/>
      <c r="F918" s="31"/>
      <c r="G918" s="31"/>
      <c r="H918" s="31"/>
      <c r="I918" s="31"/>
      <c r="J918" s="31"/>
      <c r="K918" s="227"/>
      <c r="L918" s="218"/>
      <c r="M918" s="219"/>
      <c r="N918" s="219"/>
      <c r="O918" s="219"/>
      <c r="P918" s="219"/>
      <c r="Q918" s="219"/>
      <c r="R918" s="219"/>
      <c r="S918" s="219"/>
      <c r="T918" s="219"/>
      <c r="U918" s="224"/>
      <c r="V918" s="225"/>
      <c r="W918" s="221"/>
      <c r="X918" s="219"/>
      <c r="Y918" s="219"/>
      <c r="Z918" s="219"/>
      <c r="AA918" s="219"/>
      <c r="AB918" s="219"/>
      <c r="AC918" s="219"/>
      <c r="AD918" s="219"/>
      <c r="AE918" s="219"/>
      <c r="AF918" s="221"/>
      <c r="AG918" s="221"/>
      <c r="AH918" s="221"/>
      <c r="AI918" s="221"/>
      <c r="AJ918" s="221"/>
      <c r="AK918" s="221"/>
      <c r="AL918" s="221"/>
      <c r="AM918" s="221"/>
      <c r="AN918" s="221"/>
      <c r="AO918" s="221"/>
      <c r="AP918" s="221"/>
    </row>
    <row r="919" spans="1:42" ht="14.25" customHeight="1">
      <c r="A919" s="31"/>
      <c r="B919" s="31"/>
      <c r="C919" s="31"/>
      <c r="D919" s="31"/>
      <c r="E919" s="31"/>
      <c r="F919" s="31"/>
      <c r="G919" s="31"/>
      <c r="H919" s="31"/>
      <c r="I919" s="31"/>
      <c r="J919" s="31"/>
      <c r="K919" s="227"/>
      <c r="L919" s="218"/>
      <c r="M919" s="219"/>
      <c r="N919" s="219"/>
      <c r="O919" s="219"/>
      <c r="P919" s="219"/>
      <c r="Q919" s="219"/>
      <c r="R919" s="219"/>
      <c r="S919" s="219"/>
      <c r="T919" s="219"/>
      <c r="U919" s="224"/>
      <c r="V919" s="225"/>
      <c r="W919" s="221"/>
      <c r="X919" s="219"/>
      <c r="Y919" s="219"/>
      <c r="Z919" s="219"/>
      <c r="AA919" s="219"/>
      <c r="AB919" s="219"/>
      <c r="AC919" s="219"/>
      <c r="AD919" s="219"/>
      <c r="AE919" s="219"/>
      <c r="AF919" s="221"/>
      <c r="AG919" s="221"/>
      <c r="AH919" s="221"/>
      <c r="AI919" s="221"/>
      <c r="AJ919" s="221"/>
      <c r="AK919" s="221"/>
      <c r="AL919" s="221"/>
      <c r="AM919" s="221"/>
      <c r="AN919" s="221"/>
      <c r="AO919" s="221"/>
      <c r="AP919" s="221"/>
    </row>
    <row r="920" spans="1:42" ht="14.25" customHeight="1">
      <c r="A920" s="31"/>
      <c r="B920" s="31"/>
      <c r="C920" s="31"/>
      <c r="D920" s="31"/>
      <c r="E920" s="31"/>
      <c r="F920" s="31"/>
      <c r="G920" s="31"/>
      <c r="H920" s="31"/>
      <c r="I920" s="31"/>
      <c r="J920" s="31"/>
      <c r="K920" s="227"/>
      <c r="L920" s="218"/>
      <c r="M920" s="219"/>
      <c r="N920" s="219"/>
      <c r="O920" s="219"/>
      <c r="P920" s="219"/>
      <c r="Q920" s="219"/>
      <c r="R920" s="219"/>
      <c r="S920" s="219"/>
      <c r="T920" s="219"/>
      <c r="U920" s="224"/>
      <c r="V920" s="225"/>
      <c r="W920" s="221"/>
      <c r="X920" s="219"/>
      <c r="Y920" s="219"/>
      <c r="Z920" s="219"/>
      <c r="AA920" s="219"/>
      <c r="AB920" s="219"/>
      <c r="AC920" s="219"/>
      <c r="AD920" s="219"/>
      <c r="AE920" s="219"/>
      <c r="AF920" s="221"/>
      <c r="AG920" s="221"/>
      <c r="AH920" s="221"/>
      <c r="AI920" s="221"/>
      <c r="AJ920" s="221"/>
      <c r="AK920" s="221"/>
      <c r="AL920" s="221"/>
      <c r="AM920" s="221"/>
      <c r="AN920" s="221"/>
      <c r="AO920" s="221"/>
      <c r="AP920" s="221"/>
    </row>
    <row r="921" spans="1:42" ht="14.25" customHeight="1">
      <c r="A921" s="31"/>
      <c r="B921" s="31"/>
      <c r="C921" s="31"/>
      <c r="D921" s="31"/>
      <c r="E921" s="31"/>
      <c r="F921" s="31"/>
      <c r="G921" s="31"/>
      <c r="H921" s="31"/>
      <c r="I921" s="31"/>
      <c r="J921" s="31"/>
      <c r="K921" s="227"/>
      <c r="L921" s="218"/>
      <c r="M921" s="219"/>
      <c r="N921" s="219"/>
      <c r="O921" s="219"/>
      <c r="P921" s="219"/>
      <c r="Q921" s="219"/>
      <c r="R921" s="219"/>
      <c r="S921" s="219"/>
      <c r="T921" s="219"/>
      <c r="U921" s="224"/>
      <c r="V921" s="225"/>
      <c r="W921" s="221"/>
      <c r="X921" s="219"/>
      <c r="Y921" s="219"/>
      <c r="Z921" s="219"/>
      <c r="AA921" s="219"/>
      <c r="AB921" s="219"/>
      <c r="AC921" s="219"/>
      <c r="AD921" s="219"/>
      <c r="AE921" s="219"/>
      <c r="AF921" s="221"/>
      <c r="AG921" s="221"/>
      <c r="AH921" s="221"/>
      <c r="AI921" s="221"/>
      <c r="AJ921" s="221"/>
      <c r="AK921" s="221"/>
      <c r="AL921" s="221"/>
      <c r="AM921" s="221"/>
      <c r="AN921" s="221"/>
      <c r="AO921" s="221"/>
      <c r="AP921" s="221"/>
    </row>
    <row r="922" spans="1:42" ht="14.25" customHeight="1">
      <c r="A922" s="31"/>
      <c r="B922" s="31"/>
      <c r="C922" s="31"/>
      <c r="D922" s="31"/>
      <c r="E922" s="31"/>
      <c r="F922" s="31"/>
      <c r="G922" s="31"/>
      <c r="H922" s="31"/>
      <c r="I922" s="31"/>
      <c r="J922" s="31"/>
      <c r="K922" s="227"/>
      <c r="L922" s="218"/>
      <c r="M922" s="219"/>
      <c r="N922" s="219"/>
      <c r="O922" s="219"/>
      <c r="P922" s="219"/>
      <c r="Q922" s="219"/>
      <c r="R922" s="219"/>
      <c r="S922" s="219"/>
      <c r="T922" s="219"/>
      <c r="U922" s="224"/>
      <c r="V922" s="225"/>
      <c r="W922" s="221"/>
      <c r="X922" s="219"/>
      <c r="Y922" s="219"/>
      <c r="Z922" s="219"/>
      <c r="AA922" s="219"/>
      <c r="AB922" s="219"/>
      <c r="AC922" s="219"/>
      <c r="AD922" s="219"/>
      <c r="AE922" s="219"/>
      <c r="AF922" s="221"/>
      <c r="AG922" s="221"/>
      <c r="AH922" s="221"/>
      <c r="AI922" s="221"/>
      <c r="AJ922" s="221"/>
      <c r="AK922" s="221"/>
      <c r="AL922" s="221"/>
      <c r="AM922" s="221"/>
      <c r="AN922" s="221"/>
      <c r="AO922" s="221"/>
      <c r="AP922" s="221"/>
    </row>
    <row r="923" spans="1:42" ht="14.25" customHeight="1">
      <c r="A923" s="31"/>
      <c r="B923" s="31"/>
      <c r="C923" s="31"/>
      <c r="D923" s="31"/>
      <c r="E923" s="31"/>
      <c r="F923" s="31"/>
      <c r="G923" s="31"/>
      <c r="H923" s="31"/>
      <c r="I923" s="31"/>
      <c r="J923" s="31"/>
      <c r="K923" s="227"/>
      <c r="L923" s="218"/>
      <c r="M923" s="219"/>
      <c r="N923" s="219"/>
      <c r="O923" s="219"/>
      <c r="P923" s="219"/>
      <c r="Q923" s="219"/>
      <c r="R923" s="219"/>
      <c r="S923" s="219"/>
      <c r="T923" s="219"/>
      <c r="U923" s="224"/>
      <c r="V923" s="225"/>
      <c r="W923" s="221"/>
      <c r="X923" s="219"/>
      <c r="Y923" s="219"/>
      <c r="Z923" s="219"/>
      <c r="AA923" s="219"/>
      <c r="AB923" s="219"/>
      <c r="AC923" s="219"/>
      <c r="AD923" s="219"/>
      <c r="AE923" s="219"/>
      <c r="AF923" s="221"/>
      <c r="AG923" s="221"/>
      <c r="AH923" s="221"/>
      <c r="AI923" s="221"/>
      <c r="AJ923" s="221"/>
      <c r="AK923" s="221"/>
      <c r="AL923" s="221"/>
      <c r="AM923" s="221"/>
      <c r="AN923" s="221"/>
      <c r="AO923" s="221"/>
      <c r="AP923" s="221"/>
    </row>
    <row r="924" spans="1:42" ht="14.25" customHeight="1">
      <c r="A924" s="31"/>
      <c r="B924" s="31"/>
      <c r="C924" s="31"/>
      <c r="D924" s="31"/>
      <c r="E924" s="31"/>
      <c r="F924" s="31"/>
      <c r="G924" s="31"/>
      <c r="H924" s="31"/>
      <c r="I924" s="31"/>
      <c r="J924" s="31"/>
      <c r="K924" s="227"/>
      <c r="L924" s="218"/>
      <c r="M924" s="219"/>
      <c r="N924" s="219"/>
      <c r="O924" s="219"/>
      <c r="P924" s="219"/>
      <c r="Q924" s="219"/>
      <c r="R924" s="219"/>
      <c r="S924" s="219"/>
      <c r="T924" s="219"/>
      <c r="U924" s="224"/>
      <c r="V924" s="225"/>
      <c r="W924" s="221"/>
      <c r="X924" s="219"/>
      <c r="Y924" s="219"/>
      <c r="Z924" s="219"/>
      <c r="AA924" s="219"/>
      <c r="AB924" s="219"/>
      <c r="AC924" s="219"/>
      <c r="AD924" s="219"/>
      <c r="AE924" s="219"/>
      <c r="AF924" s="221"/>
      <c r="AG924" s="221"/>
      <c r="AH924" s="221"/>
      <c r="AI924" s="221"/>
      <c r="AJ924" s="221"/>
      <c r="AK924" s="221"/>
      <c r="AL924" s="221"/>
      <c r="AM924" s="221"/>
      <c r="AN924" s="221"/>
      <c r="AO924" s="221"/>
      <c r="AP924" s="221"/>
    </row>
    <row r="925" spans="1:42" ht="14.25" customHeight="1">
      <c r="A925" s="31"/>
      <c r="B925" s="31"/>
      <c r="C925" s="31"/>
      <c r="D925" s="31"/>
      <c r="E925" s="31"/>
      <c r="F925" s="31"/>
      <c r="G925" s="31"/>
      <c r="H925" s="31"/>
      <c r="I925" s="31"/>
      <c r="J925" s="31"/>
      <c r="K925" s="227"/>
      <c r="L925" s="218"/>
      <c r="M925" s="219"/>
      <c r="N925" s="219"/>
      <c r="O925" s="219"/>
      <c r="P925" s="219"/>
      <c r="Q925" s="219"/>
      <c r="R925" s="219"/>
      <c r="S925" s="219"/>
      <c r="T925" s="219"/>
      <c r="U925" s="224"/>
      <c r="V925" s="225"/>
      <c r="W925" s="221"/>
      <c r="X925" s="219"/>
      <c r="Y925" s="219"/>
      <c r="Z925" s="219"/>
      <c r="AA925" s="219"/>
      <c r="AB925" s="219"/>
      <c r="AC925" s="219"/>
      <c r="AD925" s="219"/>
      <c r="AE925" s="219"/>
      <c r="AF925" s="221"/>
      <c r="AG925" s="221"/>
      <c r="AH925" s="221"/>
      <c r="AI925" s="221"/>
      <c r="AJ925" s="221"/>
      <c r="AK925" s="221"/>
      <c r="AL925" s="221"/>
      <c r="AM925" s="221"/>
      <c r="AN925" s="221"/>
      <c r="AO925" s="221"/>
      <c r="AP925" s="221"/>
    </row>
    <row r="926" spans="1:42" ht="14.25" customHeight="1">
      <c r="A926" s="31"/>
      <c r="B926" s="31"/>
      <c r="C926" s="31"/>
      <c r="D926" s="31"/>
      <c r="E926" s="31"/>
      <c r="F926" s="31"/>
      <c r="G926" s="31"/>
      <c r="H926" s="31"/>
      <c r="I926" s="31"/>
      <c r="J926" s="31"/>
      <c r="K926" s="227"/>
      <c r="L926" s="218"/>
      <c r="M926" s="219"/>
      <c r="N926" s="219"/>
      <c r="O926" s="219"/>
      <c r="P926" s="219"/>
      <c r="Q926" s="219"/>
      <c r="R926" s="219"/>
      <c r="S926" s="219"/>
      <c r="T926" s="219"/>
      <c r="U926" s="224"/>
      <c r="V926" s="225"/>
      <c r="W926" s="221"/>
      <c r="X926" s="219"/>
      <c r="Y926" s="219"/>
      <c r="Z926" s="219"/>
      <c r="AA926" s="219"/>
      <c r="AB926" s="219"/>
      <c r="AC926" s="219"/>
      <c r="AD926" s="219"/>
      <c r="AE926" s="219"/>
      <c r="AF926" s="221"/>
      <c r="AG926" s="221"/>
      <c r="AH926" s="221"/>
      <c r="AI926" s="221"/>
      <c r="AJ926" s="221"/>
      <c r="AK926" s="221"/>
      <c r="AL926" s="221"/>
      <c r="AM926" s="221"/>
      <c r="AN926" s="221"/>
      <c r="AO926" s="221"/>
      <c r="AP926" s="221"/>
    </row>
    <row r="927" spans="1:42" ht="14.25" customHeight="1">
      <c r="A927" s="31"/>
      <c r="B927" s="31"/>
      <c r="C927" s="31"/>
      <c r="D927" s="31"/>
      <c r="E927" s="31"/>
      <c r="F927" s="31"/>
      <c r="G927" s="31"/>
      <c r="H927" s="31"/>
      <c r="I927" s="31"/>
      <c r="J927" s="31"/>
      <c r="K927" s="227"/>
      <c r="L927" s="218"/>
      <c r="M927" s="219"/>
      <c r="N927" s="219"/>
      <c r="O927" s="219"/>
      <c r="P927" s="219"/>
      <c r="Q927" s="219"/>
      <c r="R927" s="219"/>
      <c r="S927" s="219"/>
      <c r="T927" s="219"/>
      <c r="U927" s="224"/>
      <c r="V927" s="225"/>
      <c r="W927" s="221"/>
      <c r="X927" s="219"/>
      <c r="Y927" s="219"/>
      <c r="Z927" s="219"/>
      <c r="AA927" s="219"/>
      <c r="AB927" s="219"/>
      <c r="AC927" s="219"/>
      <c r="AD927" s="219"/>
      <c r="AE927" s="219"/>
      <c r="AF927" s="221"/>
      <c r="AG927" s="221"/>
      <c r="AH927" s="221"/>
      <c r="AI927" s="221"/>
      <c r="AJ927" s="221"/>
      <c r="AK927" s="221"/>
      <c r="AL927" s="221"/>
      <c r="AM927" s="221"/>
      <c r="AN927" s="221"/>
      <c r="AO927" s="221"/>
      <c r="AP927" s="221"/>
    </row>
    <row r="928" spans="1:42" ht="14.25" customHeight="1">
      <c r="A928" s="31"/>
      <c r="B928" s="31"/>
      <c r="C928" s="31"/>
      <c r="D928" s="31"/>
      <c r="E928" s="31"/>
      <c r="F928" s="31"/>
      <c r="G928" s="31"/>
      <c r="H928" s="31"/>
      <c r="I928" s="31"/>
      <c r="J928" s="31"/>
      <c r="K928" s="227"/>
      <c r="L928" s="218"/>
      <c r="M928" s="219"/>
      <c r="N928" s="219"/>
      <c r="O928" s="219"/>
      <c r="P928" s="219"/>
      <c r="Q928" s="219"/>
      <c r="R928" s="219"/>
      <c r="S928" s="219"/>
      <c r="T928" s="219"/>
      <c r="U928" s="224"/>
      <c r="V928" s="225"/>
      <c r="W928" s="221"/>
      <c r="X928" s="219"/>
      <c r="Y928" s="219"/>
      <c r="Z928" s="219"/>
      <c r="AA928" s="219"/>
      <c r="AB928" s="219"/>
      <c r="AC928" s="219"/>
      <c r="AD928" s="219"/>
      <c r="AE928" s="219"/>
      <c r="AF928" s="221"/>
      <c r="AG928" s="221"/>
      <c r="AH928" s="221"/>
      <c r="AI928" s="221"/>
      <c r="AJ928" s="221"/>
      <c r="AK928" s="221"/>
      <c r="AL928" s="221"/>
      <c r="AM928" s="221"/>
      <c r="AN928" s="221"/>
      <c r="AO928" s="221"/>
      <c r="AP928" s="221"/>
    </row>
    <row r="929" spans="1:42" ht="14.25" customHeight="1">
      <c r="A929" s="31"/>
      <c r="B929" s="31"/>
      <c r="C929" s="31"/>
      <c r="D929" s="31"/>
      <c r="E929" s="31"/>
      <c r="F929" s="31"/>
      <c r="G929" s="31"/>
      <c r="H929" s="31"/>
      <c r="I929" s="31"/>
      <c r="J929" s="31"/>
      <c r="K929" s="227"/>
      <c r="L929" s="218"/>
      <c r="M929" s="219"/>
      <c r="N929" s="219"/>
      <c r="O929" s="219"/>
      <c r="P929" s="219"/>
      <c r="Q929" s="219"/>
      <c r="R929" s="219"/>
      <c r="S929" s="219"/>
      <c r="T929" s="219"/>
      <c r="U929" s="224"/>
      <c r="V929" s="225"/>
      <c r="W929" s="221"/>
      <c r="X929" s="219"/>
      <c r="Y929" s="219"/>
      <c r="Z929" s="219"/>
      <c r="AA929" s="219"/>
      <c r="AB929" s="219"/>
      <c r="AC929" s="219"/>
      <c r="AD929" s="219"/>
      <c r="AE929" s="219"/>
      <c r="AF929" s="221"/>
      <c r="AG929" s="221"/>
      <c r="AH929" s="221"/>
      <c r="AI929" s="221"/>
      <c r="AJ929" s="221"/>
      <c r="AK929" s="221"/>
      <c r="AL929" s="221"/>
      <c r="AM929" s="221"/>
      <c r="AN929" s="221"/>
      <c r="AO929" s="221"/>
      <c r="AP929" s="221"/>
    </row>
    <row r="930" spans="1:42" ht="14.25" customHeight="1">
      <c r="A930" s="31"/>
      <c r="B930" s="31"/>
      <c r="C930" s="31"/>
      <c r="D930" s="31"/>
      <c r="E930" s="31"/>
      <c r="F930" s="31"/>
      <c r="G930" s="31"/>
      <c r="H930" s="31"/>
      <c r="I930" s="31"/>
      <c r="J930" s="31"/>
      <c r="K930" s="227"/>
      <c r="L930" s="218"/>
      <c r="M930" s="219"/>
      <c r="N930" s="219"/>
      <c r="O930" s="219"/>
      <c r="P930" s="219"/>
      <c r="Q930" s="219"/>
      <c r="R930" s="219"/>
      <c r="S930" s="219"/>
      <c r="T930" s="219"/>
      <c r="U930" s="224"/>
      <c r="V930" s="225"/>
      <c r="W930" s="221"/>
      <c r="X930" s="219"/>
      <c r="Y930" s="219"/>
      <c r="Z930" s="219"/>
      <c r="AA930" s="219"/>
      <c r="AB930" s="219"/>
      <c r="AC930" s="219"/>
      <c r="AD930" s="219"/>
      <c r="AE930" s="219"/>
      <c r="AF930" s="221"/>
      <c r="AG930" s="221"/>
      <c r="AH930" s="221"/>
      <c r="AI930" s="221"/>
      <c r="AJ930" s="221"/>
      <c r="AK930" s="221"/>
      <c r="AL930" s="221"/>
      <c r="AM930" s="221"/>
      <c r="AN930" s="221"/>
      <c r="AO930" s="221"/>
      <c r="AP930" s="221"/>
    </row>
    <row r="931" spans="1:42" ht="14.25" customHeight="1">
      <c r="A931" s="31"/>
      <c r="B931" s="31"/>
      <c r="C931" s="31"/>
      <c r="D931" s="31"/>
      <c r="E931" s="31"/>
      <c r="F931" s="31"/>
      <c r="G931" s="31"/>
      <c r="H931" s="31"/>
      <c r="I931" s="31"/>
      <c r="J931" s="31"/>
      <c r="K931" s="227"/>
      <c r="L931" s="218"/>
      <c r="M931" s="219"/>
      <c r="N931" s="219"/>
      <c r="O931" s="219"/>
      <c r="P931" s="219"/>
      <c r="Q931" s="219"/>
      <c r="R931" s="219"/>
      <c r="S931" s="219"/>
      <c r="T931" s="219"/>
      <c r="U931" s="224"/>
      <c r="V931" s="225"/>
      <c r="W931" s="221"/>
      <c r="X931" s="219"/>
      <c r="Y931" s="219"/>
      <c r="Z931" s="219"/>
      <c r="AA931" s="219"/>
      <c r="AB931" s="219"/>
      <c r="AC931" s="219"/>
      <c r="AD931" s="219"/>
      <c r="AE931" s="219"/>
      <c r="AF931" s="221"/>
      <c r="AG931" s="221"/>
      <c r="AH931" s="221"/>
      <c r="AI931" s="221"/>
      <c r="AJ931" s="221"/>
      <c r="AK931" s="221"/>
      <c r="AL931" s="221"/>
      <c r="AM931" s="221"/>
      <c r="AN931" s="221"/>
      <c r="AO931" s="221"/>
      <c r="AP931" s="221"/>
    </row>
    <row r="932" spans="1:42" ht="14.25" customHeight="1">
      <c r="A932" s="31"/>
      <c r="B932" s="31"/>
      <c r="C932" s="31"/>
      <c r="D932" s="31"/>
      <c r="E932" s="31"/>
      <c r="F932" s="31"/>
      <c r="G932" s="31"/>
      <c r="H932" s="31"/>
      <c r="I932" s="31"/>
      <c r="J932" s="31"/>
      <c r="K932" s="227"/>
      <c r="L932" s="218"/>
      <c r="M932" s="219"/>
      <c r="N932" s="219"/>
      <c r="O932" s="219"/>
      <c r="P932" s="219"/>
      <c r="Q932" s="219"/>
      <c r="R932" s="219"/>
      <c r="S932" s="219"/>
      <c r="T932" s="219"/>
      <c r="U932" s="224"/>
      <c r="V932" s="225"/>
      <c r="W932" s="221"/>
      <c r="X932" s="219"/>
      <c r="Y932" s="219"/>
      <c r="Z932" s="219"/>
      <c r="AA932" s="219"/>
      <c r="AB932" s="219"/>
      <c r="AC932" s="219"/>
      <c r="AD932" s="219"/>
      <c r="AE932" s="219"/>
      <c r="AF932" s="221"/>
      <c r="AG932" s="221"/>
      <c r="AH932" s="221"/>
      <c r="AI932" s="221"/>
      <c r="AJ932" s="221"/>
      <c r="AK932" s="221"/>
      <c r="AL932" s="221"/>
      <c r="AM932" s="221"/>
      <c r="AN932" s="221"/>
      <c r="AO932" s="221"/>
      <c r="AP932" s="221"/>
    </row>
    <row r="933" spans="1:42" ht="14.25" customHeight="1">
      <c r="A933" s="31"/>
      <c r="B933" s="31"/>
      <c r="C933" s="31"/>
      <c r="D933" s="31"/>
      <c r="E933" s="31"/>
      <c r="F933" s="31"/>
      <c r="G933" s="31"/>
      <c r="H933" s="31"/>
      <c r="I933" s="31"/>
      <c r="J933" s="31"/>
      <c r="K933" s="227"/>
      <c r="L933" s="218"/>
      <c r="M933" s="219"/>
      <c r="N933" s="219"/>
      <c r="O933" s="219"/>
      <c r="P933" s="219"/>
      <c r="Q933" s="219"/>
      <c r="R933" s="219"/>
      <c r="S933" s="219"/>
      <c r="T933" s="219"/>
      <c r="U933" s="224"/>
      <c r="V933" s="225"/>
      <c r="W933" s="221"/>
      <c r="X933" s="219"/>
      <c r="Y933" s="219"/>
      <c r="Z933" s="219"/>
      <c r="AA933" s="219"/>
      <c r="AB933" s="219"/>
      <c r="AC933" s="219"/>
      <c r="AD933" s="219"/>
      <c r="AE933" s="219"/>
      <c r="AF933" s="221"/>
      <c r="AG933" s="221"/>
      <c r="AH933" s="221"/>
      <c r="AI933" s="221"/>
      <c r="AJ933" s="221"/>
      <c r="AK933" s="221"/>
      <c r="AL933" s="221"/>
      <c r="AM933" s="221"/>
      <c r="AN933" s="221"/>
      <c r="AO933" s="221"/>
      <c r="AP933" s="221"/>
    </row>
    <row r="934" spans="1:42" ht="14.25" customHeight="1">
      <c r="A934" s="31"/>
      <c r="B934" s="31"/>
      <c r="C934" s="31"/>
      <c r="D934" s="31"/>
      <c r="E934" s="31"/>
      <c r="F934" s="31"/>
      <c r="G934" s="31"/>
      <c r="H934" s="31"/>
      <c r="I934" s="31"/>
      <c r="J934" s="31"/>
      <c r="K934" s="227"/>
      <c r="L934" s="218"/>
      <c r="M934" s="219"/>
      <c r="N934" s="219"/>
      <c r="O934" s="219"/>
      <c r="P934" s="219"/>
      <c r="Q934" s="219"/>
      <c r="R934" s="219"/>
      <c r="S934" s="219"/>
      <c r="T934" s="219"/>
      <c r="U934" s="224"/>
      <c r="V934" s="225"/>
      <c r="W934" s="221"/>
      <c r="X934" s="219"/>
      <c r="Y934" s="219"/>
      <c r="Z934" s="219"/>
      <c r="AA934" s="219"/>
      <c r="AB934" s="219"/>
      <c r="AC934" s="219"/>
      <c r="AD934" s="219"/>
      <c r="AE934" s="219"/>
      <c r="AF934" s="221"/>
      <c r="AG934" s="221"/>
      <c r="AH934" s="221"/>
      <c r="AI934" s="221"/>
      <c r="AJ934" s="221"/>
      <c r="AK934" s="221"/>
      <c r="AL934" s="221"/>
      <c r="AM934" s="221"/>
      <c r="AN934" s="221"/>
      <c r="AO934" s="221"/>
      <c r="AP934" s="221"/>
    </row>
    <row r="935" spans="1:42" ht="14.25" customHeight="1">
      <c r="A935" s="31"/>
      <c r="B935" s="31"/>
      <c r="C935" s="31"/>
      <c r="D935" s="31"/>
      <c r="E935" s="31"/>
      <c r="F935" s="31"/>
      <c r="G935" s="31"/>
      <c r="H935" s="31"/>
      <c r="I935" s="31"/>
      <c r="J935" s="31"/>
      <c r="K935" s="227"/>
      <c r="L935" s="218"/>
      <c r="M935" s="219"/>
      <c r="N935" s="219"/>
      <c r="O935" s="219"/>
      <c r="P935" s="219"/>
      <c r="Q935" s="219"/>
      <c r="R935" s="219"/>
      <c r="S935" s="219"/>
      <c r="T935" s="219"/>
      <c r="U935" s="224"/>
      <c r="V935" s="225"/>
      <c r="W935" s="221"/>
      <c r="X935" s="219"/>
      <c r="Y935" s="219"/>
      <c r="Z935" s="219"/>
      <c r="AA935" s="219"/>
      <c r="AB935" s="219"/>
      <c r="AC935" s="219"/>
      <c r="AD935" s="219"/>
      <c r="AE935" s="219"/>
      <c r="AF935" s="221"/>
      <c r="AG935" s="221"/>
      <c r="AH935" s="221"/>
      <c r="AI935" s="221"/>
      <c r="AJ935" s="221"/>
      <c r="AK935" s="221"/>
      <c r="AL935" s="221"/>
      <c r="AM935" s="221"/>
      <c r="AN935" s="221"/>
      <c r="AO935" s="221"/>
      <c r="AP935" s="221"/>
    </row>
    <row r="936" spans="1:42" ht="14.25" customHeight="1">
      <c r="A936" s="31"/>
      <c r="B936" s="31"/>
      <c r="C936" s="31"/>
      <c r="D936" s="31"/>
      <c r="E936" s="31"/>
      <c r="F936" s="31"/>
      <c r="G936" s="31"/>
      <c r="H936" s="31"/>
      <c r="I936" s="31"/>
      <c r="J936" s="31"/>
      <c r="K936" s="227"/>
      <c r="L936" s="218"/>
      <c r="M936" s="219"/>
      <c r="N936" s="219"/>
      <c r="O936" s="219"/>
      <c r="P936" s="219"/>
      <c r="Q936" s="219"/>
      <c r="R936" s="219"/>
      <c r="S936" s="219"/>
      <c r="T936" s="219"/>
      <c r="U936" s="224"/>
      <c r="V936" s="225"/>
      <c r="W936" s="221"/>
      <c r="X936" s="219"/>
      <c r="Y936" s="219"/>
      <c r="Z936" s="219"/>
      <c r="AA936" s="219"/>
      <c r="AB936" s="219"/>
      <c r="AC936" s="219"/>
      <c r="AD936" s="219"/>
      <c r="AE936" s="219"/>
      <c r="AF936" s="221"/>
      <c r="AG936" s="221"/>
      <c r="AH936" s="221"/>
      <c r="AI936" s="221"/>
      <c r="AJ936" s="221"/>
      <c r="AK936" s="221"/>
      <c r="AL936" s="221"/>
      <c r="AM936" s="221"/>
      <c r="AN936" s="221"/>
      <c r="AO936" s="221"/>
      <c r="AP936" s="221"/>
    </row>
    <row r="937" spans="1:42" ht="14.25" customHeight="1">
      <c r="A937" s="31"/>
      <c r="B937" s="31"/>
      <c r="C937" s="31"/>
      <c r="D937" s="31"/>
      <c r="E937" s="31"/>
      <c r="F937" s="31"/>
      <c r="G937" s="31"/>
      <c r="H937" s="31"/>
      <c r="I937" s="31"/>
      <c r="J937" s="31"/>
      <c r="K937" s="227"/>
      <c r="L937" s="218"/>
      <c r="M937" s="219"/>
      <c r="N937" s="219"/>
      <c r="O937" s="219"/>
      <c r="P937" s="219"/>
      <c r="Q937" s="219"/>
      <c r="R937" s="219"/>
      <c r="S937" s="219"/>
      <c r="T937" s="219"/>
      <c r="U937" s="224"/>
      <c r="V937" s="225"/>
      <c r="W937" s="221"/>
      <c r="X937" s="219"/>
      <c r="Y937" s="219"/>
      <c r="Z937" s="219"/>
      <c r="AA937" s="219"/>
      <c r="AB937" s="219"/>
      <c r="AC937" s="219"/>
      <c r="AD937" s="219"/>
      <c r="AE937" s="219"/>
      <c r="AF937" s="221"/>
      <c r="AG937" s="221"/>
      <c r="AH937" s="221"/>
      <c r="AI937" s="221"/>
      <c r="AJ937" s="221"/>
      <c r="AK937" s="221"/>
      <c r="AL937" s="221"/>
      <c r="AM937" s="221"/>
      <c r="AN937" s="221"/>
      <c r="AO937" s="221"/>
      <c r="AP937" s="221"/>
    </row>
    <row r="938" spans="1:42" ht="14.25" customHeight="1">
      <c r="A938" s="31"/>
      <c r="B938" s="31"/>
      <c r="C938" s="31"/>
      <c r="D938" s="31"/>
      <c r="E938" s="31"/>
      <c r="F938" s="31"/>
      <c r="G938" s="31"/>
      <c r="H938" s="31"/>
      <c r="I938" s="31"/>
      <c r="J938" s="31"/>
      <c r="K938" s="227"/>
      <c r="L938" s="218"/>
      <c r="M938" s="219"/>
      <c r="N938" s="219"/>
      <c r="O938" s="219"/>
      <c r="P938" s="219"/>
      <c r="Q938" s="219"/>
      <c r="R938" s="219"/>
      <c r="S938" s="219"/>
      <c r="T938" s="219"/>
      <c r="U938" s="224"/>
      <c r="V938" s="225"/>
      <c r="W938" s="221"/>
      <c r="X938" s="219"/>
      <c r="Y938" s="219"/>
      <c r="Z938" s="219"/>
      <c r="AA938" s="219"/>
      <c r="AB938" s="219"/>
      <c r="AC938" s="219"/>
      <c r="AD938" s="219"/>
      <c r="AE938" s="219"/>
      <c r="AF938" s="221"/>
      <c r="AG938" s="221"/>
      <c r="AH938" s="221"/>
      <c r="AI938" s="221"/>
      <c r="AJ938" s="221"/>
      <c r="AK938" s="221"/>
      <c r="AL938" s="221"/>
      <c r="AM938" s="221"/>
      <c r="AN938" s="221"/>
      <c r="AO938" s="221"/>
      <c r="AP938" s="221"/>
    </row>
    <row r="939" spans="1:42" ht="14.25" customHeight="1">
      <c r="A939" s="31"/>
      <c r="B939" s="31"/>
      <c r="C939" s="31"/>
      <c r="D939" s="31"/>
      <c r="E939" s="31"/>
      <c r="F939" s="31"/>
      <c r="G939" s="31"/>
      <c r="H939" s="31"/>
      <c r="I939" s="31"/>
      <c r="J939" s="31"/>
      <c r="K939" s="227"/>
      <c r="L939" s="218"/>
      <c r="M939" s="219"/>
      <c r="N939" s="219"/>
      <c r="O939" s="219"/>
      <c r="P939" s="219"/>
      <c r="Q939" s="219"/>
      <c r="R939" s="219"/>
      <c r="S939" s="219"/>
      <c r="T939" s="219"/>
      <c r="U939" s="224"/>
      <c r="V939" s="225"/>
      <c r="W939" s="221"/>
      <c r="X939" s="219"/>
      <c r="Y939" s="219"/>
      <c r="Z939" s="219"/>
      <c r="AA939" s="219"/>
      <c r="AB939" s="219"/>
      <c r="AC939" s="219"/>
      <c r="AD939" s="219"/>
      <c r="AE939" s="219"/>
      <c r="AF939" s="221"/>
      <c r="AG939" s="221"/>
      <c r="AH939" s="221"/>
      <c r="AI939" s="221"/>
      <c r="AJ939" s="221"/>
      <c r="AK939" s="221"/>
      <c r="AL939" s="221"/>
      <c r="AM939" s="221"/>
      <c r="AN939" s="221"/>
      <c r="AO939" s="221"/>
      <c r="AP939" s="221"/>
    </row>
    <row r="940" spans="1:42" ht="14.25" customHeight="1">
      <c r="A940" s="31"/>
      <c r="B940" s="31"/>
      <c r="C940" s="31"/>
      <c r="D940" s="31"/>
      <c r="E940" s="31"/>
      <c r="F940" s="31"/>
      <c r="G940" s="31"/>
      <c r="H940" s="31"/>
      <c r="I940" s="31"/>
      <c r="J940" s="31"/>
      <c r="K940" s="227"/>
      <c r="L940" s="218"/>
      <c r="M940" s="219"/>
      <c r="N940" s="219"/>
      <c r="O940" s="219"/>
      <c r="P940" s="219"/>
      <c r="Q940" s="219"/>
      <c r="R940" s="219"/>
      <c r="S940" s="219"/>
      <c r="T940" s="219"/>
      <c r="U940" s="224"/>
      <c r="V940" s="225"/>
      <c r="W940" s="221"/>
      <c r="X940" s="219"/>
      <c r="Y940" s="219"/>
      <c r="Z940" s="219"/>
      <c r="AA940" s="219"/>
      <c r="AB940" s="219"/>
      <c r="AC940" s="219"/>
      <c r="AD940" s="219"/>
      <c r="AE940" s="219"/>
      <c r="AF940" s="221"/>
      <c r="AG940" s="221"/>
      <c r="AH940" s="221"/>
      <c r="AI940" s="221"/>
      <c r="AJ940" s="221"/>
      <c r="AK940" s="221"/>
      <c r="AL940" s="221"/>
      <c r="AM940" s="221"/>
      <c r="AN940" s="221"/>
      <c r="AO940" s="221"/>
      <c r="AP940" s="221"/>
    </row>
    <row r="941" spans="1:42" ht="14.25" customHeight="1">
      <c r="A941" s="31"/>
      <c r="B941" s="31"/>
      <c r="C941" s="31"/>
      <c r="D941" s="31"/>
      <c r="E941" s="31"/>
      <c r="F941" s="31"/>
      <c r="G941" s="31"/>
      <c r="H941" s="31"/>
      <c r="I941" s="31"/>
      <c r="J941" s="31"/>
      <c r="K941" s="227"/>
      <c r="L941" s="218"/>
      <c r="M941" s="219"/>
      <c r="N941" s="219"/>
      <c r="O941" s="219"/>
      <c r="P941" s="219"/>
      <c r="Q941" s="219"/>
      <c r="R941" s="219"/>
      <c r="S941" s="219"/>
      <c r="T941" s="219"/>
      <c r="U941" s="224"/>
      <c r="V941" s="225"/>
      <c r="W941" s="221"/>
      <c r="X941" s="219"/>
      <c r="Y941" s="219"/>
      <c r="Z941" s="219"/>
      <c r="AA941" s="219"/>
      <c r="AB941" s="219"/>
      <c r="AC941" s="219"/>
      <c r="AD941" s="219"/>
      <c r="AE941" s="219"/>
      <c r="AF941" s="221"/>
      <c r="AG941" s="221"/>
      <c r="AH941" s="221"/>
      <c r="AI941" s="221"/>
      <c r="AJ941" s="221"/>
      <c r="AK941" s="221"/>
      <c r="AL941" s="221"/>
      <c r="AM941" s="221"/>
      <c r="AN941" s="221"/>
      <c r="AO941" s="221"/>
      <c r="AP941" s="221"/>
    </row>
    <row r="942" spans="1:42" ht="14.25" customHeight="1">
      <c r="A942" s="31"/>
      <c r="B942" s="31"/>
      <c r="C942" s="31"/>
      <c r="D942" s="31"/>
      <c r="E942" s="31"/>
      <c r="F942" s="31"/>
      <c r="G942" s="31"/>
      <c r="H942" s="31"/>
      <c r="I942" s="31"/>
      <c r="J942" s="31"/>
      <c r="K942" s="227"/>
      <c r="L942" s="218"/>
      <c r="M942" s="219"/>
      <c r="N942" s="219"/>
      <c r="O942" s="219"/>
      <c r="P942" s="219"/>
      <c r="Q942" s="219"/>
      <c r="R942" s="219"/>
      <c r="S942" s="219"/>
      <c r="T942" s="219"/>
      <c r="U942" s="224"/>
      <c r="V942" s="225"/>
      <c r="W942" s="221"/>
      <c r="X942" s="219"/>
      <c r="Y942" s="219"/>
      <c r="Z942" s="219"/>
      <c r="AA942" s="219"/>
      <c r="AB942" s="219"/>
      <c r="AC942" s="219"/>
      <c r="AD942" s="219"/>
      <c r="AE942" s="219"/>
      <c r="AF942" s="221"/>
      <c r="AG942" s="221"/>
      <c r="AH942" s="221"/>
      <c r="AI942" s="221"/>
      <c r="AJ942" s="221"/>
      <c r="AK942" s="221"/>
      <c r="AL942" s="221"/>
      <c r="AM942" s="221"/>
      <c r="AN942" s="221"/>
      <c r="AO942" s="221"/>
      <c r="AP942" s="221"/>
    </row>
    <row r="943" spans="1:42" ht="14.25" customHeight="1">
      <c r="A943" s="31"/>
      <c r="B943" s="31"/>
      <c r="C943" s="31"/>
      <c r="D943" s="31"/>
      <c r="E943" s="31"/>
      <c r="F943" s="31"/>
      <c r="G943" s="31"/>
      <c r="H943" s="31"/>
      <c r="I943" s="31"/>
      <c r="J943" s="31"/>
      <c r="K943" s="227"/>
      <c r="L943" s="218"/>
      <c r="M943" s="219"/>
      <c r="N943" s="219"/>
      <c r="O943" s="219"/>
      <c r="P943" s="219"/>
      <c r="Q943" s="219"/>
      <c r="R943" s="219"/>
      <c r="S943" s="219"/>
      <c r="T943" s="219"/>
      <c r="U943" s="224"/>
      <c r="V943" s="225"/>
      <c r="W943" s="221"/>
      <c r="X943" s="219"/>
      <c r="Y943" s="219"/>
      <c r="Z943" s="219"/>
      <c r="AA943" s="219"/>
      <c r="AB943" s="219"/>
      <c r="AC943" s="219"/>
      <c r="AD943" s="219"/>
      <c r="AE943" s="219"/>
      <c r="AF943" s="221"/>
      <c r="AG943" s="221"/>
      <c r="AH943" s="221"/>
      <c r="AI943" s="221"/>
      <c r="AJ943" s="221"/>
      <c r="AK943" s="221"/>
      <c r="AL943" s="221"/>
      <c r="AM943" s="221"/>
      <c r="AN943" s="221"/>
      <c r="AO943" s="221"/>
      <c r="AP943" s="221"/>
    </row>
    <row r="944" spans="1:42" ht="14.25" customHeight="1">
      <c r="A944" s="31"/>
      <c r="B944" s="31"/>
      <c r="C944" s="31"/>
      <c r="D944" s="31"/>
      <c r="E944" s="31"/>
      <c r="F944" s="31"/>
      <c r="G944" s="31"/>
      <c r="H944" s="31"/>
      <c r="I944" s="31"/>
      <c r="J944" s="31"/>
      <c r="K944" s="227"/>
      <c r="L944" s="218"/>
      <c r="M944" s="219"/>
      <c r="N944" s="219"/>
      <c r="O944" s="219"/>
      <c r="P944" s="219"/>
      <c r="Q944" s="219"/>
      <c r="R944" s="219"/>
      <c r="S944" s="219"/>
      <c r="T944" s="219"/>
      <c r="U944" s="224"/>
      <c r="V944" s="225"/>
      <c r="W944" s="221"/>
      <c r="X944" s="219"/>
      <c r="Y944" s="219"/>
      <c r="Z944" s="219"/>
      <c r="AA944" s="219"/>
      <c r="AB944" s="219"/>
      <c r="AC944" s="219"/>
      <c r="AD944" s="219"/>
      <c r="AE944" s="219"/>
      <c r="AF944" s="221"/>
      <c r="AG944" s="221"/>
      <c r="AH944" s="221"/>
      <c r="AI944" s="221"/>
      <c r="AJ944" s="221"/>
      <c r="AK944" s="221"/>
      <c r="AL944" s="221"/>
      <c r="AM944" s="221"/>
      <c r="AN944" s="221"/>
      <c r="AO944" s="221"/>
      <c r="AP944" s="221"/>
    </row>
    <row r="945" spans="1:42" ht="14.25" customHeight="1">
      <c r="A945" s="31"/>
      <c r="B945" s="31"/>
      <c r="C945" s="31"/>
      <c r="D945" s="31"/>
      <c r="E945" s="31"/>
      <c r="F945" s="31"/>
      <c r="G945" s="31"/>
      <c r="H945" s="31"/>
      <c r="I945" s="31"/>
      <c r="J945" s="31"/>
      <c r="K945" s="227"/>
      <c r="L945" s="218"/>
      <c r="M945" s="219"/>
      <c r="N945" s="219"/>
      <c r="O945" s="219"/>
      <c r="P945" s="219"/>
      <c r="Q945" s="219"/>
      <c r="R945" s="219"/>
      <c r="S945" s="219"/>
      <c r="T945" s="219"/>
      <c r="U945" s="224"/>
      <c r="V945" s="225"/>
      <c r="W945" s="221"/>
      <c r="X945" s="219"/>
      <c r="Y945" s="219"/>
      <c r="Z945" s="219"/>
      <c r="AA945" s="219"/>
      <c r="AB945" s="219"/>
      <c r="AC945" s="219"/>
      <c r="AD945" s="219"/>
      <c r="AE945" s="219"/>
      <c r="AF945" s="221"/>
      <c r="AG945" s="221"/>
      <c r="AH945" s="221"/>
      <c r="AI945" s="221"/>
      <c r="AJ945" s="221"/>
      <c r="AK945" s="221"/>
      <c r="AL945" s="221"/>
      <c r="AM945" s="221"/>
      <c r="AN945" s="221"/>
      <c r="AO945" s="221"/>
      <c r="AP945" s="221"/>
    </row>
    <row r="946" spans="1:42" ht="14.25" customHeight="1">
      <c r="A946" s="31"/>
      <c r="B946" s="31"/>
      <c r="C946" s="31"/>
      <c r="D946" s="31"/>
      <c r="E946" s="31"/>
      <c r="F946" s="31"/>
      <c r="G946" s="31"/>
      <c r="H946" s="31"/>
      <c r="I946" s="31"/>
      <c r="J946" s="31"/>
      <c r="K946" s="227"/>
      <c r="L946" s="218"/>
      <c r="M946" s="219"/>
      <c r="N946" s="219"/>
      <c r="O946" s="219"/>
      <c r="P946" s="219"/>
      <c r="Q946" s="219"/>
      <c r="R946" s="219"/>
      <c r="S946" s="219"/>
      <c r="T946" s="219"/>
      <c r="U946" s="224"/>
      <c r="V946" s="225"/>
      <c r="W946" s="221"/>
      <c r="X946" s="219"/>
      <c r="Y946" s="219"/>
      <c r="Z946" s="219"/>
      <c r="AA946" s="219"/>
      <c r="AB946" s="219"/>
      <c r="AC946" s="219"/>
      <c r="AD946" s="219"/>
      <c r="AE946" s="219"/>
      <c r="AF946" s="221"/>
      <c r="AG946" s="221"/>
      <c r="AH946" s="221"/>
      <c r="AI946" s="221"/>
      <c r="AJ946" s="221"/>
      <c r="AK946" s="221"/>
      <c r="AL946" s="221"/>
      <c r="AM946" s="221"/>
      <c r="AN946" s="221"/>
      <c r="AO946" s="221"/>
      <c r="AP946" s="221"/>
    </row>
    <row r="947" spans="1:42" ht="14.25" customHeight="1">
      <c r="A947" s="31"/>
      <c r="B947" s="31"/>
      <c r="C947" s="31"/>
      <c r="D947" s="31"/>
      <c r="E947" s="31"/>
      <c r="F947" s="31"/>
      <c r="G947" s="31"/>
      <c r="H947" s="31"/>
      <c r="I947" s="31"/>
      <c r="J947" s="31"/>
      <c r="K947" s="227"/>
      <c r="L947" s="218"/>
      <c r="M947" s="219"/>
      <c r="N947" s="219"/>
      <c r="O947" s="219"/>
      <c r="P947" s="219"/>
      <c r="Q947" s="219"/>
      <c r="R947" s="219"/>
      <c r="S947" s="219"/>
      <c r="T947" s="219"/>
      <c r="U947" s="224"/>
      <c r="V947" s="225"/>
      <c r="W947" s="221"/>
      <c r="X947" s="219"/>
      <c r="Y947" s="219"/>
      <c r="Z947" s="219"/>
      <c r="AA947" s="219"/>
      <c r="AB947" s="219"/>
      <c r="AC947" s="219"/>
      <c r="AD947" s="219"/>
      <c r="AE947" s="219"/>
      <c r="AF947" s="221"/>
      <c r="AG947" s="221"/>
      <c r="AH947" s="221"/>
      <c r="AI947" s="221"/>
      <c r="AJ947" s="221"/>
      <c r="AK947" s="221"/>
      <c r="AL947" s="221"/>
      <c r="AM947" s="221"/>
      <c r="AN947" s="221"/>
      <c r="AO947" s="221"/>
      <c r="AP947" s="221"/>
    </row>
    <row r="948" spans="1:42" ht="14.25" customHeight="1">
      <c r="A948" s="31"/>
      <c r="B948" s="31"/>
      <c r="C948" s="31"/>
      <c r="D948" s="31"/>
      <c r="E948" s="31"/>
      <c r="F948" s="31"/>
      <c r="G948" s="31"/>
      <c r="H948" s="31"/>
      <c r="I948" s="31"/>
      <c r="J948" s="31"/>
      <c r="K948" s="227"/>
      <c r="L948" s="218"/>
      <c r="M948" s="219"/>
      <c r="N948" s="219"/>
      <c r="O948" s="219"/>
      <c r="P948" s="219"/>
      <c r="Q948" s="219"/>
      <c r="R948" s="219"/>
      <c r="S948" s="219"/>
      <c r="T948" s="219"/>
      <c r="U948" s="224"/>
      <c r="V948" s="225"/>
      <c r="W948" s="221"/>
      <c r="X948" s="219"/>
      <c r="Y948" s="219"/>
      <c r="Z948" s="219"/>
      <c r="AA948" s="219"/>
      <c r="AB948" s="219"/>
      <c r="AC948" s="219"/>
      <c r="AD948" s="219"/>
      <c r="AE948" s="219"/>
      <c r="AF948" s="221"/>
      <c r="AG948" s="221"/>
      <c r="AH948" s="221"/>
      <c r="AI948" s="221"/>
      <c r="AJ948" s="221"/>
      <c r="AK948" s="221"/>
      <c r="AL948" s="221"/>
      <c r="AM948" s="221"/>
      <c r="AN948" s="221"/>
      <c r="AO948" s="221"/>
      <c r="AP948" s="221"/>
    </row>
    <row r="949" spans="1:42" ht="14.25" customHeight="1">
      <c r="A949" s="31"/>
      <c r="B949" s="31"/>
      <c r="C949" s="31"/>
      <c r="D949" s="31"/>
      <c r="E949" s="31"/>
      <c r="F949" s="31"/>
      <c r="G949" s="31"/>
      <c r="H949" s="31"/>
      <c r="I949" s="31"/>
      <c r="J949" s="31"/>
      <c r="K949" s="227"/>
      <c r="L949" s="218"/>
      <c r="M949" s="219"/>
      <c r="N949" s="219"/>
      <c r="O949" s="219"/>
      <c r="P949" s="219"/>
      <c r="Q949" s="219"/>
      <c r="R949" s="219"/>
      <c r="S949" s="219"/>
      <c r="T949" s="219"/>
      <c r="U949" s="224"/>
      <c r="V949" s="225"/>
      <c r="W949" s="221"/>
      <c r="X949" s="219"/>
      <c r="Y949" s="219"/>
      <c r="Z949" s="219"/>
      <c r="AA949" s="219"/>
      <c r="AB949" s="219"/>
      <c r="AC949" s="219"/>
      <c r="AD949" s="219"/>
      <c r="AE949" s="219"/>
      <c r="AF949" s="221"/>
      <c r="AG949" s="221"/>
      <c r="AH949" s="221"/>
      <c r="AI949" s="221"/>
      <c r="AJ949" s="221"/>
      <c r="AK949" s="221"/>
      <c r="AL949" s="221"/>
      <c r="AM949" s="221"/>
      <c r="AN949" s="221"/>
      <c r="AO949" s="221"/>
      <c r="AP949" s="221"/>
    </row>
    <row r="950" spans="1:42" ht="14.25" customHeight="1">
      <c r="A950" s="31"/>
      <c r="B950" s="31"/>
      <c r="C950" s="31"/>
      <c r="D950" s="31"/>
      <c r="E950" s="31"/>
      <c r="F950" s="31"/>
      <c r="G950" s="31"/>
      <c r="H950" s="31"/>
      <c r="I950" s="31"/>
      <c r="J950" s="31"/>
      <c r="K950" s="227"/>
      <c r="L950" s="218"/>
      <c r="M950" s="219"/>
      <c r="N950" s="219"/>
      <c r="O950" s="219"/>
      <c r="P950" s="219"/>
      <c r="Q950" s="219"/>
      <c r="R950" s="219"/>
      <c r="S950" s="219"/>
      <c r="T950" s="219"/>
      <c r="U950" s="224"/>
      <c r="V950" s="225"/>
      <c r="W950" s="221"/>
      <c r="X950" s="219"/>
      <c r="Y950" s="219"/>
      <c r="Z950" s="219"/>
      <c r="AA950" s="219"/>
      <c r="AB950" s="219"/>
      <c r="AC950" s="219"/>
      <c r="AD950" s="219"/>
      <c r="AE950" s="219"/>
      <c r="AF950" s="221"/>
      <c r="AG950" s="221"/>
      <c r="AH950" s="221"/>
      <c r="AI950" s="221"/>
      <c r="AJ950" s="221"/>
      <c r="AK950" s="221"/>
      <c r="AL950" s="221"/>
      <c r="AM950" s="221"/>
      <c r="AN950" s="221"/>
      <c r="AO950" s="221"/>
      <c r="AP950" s="221"/>
    </row>
    <row r="951" spans="1:42" ht="14.25" customHeight="1">
      <c r="A951" s="31"/>
      <c r="B951" s="31"/>
      <c r="C951" s="31"/>
      <c r="D951" s="31"/>
      <c r="E951" s="31"/>
      <c r="F951" s="31"/>
      <c r="G951" s="31"/>
      <c r="H951" s="31"/>
      <c r="I951" s="31"/>
      <c r="J951" s="31"/>
      <c r="K951" s="227"/>
      <c r="L951" s="218"/>
      <c r="M951" s="219"/>
      <c r="N951" s="219"/>
      <c r="O951" s="219"/>
      <c r="P951" s="219"/>
      <c r="Q951" s="219"/>
      <c r="R951" s="219"/>
      <c r="S951" s="219"/>
      <c r="T951" s="219"/>
      <c r="U951" s="224"/>
      <c r="V951" s="225"/>
      <c r="W951" s="221"/>
      <c r="X951" s="219"/>
      <c r="Y951" s="219"/>
      <c r="Z951" s="219"/>
      <c r="AA951" s="219"/>
      <c r="AB951" s="219"/>
      <c r="AC951" s="219"/>
      <c r="AD951" s="219"/>
      <c r="AE951" s="219"/>
      <c r="AF951" s="221"/>
      <c r="AG951" s="221"/>
      <c r="AH951" s="221"/>
      <c r="AI951" s="221"/>
      <c r="AJ951" s="221"/>
      <c r="AK951" s="221"/>
      <c r="AL951" s="221"/>
      <c r="AM951" s="221"/>
      <c r="AN951" s="221"/>
      <c r="AO951" s="221"/>
      <c r="AP951" s="221"/>
    </row>
    <row r="952" spans="1:42" ht="14.25" customHeight="1">
      <c r="A952" s="31"/>
      <c r="B952" s="31"/>
      <c r="C952" s="31"/>
      <c r="D952" s="31"/>
      <c r="E952" s="31"/>
      <c r="F952" s="31"/>
      <c r="G952" s="31"/>
      <c r="H952" s="31"/>
      <c r="I952" s="31"/>
      <c r="J952" s="31"/>
      <c r="K952" s="227"/>
      <c r="L952" s="218"/>
      <c r="M952" s="219"/>
      <c r="N952" s="219"/>
      <c r="O952" s="219"/>
      <c r="P952" s="219"/>
      <c r="Q952" s="219"/>
      <c r="R952" s="219"/>
      <c r="S952" s="219"/>
      <c r="T952" s="219"/>
      <c r="U952" s="224"/>
      <c r="V952" s="225"/>
      <c r="W952" s="221"/>
      <c r="X952" s="219"/>
      <c r="Y952" s="219"/>
      <c r="Z952" s="219"/>
      <c r="AA952" s="219"/>
      <c r="AB952" s="219"/>
      <c r="AC952" s="219"/>
      <c r="AD952" s="219"/>
      <c r="AE952" s="219"/>
      <c r="AF952" s="221"/>
      <c r="AG952" s="221"/>
      <c r="AH952" s="221"/>
      <c r="AI952" s="221"/>
      <c r="AJ952" s="221"/>
      <c r="AK952" s="221"/>
      <c r="AL952" s="221"/>
      <c r="AM952" s="221"/>
      <c r="AN952" s="221"/>
      <c r="AO952" s="221"/>
      <c r="AP952" s="221"/>
    </row>
    <row r="953" spans="1:42" ht="14.25" customHeight="1">
      <c r="A953" s="31"/>
      <c r="B953" s="31"/>
      <c r="C953" s="31"/>
      <c r="D953" s="31"/>
      <c r="E953" s="31"/>
      <c r="F953" s="31"/>
      <c r="G953" s="31"/>
      <c r="H953" s="31"/>
      <c r="I953" s="31"/>
      <c r="J953" s="31"/>
      <c r="K953" s="227"/>
      <c r="L953" s="218"/>
      <c r="M953" s="219"/>
      <c r="N953" s="219"/>
      <c r="O953" s="219"/>
      <c r="P953" s="219"/>
      <c r="Q953" s="219"/>
      <c r="R953" s="219"/>
      <c r="S953" s="219"/>
      <c r="T953" s="219"/>
      <c r="U953" s="224"/>
      <c r="V953" s="225"/>
      <c r="W953" s="221"/>
      <c r="X953" s="219"/>
      <c r="Y953" s="219"/>
      <c r="Z953" s="219"/>
      <c r="AA953" s="219"/>
      <c r="AB953" s="219"/>
      <c r="AC953" s="219"/>
      <c r="AD953" s="219"/>
      <c r="AE953" s="219"/>
      <c r="AF953" s="221"/>
      <c r="AG953" s="221"/>
      <c r="AH953" s="221"/>
      <c r="AI953" s="221"/>
      <c r="AJ953" s="221"/>
      <c r="AK953" s="221"/>
      <c r="AL953" s="221"/>
      <c r="AM953" s="221"/>
      <c r="AN953" s="221"/>
      <c r="AO953" s="221"/>
      <c r="AP953" s="221"/>
    </row>
    <row r="954" spans="1:42" ht="14.25" customHeight="1">
      <c r="A954" s="31"/>
      <c r="B954" s="31"/>
      <c r="C954" s="31"/>
      <c r="D954" s="31"/>
      <c r="E954" s="31"/>
      <c r="F954" s="31"/>
      <c r="G954" s="31"/>
      <c r="H954" s="31"/>
      <c r="I954" s="31"/>
      <c r="J954" s="31"/>
      <c r="K954" s="227"/>
      <c r="L954" s="218"/>
      <c r="M954" s="219"/>
      <c r="N954" s="219"/>
      <c r="O954" s="219"/>
      <c r="P954" s="219"/>
      <c r="Q954" s="219"/>
      <c r="R954" s="219"/>
      <c r="S954" s="219"/>
      <c r="T954" s="219"/>
      <c r="U954" s="224"/>
      <c r="V954" s="225"/>
      <c r="W954" s="221"/>
      <c r="X954" s="219"/>
      <c r="Y954" s="219"/>
      <c r="Z954" s="219"/>
      <c r="AA954" s="219"/>
      <c r="AB954" s="219"/>
      <c r="AC954" s="219"/>
      <c r="AD954" s="219"/>
      <c r="AE954" s="219"/>
      <c r="AF954" s="221"/>
      <c r="AG954" s="221"/>
      <c r="AH954" s="221"/>
      <c r="AI954" s="221"/>
      <c r="AJ954" s="221"/>
      <c r="AK954" s="221"/>
      <c r="AL954" s="221"/>
      <c r="AM954" s="221"/>
      <c r="AN954" s="221"/>
      <c r="AO954" s="221"/>
      <c r="AP954" s="221"/>
    </row>
    <row r="955" spans="1:42" ht="14.25" customHeight="1">
      <c r="A955" s="31"/>
      <c r="B955" s="31"/>
      <c r="C955" s="31"/>
      <c r="D955" s="31"/>
      <c r="E955" s="31"/>
      <c r="F955" s="31"/>
      <c r="G955" s="31"/>
      <c r="H955" s="31"/>
      <c r="I955" s="31"/>
      <c r="J955" s="31"/>
      <c r="K955" s="227"/>
      <c r="L955" s="218"/>
      <c r="M955" s="219"/>
      <c r="N955" s="219"/>
      <c r="O955" s="219"/>
      <c r="P955" s="219"/>
      <c r="Q955" s="219"/>
      <c r="R955" s="219"/>
      <c r="S955" s="219"/>
      <c r="T955" s="219"/>
      <c r="U955" s="224"/>
      <c r="V955" s="225"/>
      <c r="W955" s="221"/>
      <c r="X955" s="219"/>
      <c r="Y955" s="219"/>
      <c r="Z955" s="219"/>
      <c r="AA955" s="219"/>
      <c r="AB955" s="219"/>
      <c r="AC955" s="219"/>
      <c r="AD955" s="219"/>
      <c r="AE955" s="219"/>
      <c r="AF955" s="221"/>
      <c r="AG955" s="221"/>
      <c r="AH955" s="221"/>
      <c r="AI955" s="221"/>
      <c r="AJ955" s="221"/>
      <c r="AK955" s="221"/>
      <c r="AL955" s="221"/>
      <c r="AM955" s="221"/>
      <c r="AN955" s="221"/>
      <c r="AO955" s="221"/>
      <c r="AP955" s="221"/>
    </row>
    <row r="956" spans="1:42" ht="14.25" customHeight="1">
      <c r="A956" s="31"/>
      <c r="B956" s="31"/>
      <c r="C956" s="31"/>
      <c r="D956" s="31"/>
      <c r="E956" s="31"/>
      <c r="F956" s="31"/>
      <c r="G956" s="31"/>
      <c r="H956" s="31"/>
      <c r="I956" s="31"/>
      <c r="J956" s="31"/>
      <c r="K956" s="227"/>
      <c r="L956" s="218"/>
      <c r="M956" s="219"/>
      <c r="N956" s="219"/>
      <c r="O956" s="219"/>
      <c r="P956" s="219"/>
      <c r="Q956" s="219"/>
      <c r="R956" s="219"/>
      <c r="S956" s="219"/>
      <c r="T956" s="219"/>
      <c r="U956" s="224"/>
      <c r="V956" s="225"/>
      <c r="W956" s="221"/>
      <c r="X956" s="219"/>
      <c r="Y956" s="219"/>
      <c r="Z956" s="219"/>
      <c r="AA956" s="219"/>
      <c r="AB956" s="219"/>
      <c r="AC956" s="219"/>
      <c r="AD956" s="219"/>
      <c r="AE956" s="219"/>
      <c r="AF956" s="221"/>
      <c r="AG956" s="221"/>
      <c r="AH956" s="221"/>
      <c r="AI956" s="221"/>
      <c r="AJ956" s="221"/>
      <c r="AK956" s="221"/>
      <c r="AL956" s="221"/>
      <c r="AM956" s="221"/>
      <c r="AN956" s="221"/>
      <c r="AO956" s="221"/>
      <c r="AP956" s="221"/>
    </row>
    <row r="957" spans="1:42" ht="14.25" customHeight="1">
      <c r="A957" s="31"/>
      <c r="B957" s="31"/>
      <c r="C957" s="31"/>
      <c r="D957" s="31"/>
      <c r="E957" s="31"/>
      <c r="F957" s="31"/>
      <c r="G957" s="31"/>
      <c r="H957" s="31"/>
      <c r="I957" s="31"/>
      <c r="J957" s="31"/>
      <c r="K957" s="227"/>
      <c r="L957" s="218"/>
      <c r="M957" s="219"/>
      <c r="N957" s="219"/>
      <c r="O957" s="219"/>
      <c r="P957" s="219"/>
      <c r="Q957" s="219"/>
      <c r="R957" s="219"/>
      <c r="S957" s="219"/>
      <c r="T957" s="219"/>
      <c r="U957" s="224"/>
      <c r="V957" s="225"/>
      <c r="W957" s="221"/>
      <c r="X957" s="219"/>
      <c r="Y957" s="219"/>
      <c r="Z957" s="219"/>
      <c r="AA957" s="219"/>
      <c r="AB957" s="219"/>
      <c r="AC957" s="219"/>
      <c r="AD957" s="219"/>
      <c r="AE957" s="219"/>
      <c r="AF957" s="221"/>
      <c r="AG957" s="221"/>
      <c r="AH957" s="221"/>
      <c r="AI957" s="221"/>
      <c r="AJ957" s="221"/>
      <c r="AK957" s="221"/>
      <c r="AL957" s="221"/>
      <c r="AM957" s="221"/>
      <c r="AN957" s="221"/>
      <c r="AO957" s="221"/>
      <c r="AP957" s="221"/>
    </row>
    <row r="958" spans="1:42" ht="14.25" customHeight="1">
      <c r="A958" s="31"/>
      <c r="B958" s="31"/>
      <c r="C958" s="31"/>
      <c r="D958" s="31"/>
      <c r="E958" s="31"/>
      <c r="F958" s="31"/>
      <c r="G958" s="31"/>
      <c r="H958" s="31"/>
      <c r="I958" s="31"/>
      <c r="J958" s="31"/>
      <c r="K958" s="227"/>
      <c r="L958" s="218"/>
      <c r="M958" s="219"/>
      <c r="N958" s="219"/>
      <c r="O958" s="219"/>
      <c r="P958" s="219"/>
      <c r="Q958" s="219"/>
      <c r="R958" s="219"/>
      <c r="S958" s="219"/>
      <c r="T958" s="219"/>
      <c r="U958" s="224"/>
      <c r="V958" s="225"/>
      <c r="W958" s="221"/>
      <c r="X958" s="219"/>
      <c r="Y958" s="219"/>
      <c r="Z958" s="219"/>
      <c r="AA958" s="219"/>
      <c r="AB958" s="219"/>
      <c r="AC958" s="219"/>
      <c r="AD958" s="219"/>
      <c r="AE958" s="219"/>
      <c r="AF958" s="221"/>
      <c r="AG958" s="221"/>
      <c r="AH958" s="221"/>
      <c r="AI958" s="221"/>
      <c r="AJ958" s="221"/>
      <c r="AK958" s="221"/>
      <c r="AL958" s="221"/>
      <c r="AM958" s="221"/>
      <c r="AN958" s="221"/>
      <c r="AO958" s="221"/>
      <c r="AP958" s="221"/>
    </row>
    <row r="959" spans="1:42" ht="14.25" customHeight="1">
      <c r="A959" s="31"/>
      <c r="B959" s="31"/>
      <c r="C959" s="31"/>
      <c r="D959" s="31"/>
      <c r="E959" s="31"/>
      <c r="F959" s="31"/>
      <c r="G959" s="31"/>
      <c r="H959" s="31"/>
      <c r="I959" s="31"/>
      <c r="J959" s="31"/>
      <c r="K959" s="227"/>
      <c r="L959" s="218"/>
      <c r="M959" s="219"/>
      <c r="N959" s="219"/>
      <c r="O959" s="219"/>
      <c r="P959" s="219"/>
      <c r="Q959" s="219"/>
      <c r="R959" s="219"/>
      <c r="S959" s="219"/>
      <c r="T959" s="219"/>
      <c r="U959" s="224"/>
      <c r="V959" s="225"/>
      <c r="W959" s="221"/>
      <c r="X959" s="219"/>
      <c r="Y959" s="219"/>
      <c r="Z959" s="219"/>
      <c r="AA959" s="219"/>
      <c r="AB959" s="219"/>
      <c r="AC959" s="219"/>
      <c r="AD959" s="219"/>
      <c r="AE959" s="219"/>
      <c r="AF959" s="221"/>
      <c r="AG959" s="221"/>
      <c r="AH959" s="221"/>
      <c r="AI959" s="221"/>
      <c r="AJ959" s="221"/>
      <c r="AK959" s="221"/>
      <c r="AL959" s="221"/>
      <c r="AM959" s="221"/>
      <c r="AN959" s="221"/>
      <c r="AO959" s="221"/>
      <c r="AP959" s="221"/>
    </row>
    <row r="960" spans="1:42" ht="14.25" customHeight="1">
      <c r="A960" s="31"/>
      <c r="B960" s="31"/>
      <c r="C960" s="31"/>
      <c r="D960" s="31"/>
      <c r="E960" s="31"/>
      <c r="F960" s="31"/>
      <c r="G960" s="31"/>
      <c r="H960" s="31"/>
      <c r="I960" s="31"/>
      <c r="J960" s="31"/>
      <c r="K960" s="227"/>
      <c r="L960" s="218"/>
      <c r="M960" s="219"/>
      <c r="N960" s="219"/>
      <c r="O960" s="219"/>
      <c r="P960" s="219"/>
      <c r="Q960" s="219"/>
      <c r="R960" s="219"/>
      <c r="S960" s="219"/>
      <c r="T960" s="219"/>
      <c r="U960" s="224"/>
      <c r="V960" s="225"/>
      <c r="W960" s="221"/>
      <c r="X960" s="219"/>
      <c r="Y960" s="219"/>
      <c r="Z960" s="219"/>
      <c r="AA960" s="219"/>
      <c r="AB960" s="219"/>
      <c r="AC960" s="219"/>
      <c r="AD960" s="219"/>
      <c r="AE960" s="219"/>
      <c r="AF960" s="221"/>
      <c r="AG960" s="221"/>
      <c r="AH960" s="221"/>
      <c r="AI960" s="221"/>
      <c r="AJ960" s="221"/>
      <c r="AK960" s="221"/>
      <c r="AL960" s="221"/>
      <c r="AM960" s="221"/>
      <c r="AN960" s="221"/>
      <c r="AO960" s="221"/>
      <c r="AP960" s="221"/>
    </row>
    <row r="961" spans="1:42" ht="14.25" customHeight="1">
      <c r="A961" s="31"/>
      <c r="B961" s="31"/>
      <c r="C961" s="31"/>
      <c r="D961" s="31"/>
      <c r="E961" s="31"/>
      <c r="F961" s="31"/>
      <c r="G961" s="31"/>
      <c r="H961" s="31"/>
      <c r="I961" s="31"/>
      <c r="J961" s="31"/>
      <c r="K961" s="227"/>
      <c r="L961" s="218"/>
      <c r="M961" s="219"/>
      <c r="N961" s="219"/>
      <c r="O961" s="219"/>
      <c r="P961" s="219"/>
      <c r="Q961" s="219"/>
      <c r="R961" s="219"/>
      <c r="S961" s="219"/>
      <c r="T961" s="219"/>
      <c r="U961" s="224"/>
      <c r="V961" s="225"/>
      <c r="W961" s="221"/>
      <c r="X961" s="219"/>
      <c r="Y961" s="219"/>
      <c r="Z961" s="219"/>
      <c r="AA961" s="219"/>
      <c r="AB961" s="219"/>
      <c r="AC961" s="219"/>
      <c r="AD961" s="219"/>
      <c r="AE961" s="219"/>
      <c r="AF961" s="221"/>
      <c r="AG961" s="221"/>
      <c r="AH961" s="221"/>
      <c r="AI961" s="221"/>
      <c r="AJ961" s="221"/>
      <c r="AK961" s="221"/>
      <c r="AL961" s="221"/>
      <c r="AM961" s="221"/>
      <c r="AN961" s="221"/>
      <c r="AO961" s="221"/>
      <c r="AP961" s="221"/>
    </row>
    <row r="962" spans="1:42" ht="14.25" customHeight="1">
      <c r="A962" s="31"/>
      <c r="B962" s="31"/>
      <c r="C962" s="31"/>
      <c r="D962" s="31"/>
      <c r="E962" s="31"/>
      <c r="F962" s="31"/>
      <c r="G962" s="31"/>
      <c r="H962" s="31"/>
      <c r="I962" s="31"/>
      <c r="J962" s="31"/>
      <c r="K962" s="227"/>
      <c r="L962" s="218"/>
      <c r="M962" s="219"/>
      <c r="N962" s="219"/>
      <c r="O962" s="219"/>
      <c r="P962" s="219"/>
      <c r="Q962" s="219"/>
      <c r="R962" s="219"/>
      <c r="S962" s="219"/>
      <c r="T962" s="219"/>
      <c r="U962" s="224"/>
      <c r="V962" s="225"/>
      <c r="W962" s="221"/>
      <c r="X962" s="219"/>
      <c r="Y962" s="219"/>
      <c r="Z962" s="219"/>
      <c r="AA962" s="219"/>
      <c r="AB962" s="219"/>
      <c r="AC962" s="219"/>
      <c r="AD962" s="219"/>
      <c r="AE962" s="219"/>
      <c r="AF962" s="221"/>
      <c r="AG962" s="221"/>
      <c r="AH962" s="221"/>
      <c r="AI962" s="221"/>
      <c r="AJ962" s="221"/>
      <c r="AK962" s="221"/>
      <c r="AL962" s="221"/>
      <c r="AM962" s="221"/>
      <c r="AN962" s="221"/>
      <c r="AO962" s="221"/>
      <c r="AP962" s="221"/>
    </row>
    <row r="963" spans="1:42" ht="14.25" customHeight="1">
      <c r="A963" s="31"/>
      <c r="B963" s="31"/>
      <c r="C963" s="31"/>
      <c r="D963" s="31"/>
      <c r="E963" s="31"/>
      <c r="F963" s="31"/>
      <c r="G963" s="31"/>
      <c r="H963" s="31"/>
      <c r="I963" s="31"/>
      <c r="J963" s="31"/>
      <c r="K963" s="227"/>
      <c r="L963" s="218"/>
      <c r="M963" s="219"/>
      <c r="N963" s="219"/>
      <c r="O963" s="219"/>
      <c r="P963" s="219"/>
      <c r="Q963" s="219"/>
      <c r="R963" s="219"/>
      <c r="S963" s="219"/>
      <c r="T963" s="219"/>
      <c r="U963" s="224"/>
      <c r="V963" s="225"/>
      <c r="W963" s="221"/>
      <c r="X963" s="219"/>
      <c r="Y963" s="219"/>
      <c r="Z963" s="219"/>
      <c r="AA963" s="219"/>
      <c r="AB963" s="219"/>
      <c r="AC963" s="219"/>
      <c r="AD963" s="219"/>
      <c r="AE963" s="219"/>
      <c r="AF963" s="221"/>
      <c r="AG963" s="221"/>
      <c r="AH963" s="221"/>
      <c r="AI963" s="221"/>
      <c r="AJ963" s="221"/>
      <c r="AK963" s="221"/>
      <c r="AL963" s="221"/>
      <c r="AM963" s="221"/>
      <c r="AN963" s="221"/>
      <c r="AO963" s="221"/>
      <c r="AP963" s="221"/>
    </row>
    <row r="964" spans="1:42" ht="14.25" customHeight="1">
      <c r="A964" s="31"/>
      <c r="B964" s="31"/>
      <c r="C964" s="31"/>
      <c r="D964" s="31"/>
      <c r="E964" s="31"/>
      <c r="F964" s="31"/>
      <c r="G964" s="31"/>
      <c r="H964" s="31"/>
      <c r="I964" s="31"/>
      <c r="J964" s="31"/>
      <c r="K964" s="227"/>
      <c r="L964" s="218"/>
      <c r="M964" s="219"/>
      <c r="N964" s="219"/>
      <c r="O964" s="219"/>
      <c r="P964" s="219"/>
      <c r="Q964" s="219"/>
      <c r="R964" s="219"/>
      <c r="S964" s="219"/>
      <c r="T964" s="219"/>
      <c r="U964" s="224"/>
      <c r="V964" s="225"/>
      <c r="W964" s="221"/>
      <c r="X964" s="219"/>
      <c r="Y964" s="219"/>
      <c r="Z964" s="219"/>
      <c r="AA964" s="219"/>
      <c r="AB964" s="219"/>
      <c r="AC964" s="219"/>
      <c r="AD964" s="219"/>
      <c r="AE964" s="219"/>
      <c r="AF964" s="221"/>
      <c r="AG964" s="221"/>
      <c r="AH964" s="221"/>
      <c r="AI964" s="221"/>
      <c r="AJ964" s="221"/>
      <c r="AK964" s="221"/>
      <c r="AL964" s="221"/>
      <c r="AM964" s="221"/>
      <c r="AN964" s="221"/>
      <c r="AO964" s="221"/>
      <c r="AP964" s="221"/>
    </row>
    <row r="965" spans="1:42" ht="14.25" customHeight="1">
      <c r="A965" s="31"/>
      <c r="B965" s="31"/>
      <c r="C965" s="31"/>
      <c r="D965" s="31"/>
      <c r="E965" s="31"/>
      <c r="F965" s="31"/>
      <c r="G965" s="31"/>
      <c r="H965" s="31"/>
      <c r="I965" s="31"/>
      <c r="J965" s="31"/>
      <c r="K965" s="227"/>
      <c r="L965" s="218"/>
      <c r="M965" s="219"/>
      <c r="N965" s="219"/>
      <c r="O965" s="219"/>
      <c r="P965" s="219"/>
      <c r="Q965" s="219"/>
      <c r="R965" s="219"/>
      <c r="S965" s="219"/>
      <c r="T965" s="219"/>
      <c r="U965" s="224"/>
      <c r="V965" s="225"/>
      <c r="W965" s="221"/>
      <c r="X965" s="219"/>
      <c r="Y965" s="219"/>
      <c r="Z965" s="219"/>
      <c r="AA965" s="219"/>
      <c r="AB965" s="219"/>
      <c r="AC965" s="219"/>
      <c r="AD965" s="219"/>
      <c r="AE965" s="219"/>
      <c r="AF965" s="221"/>
      <c r="AG965" s="221"/>
      <c r="AH965" s="221"/>
      <c r="AI965" s="221"/>
      <c r="AJ965" s="221"/>
      <c r="AK965" s="221"/>
      <c r="AL965" s="221"/>
      <c r="AM965" s="221"/>
      <c r="AN965" s="221"/>
      <c r="AO965" s="221"/>
      <c r="AP965" s="221"/>
    </row>
    <row r="966" spans="1:42" ht="14.25" customHeight="1">
      <c r="A966" s="31"/>
      <c r="B966" s="31"/>
      <c r="C966" s="31"/>
      <c r="D966" s="31"/>
      <c r="E966" s="31"/>
      <c r="F966" s="31"/>
      <c r="G966" s="31"/>
      <c r="H966" s="31"/>
      <c r="I966" s="31"/>
      <c r="J966" s="31"/>
      <c r="K966" s="227"/>
      <c r="L966" s="218"/>
      <c r="M966" s="219"/>
      <c r="N966" s="219"/>
      <c r="O966" s="219"/>
      <c r="P966" s="219"/>
      <c r="Q966" s="219"/>
      <c r="R966" s="219"/>
      <c r="S966" s="219"/>
      <c r="T966" s="219"/>
      <c r="U966" s="224"/>
      <c r="V966" s="225"/>
      <c r="W966" s="221"/>
      <c r="X966" s="219"/>
      <c r="Y966" s="219"/>
      <c r="Z966" s="219"/>
      <c r="AA966" s="219"/>
      <c r="AB966" s="219"/>
      <c r="AC966" s="219"/>
      <c r="AD966" s="219"/>
      <c r="AE966" s="219"/>
      <c r="AF966" s="221"/>
      <c r="AG966" s="221"/>
      <c r="AH966" s="221"/>
      <c r="AI966" s="221"/>
      <c r="AJ966" s="221"/>
      <c r="AK966" s="221"/>
      <c r="AL966" s="221"/>
      <c r="AM966" s="221"/>
      <c r="AN966" s="221"/>
      <c r="AO966" s="221"/>
      <c r="AP966" s="221"/>
    </row>
    <row r="967" spans="1:42" ht="14.25" customHeight="1">
      <c r="A967" s="31"/>
      <c r="B967" s="31"/>
      <c r="C967" s="31"/>
      <c r="D967" s="31"/>
      <c r="E967" s="31"/>
      <c r="F967" s="31"/>
      <c r="G967" s="31"/>
      <c r="H967" s="31"/>
      <c r="I967" s="31"/>
      <c r="J967" s="31"/>
      <c r="K967" s="227"/>
      <c r="L967" s="218"/>
      <c r="M967" s="219"/>
      <c r="N967" s="219"/>
      <c r="O967" s="219"/>
      <c r="P967" s="219"/>
      <c r="Q967" s="219"/>
      <c r="R967" s="219"/>
      <c r="S967" s="219"/>
      <c r="T967" s="219"/>
      <c r="U967" s="224"/>
      <c r="V967" s="225"/>
      <c r="W967" s="221"/>
      <c r="X967" s="219"/>
      <c r="Y967" s="219"/>
      <c r="Z967" s="219"/>
      <c r="AA967" s="219"/>
      <c r="AB967" s="219"/>
      <c r="AC967" s="219"/>
      <c r="AD967" s="219"/>
      <c r="AE967" s="219"/>
      <c r="AF967" s="221"/>
      <c r="AG967" s="221"/>
      <c r="AH967" s="221"/>
      <c r="AI967" s="221"/>
      <c r="AJ967" s="221"/>
      <c r="AK967" s="221"/>
      <c r="AL967" s="221"/>
      <c r="AM967" s="221"/>
      <c r="AN967" s="221"/>
      <c r="AO967" s="221"/>
      <c r="AP967" s="221"/>
    </row>
    <row r="968" spans="1:42" ht="14.25" customHeight="1">
      <c r="A968" s="31"/>
      <c r="B968" s="31"/>
      <c r="C968" s="31"/>
      <c r="D968" s="31"/>
      <c r="E968" s="31"/>
      <c r="F968" s="31"/>
      <c r="G968" s="31"/>
      <c r="H968" s="31"/>
      <c r="I968" s="31"/>
      <c r="J968" s="31"/>
      <c r="K968" s="227"/>
      <c r="L968" s="218"/>
      <c r="M968" s="219"/>
      <c r="N968" s="219"/>
      <c r="O968" s="219"/>
      <c r="P968" s="219"/>
      <c r="Q968" s="219"/>
      <c r="R968" s="219"/>
      <c r="S968" s="219"/>
      <c r="T968" s="219"/>
      <c r="U968" s="224"/>
      <c r="V968" s="225"/>
      <c r="W968" s="221"/>
      <c r="X968" s="219"/>
      <c r="Y968" s="219"/>
      <c r="Z968" s="219"/>
      <c r="AA968" s="219"/>
      <c r="AB968" s="219"/>
      <c r="AC968" s="219"/>
      <c r="AD968" s="219"/>
      <c r="AE968" s="219"/>
      <c r="AF968" s="221"/>
      <c r="AG968" s="221"/>
      <c r="AH968" s="221"/>
      <c r="AI968" s="221"/>
      <c r="AJ968" s="221"/>
      <c r="AK968" s="221"/>
      <c r="AL968" s="221"/>
      <c r="AM968" s="221"/>
      <c r="AN968" s="221"/>
      <c r="AO968" s="221"/>
      <c r="AP968" s="221"/>
    </row>
    <row r="969" spans="1:42" ht="14.25" customHeight="1">
      <c r="A969" s="31"/>
      <c r="B969" s="31"/>
      <c r="C969" s="31"/>
      <c r="D969" s="31"/>
      <c r="E969" s="31"/>
      <c r="F969" s="31"/>
      <c r="G969" s="31"/>
      <c r="H969" s="31"/>
      <c r="I969" s="31"/>
      <c r="J969" s="31"/>
      <c r="K969" s="227"/>
      <c r="L969" s="218"/>
      <c r="M969" s="219"/>
      <c r="N969" s="219"/>
      <c r="O969" s="219"/>
      <c r="P969" s="219"/>
      <c r="Q969" s="219"/>
      <c r="R969" s="219"/>
      <c r="S969" s="219"/>
      <c r="T969" s="219"/>
      <c r="U969" s="224"/>
      <c r="V969" s="225"/>
      <c r="W969" s="221"/>
      <c r="X969" s="219"/>
      <c r="Y969" s="219"/>
      <c r="Z969" s="219"/>
      <c r="AA969" s="219"/>
      <c r="AB969" s="219"/>
      <c r="AC969" s="219"/>
      <c r="AD969" s="219"/>
      <c r="AE969" s="219"/>
      <c r="AF969" s="221"/>
      <c r="AG969" s="221"/>
      <c r="AH969" s="221"/>
      <c r="AI969" s="221"/>
      <c r="AJ969" s="221"/>
      <c r="AK969" s="221"/>
      <c r="AL969" s="221"/>
      <c r="AM969" s="221"/>
      <c r="AN969" s="221"/>
      <c r="AO969" s="221"/>
      <c r="AP969" s="221"/>
    </row>
    <row r="970" spans="1:42" ht="14.25" customHeight="1">
      <c r="A970" s="31"/>
      <c r="B970" s="31"/>
      <c r="C970" s="31"/>
      <c r="D970" s="31"/>
      <c r="E970" s="31"/>
      <c r="F970" s="31"/>
      <c r="G970" s="31"/>
      <c r="H970" s="31"/>
      <c r="I970" s="31"/>
      <c r="J970" s="31"/>
      <c r="K970" s="227"/>
      <c r="L970" s="218"/>
      <c r="M970" s="219"/>
      <c r="N970" s="219"/>
      <c r="O970" s="219"/>
      <c r="P970" s="219"/>
      <c r="Q970" s="219"/>
      <c r="R970" s="219"/>
      <c r="S970" s="219"/>
      <c r="T970" s="219"/>
      <c r="U970" s="224"/>
      <c r="V970" s="225"/>
      <c r="W970" s="221"/>
      <c r="X970" s="219"/>
      <c r="Y970" s="219"/>
      <c r="Z970" s="219"/>
      <c r="AA970" s="219"/>
      <c r="AB970" s="219"/>
      <c r="AC970" s="219"/>
      <c r="AD970" s="219"/>
      <c r="AE970" s="219"/>
      <c r="AF970" s="221"/>
      <c r="AG970" s="221"/>
      <c r="AH970" s="221"/>
      <c r="AI970" s="221"/>
      <c r="AJ970" s="221"/>
      <c r="AK970" s="221"/>
      <c r="AL970" s="221"/>
      <c r="AM970" s="221"/>
      <c r="AN970" s="221"/>
      <c r="AO970" s="221"/>
      <c r="AP970" s="221"/>
    </row>
    <row r="971" spans="1:42" ht="14.25" customHeight="1">
      <c r="A971" s="31"/>
      <c r="B971" s="31"/>
      <c r="C971" s="31"/>
      <c r="D971" s="31"/>
      <c r="E971" s="31"/>
      <c r="F971" s="31"/>
      <c r="G971" s="31"/>
      <c r="H971" s="31"/>
      <c r="I971" s="31"/>
      <c r="J971" s="31"/>
      <c r="K971" s="227"/>
      <c r="L971" s="218"/>
      <c r="M971" s="219"/>
      <c r="N971" s="219"/>
      <c r="O971" s="219"/>
      <c r="P971" s="219"/>
      <c r="Q971" s="219"/>
      <c r="R971" s="219"/>
      <c r="S971" s="219"/>
      <c r="T971" s="219"/>
      <c r="U971" s="224"/>
      <c r="V971" s="225"/>
      <c r="W971" s="221"/>
      <c r="X971" s="219"/>
      <c r="Y971" s="219"/>
      <c r="Z971" s="219"/>
      <c r="AA971" s="219"/>
      <c r="AB971" s="219"/>
      <c r="AC971" s="219"/>
      <c r="AD971" s="219"/>
      <c r="AE971" s="219"/>
      <c r="AF971" s="221"/>
      <c r="AG971" s="221"/>
      <c r="AH971" s="221"/>
      <c r="AI971" s="221"/>
      <c r="AJ971" s="221"/>
      <c r="AK971" s="221"/>
      <c r="AL971" s="221"/>
      <c r="AM971" s="221"/>
      <c r="AN971" s="221"/>
      <c r="AO971" s="221"/>
      <c r="AP971" s="221"/>
    </row>
    <row r="972" spans="1:42" ht="14.25" customHeight="1">
      <c r="A972" s="31"/>
      <c r="B972" s="31"/>
      <c r="C972" s="31"/>
      <c r="D972" s="31"/>
      <c r="E972" s="31"/>
      <c r="F972" s="31"/>
      <c r="G972" s="31"/>
      <c r="H972" s="31"/>
      <c r="I972" s="31"/>
      <c r="J972" s="31"/>
      <c r="K972" s="227"/>
      <c r="L972" s="218"/>
      <c r="M972" s="219"/>
      <c r="N972" s="219"/>
      <c r="O972" s="219"/>
      <c r="P972" s="219"/>
      <c r="Q972" s="219"/>
      <c r="R972" s="219"/>
      <c r="S972" s="219"/>
      <c r="T972" s="219"/>
      <c r="U972" s="224"/>
      <c r="V972" s="225"/>
      <c r="W972" s="221"/>
      <c r="X972" s="219"/>
      <c r="Y972" s="219"/>
      <c r="Z972" s="219"/>
      <c r="AA972" s="219"/>
      <c r="AB972" s="219"/>
      <c r="AC972" s="219"/>
      <c r="AD972" s="219"/>
      <c r="AE972" s="219"/>
      <c r="AF972" s="221"/>
      <c r="AG972" s="221"/>
      <c r="AH972" s="221"/>
      <c r="AI972" s="221"/>
      <c r="AJ972" s="221"/>
      <c r="AK972" s="221"/>
      <c r="AL972" s="221"/>
      <c r="AM972" s="221"/>
      <c r="AN972" s="221"/>
      <c r="AO972" s="221"/>
      <c r="AP972" s="221"/>
    </row>
    <row r="973" spans="1:42" ht="14.25" customHeight="1">
      <c r="A973" s="31"/>
      <c r="B973" s="31"/>
      <c r="C973" s="31"/>
      <c r="D973" s="31"/>
      <c r="E973" s="31"/>
      <c r="F973" s="31"/>
      <c r="G973" s="31"/>
      <c r="H973" s="31"/>
      <c r="I973" s="31"/>
      <c r="J973" s="31"/>
      <c r="K973" s="227"/>
      <c r="L973" s="218"/>
      <c r="M973" s="219"/>
      <c r="N973" s="219"/>
      <c r="O973" s="219"/>
      <c r="P973" s="219"/>
      <c r="Q973" s="219"/>
      <c r="R973" s="219"/>
      <c r="S973" s="219"/>
      <c r="T973" s="219"/>
      <c r="U973" s="224"/>
      <c r="V973" s="225"/>
      <c r="W973" s="221"/>
      <c r="X973" s="219"/>
      <c r="Y973" s="219"/>
      <c r="Z973" s="219"/>
      <c r="AA973" s="219"/>
      <c r="AB973" s="219"/>
      <c r="AC973" s="219"/>
      <c r="AD973" s="219"/>
      <c r="AE973" s="219"/>
      <c r="AF973" s="221"/>
      <c r="AG973" s="221"/>
      <c r="AH973" s="221"/>
      <c r="AI973" s="221"/>
      <c r="AJ973" s="221"/>
      <c r="AK973" s="221"/>
      <c r="AL973" s="221"/>
      <c r="AM973" s="221"/>
      <c r="AN973" s="221"/>
      <c r="AO973" s="221"/>
      <c r="AP973" s="221"/>
    </row>
    <row r="974" spans="1:42" ht="14.25" customHeight="1">
      <c r="A974" s="31"/>
      <c r="B974" s="31"/>
      <c r="C974" s="31"/>
      <c r="D974" s="31"/>
      <c r="E974" s="31"/>
      <c r="F974" s="31"/>
      <c r="G974" s="31"/>
      <c r="H974" s="31"/>
      <c r="I974" s="31"/>
      <c r="J974" s="31"/>
      <c r="K974" s="227"/>
      <c r="L974" s="218"/>
      <c r="M974" s="219"/>
      <c r="N974" s="219"/>
      <c r="O974" s="219"/>
      <c r="P974" s="219"/>
      <c r="Q974" s="219"/>
      <c r="R974" s="219"/>
      <c r="S974" s="219"/>
      <c r="T974" s="219"/>
      <c r="U974" s="224"/>
      <c r="V974" s="225"/>
      <c r="W974" s="221"/>
      <c r="X974" s="219"/>
      <c r="Y974" s="219"/>
      <c r="Z974" s="219"/>
      <c r="AA974" s="219"/>
      <c r="AB974" s="219"/>
      <c r="AC974" s="219"/>
      <c r="AD974" s="219"/>
      <c r="AE974" s="219"/>
      <c r="AF974" s="221"/>
      <c r="AG974" s="221"/>
      <c r="AH974" s="221"/>
      <c r="AI974" s="221"/>
      <c r="AJ974" s="221"/>
      <c r="AK974" s="221"/>
      <c r="AL974" s="221"/>
      <c r="AM974" s="221"/>
      <c r="AN974" s="221"/>
      <c r="AO974" s="221"/>
      <c r="AP974" s="221"/>
    </row>
    <row r="975" spans="1:42" ht="14.25" customHeight="1">
      <c r="A975" s="31"/>
      <c r="B975" s="31"/>
      <c r="C975" s="31"/>
      <c r="D975" s="31"/>
      <c r="E975" s="31"/>
      <c r="F975" s="31"/>
      <c r="G975" s="31"/>
      <c r="H975" s="31"/>
      <c r="I975" s="31"/>
      <c r="J975" s="31"/>
      <c r="K975" s="227"/>
      <c r="L975" s="218"/>
      <c r="M975" s="219"/>
      <c r="N975" s="219"/>
      <c r="O975" s="219"/>
      <c r="P975" s="219"/>
      <c r="Q975" s="219"/>
      <c r="R975" s="219"/>
      <c r="S975" s="219"/>
      <c r="T975" s="219"/>
      <c r="U975" s="224"/>
      <c r="V975" s="225"/>
      <c r="W975" s="221"/>
      <c r="X975" s="219"/>
      <c r="Y975" s="219"/>
      <c r="Z975" s="219"/>
      <c r="AA975" s="219"/>
      <c r="AB975" s="219"/>
      <c r="AC975" s="219"/>
      <c r="AD975" s="219"/>
      <c r="AE975" s="219"/>
      <c r="AF975" s="221"/>
      <c r="AG975" s="221"/>
      <c r="AH975" s="221"/>
      <c r="AI975" s="221"/>
      <c r="AJ975" s="221"/>
      <c r="AK975" s="221"/>
      <c r="AL975" s="221"/>
      <c r="AM975" s="221"/>
      <c r="AN975" s="221"/>
      <c r="AO975" s="221"/>
      <c r="AP975" s="221"/>
    </row>
    <row r="976" spans="1:42" ht="14.25" customHeight="1">
      <c r="A976" s="31"/>
      <c r="B976" s="31"/>
      <c r="C976" s="31"/>
      <c r="D976" s="31"/>
      <c r="E976" s="31"/>
      <c r="F976" s="31"/>
      <c r="G976" s="31"/>
      <c r="H976" s="31"/>
      <c r="I976" s="31"/>
      <c r="J976" s="31"/>
      <c r="K976" s="227"/>
      <c r="L976" s="218"/>
      <c r="M976" s="219"/>
      <c r="N976" s="219"/>
      <c r="O976" s="219"/>
      <c r="P976" s="219"/>
      <c r="Q976" s="219"/>
      <c r="R976" s="219"/>
      <c r="S976" s="219"/>
      <c r="T976" s="219"/>
      <c r="U976" s="224"/>
      <c r="V976" s="225"/>
      <c r="W976" s="221"/>
      <c r="X976" s="219"/>
      <c r="Y976" s="219"/>
      <c r="Z976" s="219"/>
      <c r="AA976" s="219"/>
      <c r="AB976" s="219"/>
      <c r="AC976" s="219"/>
      <c r="AD976" s="219"/>
      <c r="AE976" s="219"/>
      <c r="AF976" s="221"/>
      <c r="AG976" s="221"/>
      <c r="AH976" s="221"/>
      <c r="AI976" s="221"/>
      <c r="AJ976" s="221"/>
      <c r="AK976" s="221"/>
      <c r="AL976" s="221"/>
      <c r="AM976" s="221"/>
      <c r="AN976" s="221"/>
      <c r="AO976" s="221"/>
      <c r="AP976" s="221"/>
    </row>
    <row r="977" spans="1:42" ht="14.25" customHeight="1">
      <c r="A977" s="31"/>
      <c r="B977" s="31"/>
      <c r="C977" s="31"/>
      <c r="D977" s="31"/>
      <c r="E977" s="31"/>
      <c r="F977" s="31"/>
      <c r="G977" s="31"/>
      <c r="H977" s="31"/>
      <c r="I977" s="31"/>
      <c r="J977" s="31"/>
      <c r="K977" s="227"/>
      <c r="L977" s="218"/>
      <c r="M977" s="219"/>
      <c r="N977" s="219"/>
      <c r="O977" s="219"/>
      <c r="P977" s="219"/>
      <c r="Q977" s="219"/>
      <c r="R977" s="219"/>
      <c r="S977" s="219"/>
      <c r="T977" s="219"/>
      <c r="U977" s="224"/>
      <c r="V977" s="225"/>
      <c r="W977" s="221"/>
      <c r="X977" s="219"/>
      <c r="Y977" s="219"/>
      <c r="Z977" s="219"/>
      <c r="AA977" s="219"/>
      <c r="AB977" s="219"/>
      <c r="AC977" s="219"/>
      <c r="AD977" s="219"/>
      <c r="AE977" s="219"/>
      <c r="AF977" s="221"/>
      <c r="AG977" s="221"/>
      <c r="AH977" s="221"/>
      <c r="AI977" s="221"/>
      <c r="AJ977" s="221"/>
      <c r="AK977" s="221"/>
      <c r="AL977" s="221"/>
      <c r="AM977" s="221"/>
      <c r="AN977" s="221"/>
      <c r="AO977" s="221"/>
      <c r="AP977" s="221"/>
    </row>
    <row r="978" spans="1:42" ht="14.25" customHeight="1">
      <c r="A978" s="31"/>
      <c r="B978" s="31"/>
      <c r="C978" s="31"/>
      <c r="D978" s="31"/>
      <c r="E978" s="31"/>
      <c r="F978" s="31"/>
      <c r="G978" s="31"/>
      <c r="H978" s="31"/>
      <c r="I978" s="31"/>
      <c r="J978" s="31"/>
      <c r="K978" s="227"/>
      <c r="L978" s="218"/>
      <c r="M978" s="219"/>
      <c r="N978" s="219"/>
      <c r="O978" s="219"/>
      <c r="P978" s="219"/>
      <c r="Q978" s="219"/>
      <c r="R978" s="219"/>
      <c r="S978" s="219"/>
      <c r="T978" s="219"/>
      <c r="U978" s="224"/>
      <c r="V978" s="225"/>
      <c r="W978" s="221"/>
      <c r="X978" s="219"/>
      <c r="Y978" s="219"/>
      <c r="Z978" s="219"/>
      <c r="AA978" s="219"/>
      <c r="AB978" s="219"/>
      <c r="AC978" s="219"/>
      <c r="AD978" s="219"/>
      <c r="AE978" s="219"/>
      <c r="AF978" s="221"/>
      <c r="AG978" s="221"/>
      <c r="AH978" s="221"/>
      <c r="AI978" s="221"/>
      <c r="AJ978" s="221"/>
      <c r="AK978" s="221"/>
      <c r="AL978" s="221"/>
      <c r="AM978" s="221"/>
      <c r="AN978" s="221"/>
      <c r="AO978" s="221"/>
      <c r="AP978" s="221"/>
    </row>
    <row r="979" spans="1:42" ht="14.25" customHeight="1">
      <c r="A979" s="31"/>
      <c r="B979" s="31"/>
      <c r="C979" s="31"/>
      <c r="D979" s="31"/>
      <c r="E979" s="31"/>
      <c r="F979" s="31"/>
      <c r="G979" s="31"/>
      <c r="H979" s="31"/>
      <c r="I979" s="31"/>
      <c r="J979" s="31"/>
      <c r="K979" s="227"/>
      <c r="L979" s="218"/>
      <c r="M979" s="219"/>
      <c r="N979" s="219"/>
      <c r="O979" s="219"/>
      <c r="P979" s="219"/>
      <c r="Q979" s="219"/>
      <c r="R979" s="219"/>
      <c r="S979" s="219"/>
      <c r="T979" s="219"/>
      <c r="U979" s="224"/>
      <c r="V979" s="225"/>
      <c r="W979" s="221"/>
      <c r="X979" s="219"/>
      <c r="Y979" s="219"/>
      <c r="Z979" s="219"/>
      <c r="AA979" s="219"/>
      <c r="AB979" s="219"/>
      <c r="AC979" s="219"/>
      <c r="AD979" s="219"/>
      <c r="AE979" s="219"/>
      <c r="AF979" s="221"/>
      <c r="AG979" s="221"/>
      <c r="AH979" s="221"/>
      <c r="AI979" s="221"/>
      <c r="AJ979" s="221"/>
      <c r="AK979" s="221"/>
      <c r="AL979" s="221"/>
      <c r="AM979" s="221"/>
      <c r="AN979" s="221"/>
      <c r="AO979" s="221"/>
      <c r="AP979" s="221"/>
    </row>
    <row r="980" spans="1:42" ht="14.25" customHeight="1">
      <c r="A980" s="31"/>
      <c r="B980" s="31"/>
      <c r="C980" s="31"/>
      <c r="D980" s="31"/>
      <c r="E980" s="31"/>
      <c r="F980" s="31"/>
      <c r="G980" s="31"/>
      <c r="H980" s="31"/>
      <c r="I980" s="31"/>
      <c r="J980" s="31"/>
      <c r="K980" s="227"/>
      <c r="L980" s="218"/>
      <c r="M980" s="219"/>
      <c r="N980" s="219"/>
      <c r="O980" s="219"/>
      <c r="P980" s="219"/>
      <c r="Q980" s="219"/>
      <c r="R980" s="219"/>
      <c r="S980" s="219"/>
      <c r="T980" s="219"/>
      <c r="U980" s="224"/>
      <c r="V980" s="225"/>
      <c r="W980" s="221"/>
      <c r="X980" s="219"/>
      <c r="Y980" s="219"/>
      <c r="Z980" s="219"/>
      <c r="AA980" s="219"/>
      <c r="AB980" s="219"/>
      <c r="AC980" s="219"/>
      <c r="AD980" s="219"/>
      <c r="AE980" s="219"/>
      <c r="AF980" s="221"/>
      <c r="AG980" s="221"/>
      <c r="AH980" s="221"/>
      <c r="AI980" s="221"/>
      <c r="AJ980" s="221"/>
      <c r="AK980" s="221"/>
      <c r="AL980" s="221"/>
      <c r="AM980" s="221"/>
      <c r="AN980" s="221"/>
      <c r="AO980" s="221"/>
      <c r="AP980" s="221"/>
    </row>
    <row r="981" spans="1:42" ht="14.25" customHeight="1">
      <c r="A981" s="31"/>
      <c r="B981" s="31"/>
      <c r="C981" s="31"/>
      <c r="D981" s="31"/>
      <c r="E981" s="31"/>
      <c r="F981" s="31"/>
      <c r="G981" s="31"/>
      <c r="H981" s="31"/>
      <c r="I981" s="31"/>
      <c r="J981" s="31"/>
      <c r="K981" s="227"/>
      <c r="L981" s="218"/>
      <c r="M981" s="219"/>
      <c r="N981" s="219"/>
      <c r="O981" s="219"/>
      <c r="P981" s="219"/>
      <c r="Q981" s="219"/>
      <c r="R981" s="219"/>
      <c r="S981" s="219"/>
      <c r="T981" s="219"/>
      <c r="U981" s="224"/>
      <c r="V981" s="225"/>
      <c r="W981" s="221"/>
      <c r="X981" s="219"/>
      <c r="Y981" s="219"/>
      <c r="Z981" s="219"/>
      <c r="AA981" s="219"/>
      <c r="AB981" s="219"/>
      <c r="AC981" s="219"/>
      <c r="AD981" s="219"/>
      <c r="AE981" s="219"/>
      <c r="AF981" s="221"/>
      <c r="AG981" s="221"/>
      <c r="AH981" s="221"/>
      <c r="AI981" s="221"/>
      <c r="AJ981" s="221"/>
      <c r="AK981" s="221"/>
      <c r="AL981" s="221"/>
      <c r="AM981" s="221"/>
      <c r="AN981" s="221"/>
      <c r="AO981" s="221"/>
      <c r="AP981" s="221"/>
    </row>
    <row r="982" spans="1:42" ht="14.25" customHeight="1">
      <c r="A982" s="31"/>
      <c r="B982" s="31"/>
      <c r="C982" s="31"/>
      <c r="D982" s="31"/>
      <c r="E982" s="31"/>
      <c r="F982" s="31"/>
      <c r="G982" s="31"/>
      <c r="H982" s="31"/>
      <c r="I982" s="31"/>
      <c r="J982" s="31"/>
      <c r="K982" s="227"/>
      <c r="L982" s="218"/>
      <c r="M982" s="219"/>
      <c r="N982" s="219"/>
      <c r="O982" s="219"/>
      <c r="P982" s="219"/>
      <c r="Q982" s="219"/>
      <c r="R982" s="219"/>
      <c r="S982" s="219"/>
      <c r="T982" s="219"/>
      <c r="U982" s="224"/>
      <c r="V982" s="225"/>
      <c r="W982" s="221"/>
      <c r="X982" s="219"/>
      <c r="Y982" s="219"/>
      <c r="Z982" s="219"/>
      <c r="AA982" s="219"/>
      <c r="AB982" s="219"/>
      <c r="AC982" s="219"/>
      <c r="AD982" s="219"/>
      <c r="AE982" s="219"/>
      <c r="AF982" s="221"/>
      <c r="AG982" s="221"/>
      <c r="AH982" s="221"/>
      <c r="AI982" s="221"/>
      <c r="AJ982" s="221"/>
      <c r="AK982" s="221"/>
      <c r="AL982" s="221"/>
      <c r="AM982" s="221"/>
      <c r="AN982" s="221"/>
      <c r="AO982" s="221"/>
      <c r="AP982" s="221"/>
    </row>
    <row r="983" spans="1:42" ht="14.25" customHeight="1">
      <c r="A983" s="31"/>
      <c r="B983" s="31"/>
      <c r="C983" s="31"/>
      <c r="D983" s="31"/>
      <c r="E983" s="31"/>
      <c r="F983" s="31"/>
      <c r="G983" s="31"/>
      <c r="H983" s="31"/>
      <c r="I983" s="31"/>
      <c r="J983" s="31"/>
      <c r="K983" s="227"/>
      <c r="L983" s="218"/>
      <c r="M983" s="219"/>
      <c r="N983" s="219"/>
      <c r="O983" s="219"/>
      <c r="P983" s="219"/>
      <c r="Q983" s="219"/>
      <c r="R983" s="219"/>
      <c r="S983" s="219"/>
      <c r="T983" s="219"/>
      <c r="U983" s="224"/>
      <c r="V983" s="225"/>
      <c r="W983" s="221"/>
      <c r="X983" s="219"/>
      <c r="Y983" s="219"/>
      <c r="Z983" s="219"/>
      <c r="AA983" s="219"/>
      <c r="AB983" s="219"/>
      <c r="AC983" s="219"/>
      <c r="AD983" s="219"/>
      <c r="AE983" s="219"/>
      <c r="AF983" s="221"/>
      <c r="AG983" s="221"/>
      <c r="AH983" s="221"/>
      <c r="AI983" s="221"/>
      <c r="AJ983" s="221"/>
      <c r="AK983" s="221"/>
      <c r="AL983" s="221"/>
      <c r="AM983" s="221"/>
      <c r="AN983" s="221"/>
      <c r="AO983" s="221"/>
      <c r="AP983" s="221"/>
    </row>
    <row r="984" spans="1:42" ht="14.25" customHeight="1">
      <c r="A984" s="31"/>
      <c r="B984" s="31"/>
      <c r="C984" s="31"/>
      <c r="D984" s="31"/>
      <c r="E984" s="31"/>
      <c r="F984" s="31"/>
      <c r="G984" s="31"/>
      <c r="H984" s="31"/>
      <c r="I984" s="31"/>
      <c r="J984" s="31"/>
      <c r="K984" s="227"/>
      <c r="L984" s="218"/>
      <c r="M984" s="219"/>
      <c r="N984" s="219"/>
      <c r="O984" s="219"/>
      <c r="P984" s="219"/>
      <c r="Q984" s="219"/>
      <c r="R984" s="219"/>
      <c r="S984" s="219"/>
      <c r="T984" s="219"/>
      <c r="U984" s="224"/>
      <c r="V984" s="225"/>
      <c r="W984" s="221"/>
      <c r="X984" s="219"/>
      <c r="Y984" s="219"/>
      <c r="Z984" s="219"/>
      <c r="AA984" s="219"/>
      <c r="AB984" s="219"/>
      <c r="AC984" s="219"/>
      <c r="AD984" s="219"/>
      <c r="AE984" s="219"/>
      <c r="AF984" s="221"/>
      <c r="AG984" s="221"/>
      <c r="AH984" s="221"/>
      <c r="AI984" s="221"/>
      <c r="AJ984" s="221"/>
      <c r="AK984" s="221"/>
      <c r="AL984" s="221"/>
      <c r="AM984" s="221"/>
      <c r="AN984" s="221"/>
      <c r="AO984" s="221"/>
      <c r="AP984" s="221"/>
    </row>
    <row r="985" spans="1:42" ht="14.25" customHeight="1">
      <c r="A985" s="31"/>
      <c r="B985" s="31"/>
      <c r="C985" s="31"/>
      <c r="D985" s="31"/>
      <c r="E985" s="31"/>
      <c r="F985" s="31"/>
      <c r="G985" s="31"/>
      <c r="H985" s="31"/>
      <c r="I985" s="31"/>
      <c r="J985" s="31"/>
      <c r="K985" s="227"/>
      <c r="L985" s="218"/>
      <c r="M985" s="219"/>
      <c r="N985" s="219"/>
      <c r="O985" s="219"/>
      <c r="P985" s="219"/>
      <c r="Q985" s="219"/>
      <c r="R985" s="219"/>
      <c r="S985" s="219"/>
      <c r="T985" s="219"/>
      <c r="U985" s="224"/>
      <c r="V985" s="225"/>
      <c r="W985" s="221"/>
      <c r="X985" s="219"/>
      <c r="Y985" s="219"/>
      <c r="Z985" s="219"/>
      <c r="AA985" s="219"/>
      <c r="AB985" s="219"/>
      <c r="AC985" s="219"/>
      <c r="AD985" s="219"/>
      <c r="AE985" s="219"/>
      <c r="AF985" s="221"/>
      <c r="AG985" s="221"/>
      <c r="AH985" s="221"/>
      <c r="AI985" s="221"/>
      <c r="AJ985" s="221"/>
      <c r="AK985" s="221"/>
      <c r="AL985" s="221"/>
      <c r="AM985" s="221"/>
      <c r="AN985" s="221"/>
      <c r="AO985" s="221"/>
      <c r="AP985" s="221"/>
    </row>
    <row r="986" spans="1:42" ht="14.25" customHeight="1">
      <c r="A986" s="31"/>
      <c r="B986" s="31"/>
      <c r="C986" s="31"/>
      <c r="D986" s="31"/>
      <c r="E986" s="31"/>
      <c r="F986" s="31"/>
      <c r="G986" s="31"/>
      <c r="H986" s="31"/>
      <c r="I986" s="31"/>
      <c r="J986" s="31"/>
      <c r="K986" s="227"/>
      <c r="L986" s="218"/>
      <c r="M986" s="219"/>
      <c r="N986" s="219"/>
      <c r="O986" s="219"/>
      <c r="P986" s="219"/>
      <c r="Q986" s="219"/>
      <c r="R986" s="219"/>
      <c r="S986" s="219"/>
      <c r="T986" s="219"/>
      <c r="U986" s="224"/>
      <c r="V986" s="225"/>
      <c r="W986" s="221"/>
      <c r="X986" s="219"/>
      <c r="Y986" s="219"/>
      <c r="Z986" s="219"/>
      <c r="AA986" s="219"/>
      <c r="AB986" s="219"/>
      <c r="AC986" s="219"/>
      <c r="AD986" s="219"/>
      <c r="AE986" s="219"/>
      <c r="AF986" s="221"/>
      <c r="AG986" s="221"/>
      <c r="AH986" s="221"/>
      <c r="AI986" s="221"/>
      <c r="AJ986" s="221"/>
      <c r="AK986" s="221"/>
      <c r="AL986" s="221"/>
      <c r="AM986" s="221"/>
      <c r="AN986" s="221"/>
      <c r="AO986" s="221"/>
      <c r="AP986" s="221"/>
    </row>
    <row r="987" spans="1:42" ht="14.25" customHeight="1">
      <c r="A987" s="31"/>
      <c r="B987" s="31"/>
      <c r="C987" s="31"/>
      <c r="D987" s="31"/>
      <c r="E987" s="31"/>
      <c r="F987" s="31"/>
      <c r="G987" s="31"/>
      <c r="H987" s="31"/>
      <c r="I987" s="31"/>
      <c r="J987" s="31"/>
      <c r="K987" s="227"/>
      <c r="L987" s="218"/>
      <c r="M987" s="219"/>
      <c r="N987" s="219"/>
      <c r="O987" s="219"/>
      <c r="P987" s="219"/>
      <c r="Q987" s="219"/>
      <c r="R987" s="219"/>
      <c r="S987" s="219"/>
      <c r="T987" s="219"/>
      <c r="U987" s="224"/>
      <c r="V987" s="225"/>
      <c r="W987" s="221"/>
      <c r="X987" s="219"/>
      <c r="Y987" s="219"/>
      <c r="Z987" s="219"/>
      <c r="AA987" s="219"/>
      <c r="AB987" s="219"/>
      <c r="AC987" s="219"/>
      <c r="AD987" s="219"/>
      <c r="AE987" s="219"/>
      <c r="AF987" s="221"/>
      <c r="AG987" s="221"/>
      <c r="AH987" s="221"/>
      <c r="AI987" s="221"/>
      <c r="AJ987" s="221"/>
      <c r="AK987" s="221"/>
      <c r="AL987" s="221"/>
      <c r="AM987" s="221"/>
      <c r="AN987" s="221"/>
      <c r="AO987" s="221"/>
      <c r="AP987" s="221"/>
    </row>
    <row r="988" spans="1:42" ht="14.25" customHeight="1">
      <c r="A988" s="31"/>
      <c r="B988" s="31"/>
      <c r="C988" s="31"/>
      <c r="D988" s="31"/>
      <c r="E988" s="31"/>
      <c r="F988" s="31"/>
      <c r="G988" s="31"/>
      <c r="H988" s="31"/>
      <c r="I988" s="31"/>
      <c r="J988" s="31"/>
      <c r="K988" s="227"/>
      <c r="L988" s="218"/>
      <c r="M988" s="219"/>
      <c r="N988" s="219"/>
      <c r="O988" s="219"/>
      <c r="P988" s="219"/>
      <c r="Q988" s="219"/>
      <c r="R988" s="219"/>
      <c r="S988" s="219"/>
      <c r="T988" s="219"/>
      <c r="U988" s="224"/>
      <c r="V988" s="225"/>
      <c r="W988" s="221"/>
      <c r="X988" s="219"/>
      <c r="Y988" s="219"/>
      <c r="Z988" s="219"/>
      <c r="AA988" s="219"/>
      <c r="AB988" s="219"/>
      <c r="AC988" s="219"/>
      <c r="AD988" s="219"/>
      <c r="AE988" s="219"/>
      <c r="AF988" s="221"/>
      <c r="AG988" s="221"/>
      <c r="AH988" s="221"/>
      <c r="AI988" s="221"/>
      <c r="AJ988" s="221"/>
      <c r="AK988" s="221"/>
      <c r="AL988" s="221"/>
      <c r="AM988" s="221"/>
      <c r="AN988" s="221"/>
      <c r="AO988" s="221"/>
      <c r="AP988" s="221"/>
    </row>
    <row r="989" spans="1:42" ht="14.25" customHeight="1">
      <c r="A989" s="31"/>
      <c r="B989" s="31"/>
      <c r="C989" s="31"/>
      <c r="D989" s="31"/>
      <c r="E989" s="31"/>
      <c r="F989" s="31"/>
      <c r="G989" s="31"/>
      <c r="H989" s="31"/>
      <c r="I989" s="31"/>
      <c r="J989" s="31"/>
      <c r="K989" s="227"/>
      <c r="L989" s="218"/>
      <c r="M989" s="219"/>
      <c r="N989" s="219"/>
      <c r="O989" s="219"/>
      <c r="P989" s="219"/>
      <c r="Q989" s="219"/>
      <c r="R989" s="219"/>
      <c r="S989" s="219"/>
      <c r="T989" s="219"/>
      <c r="U989" s="224"/>
      <c r="V989" s="225"/>
      <c r="W989" s="221"/>
      <c r="X989" s="219"/>
      <c r="Y989" s="219"/>
      <c r="Z989" s="219"/>
      <c r="AA989" s="219"/>
      <c r="AB989" s="219"/>
      <c r="AC989" s="219"/>
      <c r="AD989" s="219"/>
      <c r="AE989" s="219"/>
      <c r="AF989" s="221"/>
      <c r="AG989" s="221"/>
      <c r="AH989" s="221"/>
      <c r="AI989" s="221"/>
      <c r="AJ989" s="221"/>
      <c r="AK989" s="221"/>
      <c r="AL989" s="221"/>
      <c r="AM989" s="221"/>
      <c r="AN989" s="221"/>
      <c r="AO989" s="221"/>
      <c r="AP989" s="221"/>
    </row>
    <row r="990" spans="1:42" ht="14.25" customHeight="1">
      <c r="A990" s="31"/>
      <c r="B990" s="31"/>
      <c r="C990" s="31"/>
      <c r="D990" s="31"/>
      <c r="E990" s="31"/>
      <c r="F990" s="31"/>
      <c r="G990" s="31"/>
      <c r="H990" s="31"/>
      <c r="I990" s="31"/>
      <c r="J990" s="31"/>
      <c r="K990" s="227"/>
      <c r="L990" s="218"/>
      <c r="M990" s="219"/>
      <c r="N990" s="219"/>
      <c r="O990" s="219"/>
      <c r="P990" s="219"/>
      <c r="Q990" s="219"/>
      <c r="R990" s="219"/>
      <c r="S990" s="219"/>
      <c r="T990" s="219"/>
      <c r="U990" s="224"/>
      <c r="V990" s="225"/>
      <c r="W990" s="221"/>
      <c r="X990" s="219"/>
      <c r="Y990" s="219"/>
      <c r="Z990" s="219"/>
      <c r="AA990" s="219"/>
      <c r="AB990" s="219"/>
      <c r="AC990" s="219"/>
      <c r="AD990" s="219"/>
      <c r="AE990" s="219"/>
      <c r="AF990" s="221"/>
      <c r="AG990" s="221"/>
      <c r="AH990" s="221"/>
      <c r="AI990" s="221"/>
      <c r="AJ990" s="221"/>
      <c r="AK990" s="221"/>
      <c r="AL990" s="221"/>
      <c r="AM990" s="221"/>
      <c r="AN990" s="221"/>
      <c r="AO990" s="221"/>
      <c r="AP990" s="221"/>
    </row>
    <row r="991" spans="1:42" ht="14.25" customHeight="1">
      <c r="A991" s="31"/>
      <c r="B991" s="31"/>
      <c r="C991" s="31"/>
      <c r="D991" s="31"/>
      <c r="E991" s="31"/>
      <c r="F991" s="31"/>
      <c r="G991" s="31"/>
      <c r="H991" s="31"/>
      <c r="I991" s="31"/>
      <c r="J991" s="31"/>
      <c r="K991" s="227"/>
      <c r="L991" s="218"/>
      <c r="M991" s="219"/>
      <c r="N991" s="219"/>
      <c r="O991" s="219"/>
      <c r="P991" s="219"/>
      <c r="Q991" s="219"/>
      <c r="R991" s="219"/>
      <c r="S991" s="219"/>
      <c r="T991" s="219"/>
      <c r="U991" s="224"/>
      <c r="V991" s="225"/>
      <c r="W991" s="221"/>
      <c r="X991" s="219"/>
      <c r="Y991" s="219"/>
      <c r="Z991" s="219"/>
      <c r="AA991" s="219"/>
      <c r="AB991" s="219"/>
      <c r="AC991" s="219"/>
      <c r="AD991" s="219"/>
      <c r="AE991" s="219"/>
      <c r="AF991" s="221"/>
      <c r="AG991" s="221"/>
      <c r="AH991" s="221"/>
      <c r="AI991" s="221"/>
      <c r="AJ991" s="221"/>
      <c r="AK991" s="221"/>
      <c r="AL991" s="221"/>
      <c r="AM991" s="221"/>
      <c r="AN991" s="221"/>
      <c r="AO991" s="221"/>
      <c r="AP991" s="221"/>
    </row>
    <row r="992" spans="1:42" ht="14.25" customHeight="1">
      <c r="A992" s="31"/>
      <c r="B992" s="31"/>
      <c r="C992" s="31"/>
      <c r="D992" s="31"/>
      <c r="E992" s="31"/>
      <c r="F992" s="31"/>
      <c r="G992" s="31"/>
      <c r="H992" s="31"/>
      <c r="I992" s="31"/>
      <c r="J992" s="31"/>
      <c r="K992" s="227"/>
      <c r="L992" s="218"/>
      <c r="M992" s="219"/>
      <c r="N992" s="219"/>
      <c r="O992" s="219"/>
      <c r="P992" s="219"/>
      <c r="Q992" s="219"/>
      <c r="R992" s="219"/>
      <c r="S992" s="219"/>
      <c r="T992" s="219"/>
      <c r="U992" s="224"/>
      <c r="V992" s="225"/>
      <c r="W992" s="221"/>
      <c r="X992" s="219"/>
      <c r="Y992" s="219"/>
      <c r="Z992" s="219"/>
      <c r="AA992" s="219"/>
      <c r="AB992" s="219"/>
      <c r="AC992" s="219"/>
      <c r="AD992" s="219"/>
      <c r="AE992" s="219"/>
      <c r="AF992" s="221"/>
      <c r="AG992" s="221"/>
      <c r="AH992" s="221"/>
      <c r="AI992" s="221"/>
      <c r="AJ992" s="221"/>
      <c r="AK992" s="221"/>
      <c r="AL992" s="221"/>
      <c r="AM992" s="221"/>
      <c r="AN992" s="221"/>
      <c r="AO992" s="221"/>
      <c r="AP992" s="221"/>
    </row>
    <row r="993" spans="1:42" ht="14.25" customHeight="1">
      <c r="A993" s="31"/>
      <c r="B993" s="31"/>
      <c r="C993" s="31"/>
      <c r="D993" s="31"/>
      <c r="E993" s="31"/>
      <c r="F993" s="31"/>
      <c r="G993" s="31"/>
      <c r="H993" s="31"/>
      <c r="I993" s="31"/>
      <c r="J993" s="31"/>
      <c r="K993" s="227"/>
      <c r="L993" s="218"/>
      <c r="M993" s="219"/>
      <c r="N993" s="219"/>
      <c r="O993" s="219"/>
      <c r="P993" s="219"/>
      <c r="Q993" s="219"/>
      <c r="R993" s="219"/>
      <c r="S993" s="219"/>
      <c r="T993" s="219"/>
      <c r="U993" s="224"/>
      <c r="V993" s="225"/>
      <c r="W993" s="221"/>
      <c r="X993" s="219"/>
      <c r="Y993" s="219"/>
      <c r="Z993" s="219"/>
      <c r="AA993" s="219"/>
      <c r="AB993" s="219"/>
      <c r="AC993" s="219"/>
      <c r="AD993" s="219"/>
      <c r="AE993" s="219"/>
      <c r="AF993" s="221"/>
      <c r="AG993" s="221"/>
      <c r="AH993" s="221"/>
      <c r="AI993" s="221"/>
      <c r="AJ993" s="221"/>
      <c r="AK993" s="221"/>
      <c r="AL993" s="221"/>
      <c r="AM993" s="221"/>
      <c r="AN993" s="221"/>
      <c r="AO993" s="221"/>
      <c r="AP993" s="221"/>
    </row>
    <row r="994" spans="1:42" ht="14.25" customHeight="1">
      <c r="A994" s="31"/>
      <c r="B994" s="31"/>
      <c r="C994" s="31"/>
      <c r="D994" s="31"/>
      <c r="E994" s="31"/>
      <c r="F994" s="31"/>
      <c r="G994" s="31"/>
      <c r="H994" s="31"/>
      <c r="I994" s="31"/>
      <c r="J994" s="31"/>
      <c r="K994" s="227"/>
      <c r="L994" s="218"/>
      <c r="M994" s="219"/>
      <c r="N994" s="219"/>
      <c r="O994" s="219"/>
      <c r="P994" s="219"/>
      <c r="Q994" s="219"/>
      <c r="R994" s="219"/>
      <c r="S994" s="219"/>
      <c r="T994" s="219"/>
      <c r="U994" s="224"/>
      <c r="V994" s="225"/>
      <c r="W994" s="221"/>
      <c r="X994" s="219"/>
      <c r="Y994" s="219"/>
      <c r="Z994" s="219"/>
      <c r="AA994" s="219"/>
      <c r="AB994" s="219"/>
      <c r="AC994" s="219"/>
      <c r="AD994" s="219"/>
      <c r="AE994" s="219"/>
      <c r="AF994" s="221"/>
      <c r="AG994" s="221"/>
      <c r="AH994" s="221"/>
      <c r="AI994" s="221"/>
      <c r="AJ994" s="221"/>
      <c r="AK994" s="221"/>
      <c r="AL994" s="221"/>
      <c r="AM994" s="221"/>
      <c r="AN994" s="221"/>
      <c r="AO994" s="221"/>
      <c r="AP994" s="221"/>
    </row>
  </sheetData>
  <autoFilter ref="A8:AP143" xr:uid="{00000000-0001-0000-0100-000000000000}"/>
  <mergeCells count="7">
    <mergeCell ref="B6:J6"/>
    <mergeCell ref="B7:J7"/>
    <mergeCell ref="A1:J1"/>
    <mergeCell ref="A2:J2"/>
    <mergeCell ref="A3:J3"/>
    <mergeCell ref="A4:J4"/>
    <mergeCell ref="A5:J5"/>
  </mergeCells>
  <dataValidations count="1">
    <dataValidation type="decimal" allowBlank="1" showErrorMessage="1" sqref="E95:P97 E102:P107 E116:P142 E9:P90" xr:uid="{00000000-0002-0000-0100-000001000000}">
      <formula1>0</formula1>
      <formula2>100</formula2>
    </dataValidation>
  </dataValidations>
  <pageMargins left="0.82677165354330717" right="0.15748031496062992" top="0.55118110236220474" bottom="0.74803149606299213" header="0" footer="0"/>
  <pageSetup fitToHeight="0" orientation="landscape"/>
  <drawing r:id="rId1"/>
  <legacyDrawing r:id="rId2"/>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Sheet1!$E$2:$E$20</xm:f>
          </x14:formula1>
          <xm:sqref>R143:S143 R93:R98 S108:S142 R109:R136 S21:S98 R21:R91</xm:sqref>
        </x14:dataValidation>
        <x14:dataValidation type="list" allowBlank="1" showErrorMessage="1" xr:uid="{00000000-0002-0000-0100-000002000000}">
          <x14:formula1>
            <xm:f>Sheet1!$F$2:$F$26</xm:f>
          </x14:formula1>
          <xm:sqref>A108:A143 A21:A98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1000"/>
  <sheetViews>
    <sheetView workbookViewId="0"/>
  </sheetViews>
  <sheetFormatPr defaultColWidth="12.7109375" defaultRowHeight="15" customHeight="1"/>
  <cols>
    <col min="1" max="26" width="9.140625" customWidth="1"/>
  </cols>
  <sheetData>
    <row r="1" spans="2:7" ht="12.75" customHeight="1"/>
    <row r="2" spans="2:7" ht="12.75" customHeight="1">
      <c r="B2" s="228"/>
      <c r="C2" s="228"/>
      <c r="D2" s="228"/>
      <c r="E2" s="228" t="s">
        <v>118</v>
      </c>
      <c r="F2" s="228" t="s">
        <v>93</v>
      </c>
      <c r="G2" s="228"/>
    </row>
    <row r="3" spans="2:7" ht="12.75" customHeight="1">
      <c r="B3" s="228"/>
      <c r="C3" s="228"/>
      <c r="D3" s="228"/>
      <c r="E3" s="228" t="s">
        <v>126</v>
      </c>
      <c r="F3" s="228" t="s">
        <v>114</v>
      </c>
      <c r="G3" s="228"/>
    </row>
    <row r="4" spans="2:7" ht="12.75" customHeight="1">
      <c r="B4" s="228"/>
      <c r="C4" s="228"/>
      <c r="D4" s="228"/>
      <c r="E4" s="228" t="s">
        <v>517</v>
      </c>
      <c r="F4" s="228" t="s">
        <v>518</v>
      </c>
      <c r="G4" s="228"/>
    </row>
    <row r="5" spans="2:7" ht="12.75" customHeight="1">
      <c r="B5" s="228"/>
      <c r="C5" s="228"/>
      <c r="D5" s="228"/>
      <c r="E5" s="228" t="s">
        <v>167</v>
      </c>
      <c r="F5" s="228" t="s">
        <v>519</v>
      </c>
      <c r="G5" s="228"/>
    </row>
    <row r="6" spans="2:7" ht="12.75" customHeight="1">
      <c r="B6" s="228"/>
      <c r="C6" s="228"/>
      <c r="D6" s="228"/>
      <c r="E6" s="228" t="s">
        <v>133</v>
      </c>
      <c r="F6" s="228" t="s">
        <v>140</v>
      </c>
      <c r="G6" s="228"/>
    </row>
    <row r="7" spans="2:7" ht="12.75" customHeight="1">
      <c r="B7" s="228"/>
      <c r="C7" s="228"/>
      <c r="D7" s="228"/>
      <c r="E7" s="228" t="s">
        <v>520</v>
      </c>
      <c r="F7" s="228" t="s">
        <v>521</v>
      </c>
      <c r="G7" s="228"/>
    </row>
    <row r="8" spans="2:7" ht="12.75" customHeight="1">
      <c r="B8" s="228"/>
      <c r="C8" s="228"/>
      <c r="D8" s="228"/>
      <c r="E8" s="228" t="s">
        <v>522</v>
      </c>
      <c r="F8" s="228" t="s">
        <v>145</v>
      </c>
      <c r="G8" s="228"/>
    </row>
    <row r="9" spans="2:7" ht="12.75" customHeight="1">
      <c r="B9" s="228"/>
      <c r="C9" s="228"/>
      <c r="D9" s="228"/>
      <c r="E9" s="228" t="s">
        <v>449</v>
      </c>
      <c r="F9" s="228" t="s">
        <v>151</v>
      </c>
      <c r="G9" s="228"/>
    </row>
    <row r="10" spans="2:7" ht="12.75" customHeight="1">
      <c r="B10" s="228"/>
      <c r="C10" s="228"/>
      <c r="D10" s="228"/>
      <c r="E10" s="228" t="s">
        <v>523</v>
      </c>
      <c r="F10" s="228" t="s">
        <v>524</v>
      </c>
      <c r="G10" s="228"/>
    </row>
    <row r="11" spans="2:7" ht="12.75" customHeight="1">
      <c r="B11" s="228"/>
      <c r="C11" s="228"/>
      <c r="D11" s="228"/>
      <c r="E11" s="228" t="s">
        <v>105</v>
      </c>
      <c r="F11" s="228" t="s">
        <v>525</v>
      </c>
      <c r="G11" s="228"/>
    </row>
    <row r="12" spans="2:7" ht="12.75" customHeight="1">
      <c r="B12" s="228"/>
      <c r="C12" s="228"/>
      <c r="D12" s="228"/>
      <c r="E12" s="228" t="s">
        <v>149</v>
      </c>
      <c r="F12" s="228" t="s">
        <v>526</v>
      </c>
      <c r="G12" s="228"/>
    </row>
    <row r="13" spans="2:7" ht="12.75" customHeight="1">
      <c r="B13" s="228"/>
      <c r="C13" s="228"/>
      <c r="D13" s="228"/>
      <c r="E13" s="228" t="s">
        <v>527</v>
      </c>
      <c r="F13" s="228" t="s">
        <v>528</v>
      </c>
      <c r="G13" s="228"/>
    </row>
    <row r="14" spans="2:7" ht="12.75" customHeight="1">
      <c r="B14" s="228"/>
      <c r="C14" s="228"/>
      <c r="D14" s="228"/>
      <c r="E14" s="228" t="s">
        <v>284</v>
      </c>
      <c r="F14" s="228" t="s">
        <v>529</v>
      </c>
      <c r="G14" s="228"/>
    </row>
    <row r="15" spans="2:7" ht="12.75" customHeight="1">
      <c r="B15" s="228"/>
      <c r="C15" s="228"/>
      <c r="D15" s="228"/>
      <c r="E15" s="228" t="s">
        <v>530</v>
      </c>
      <c r="F15" s="228" t="s">
        <v>220</v>
      </c>
      <c r="G15" s="228"/>
    </row>
    <row r="16" spans="2:7" ht="12.75" customHeight="1">
      <c r="B16" s="228"/>
      <c r="C16" s="228"/>
      <c r="D16" s="228"/>
      <c r="E16" s="228" t="s">
        <v>288</v>
      </c>
      <c r="F16" s="228" t="s">
        <v>531</v>
      </c>
      <c r="G16" s="228"/>
    </row>
    <row r="17" spans="2:7" ht="12.75" customHeight="1">
      <c r="B17" s="228"/>
      <c r="C17" s="228"/>
      <c r="D17" s="228"/>
      <c r="E17" s="228" t="s">
        <v>532</v>
      </c>
      <c r="F17" s="228" t="s">
        <v>267</v>
      </c>
      <c r="G17" s="228"/>
    </row>
    <row r="18" spans="2:7" ht="12.75" customHeight="1">
      <c r="B18" s="228"/>
      <c r="C18" s="228"/>
      <c r="D18" s="228"/>
      <c r="E18" s="228" t="s">
        <v>445</v>
      </c>
      <c r="F18" s="228" t="s">
        <v>317</v>
      </c>
      <c r="G18" s="228"/>
    </row>
    <row r="19" spans="2:7" ht="12.75" customHeight="1">
      <c r="B19" s="228"/>
      <c r="C19" s="228"/>
      <c r="D19" s="228"/>
      <c r="E19" s="228" t="s">
        <v>533</v>
      </c>
      <c r="F19" s="228" t="s">
        <v>534</v>
      </c>
      <c r="G19" s="228"/>
    </row>
    <row r="20" spans="2:7" ht="12.75" customHeight="1">
      <c r="B20" s="228"/>
      <c r="C20" s="228"/>
      <c r="D20" s="228"/>
      <c r="E20" s="228" t="s">
        <v>49</v>
      </c>
      <c r="F20" s="228" t="s">
        <v>535</v>
      </c>
      <c r="G20" s="228"/>
    </row>
    <row r="21" spans="2:7" ht="12.75" customHeight="1">
      <c r="B21" s="228"/>
      <c r="C21" s="228"/>
      <c r="D21" s="228"/>
      <c r="E21" s="228"/>
      <c r="F21" s="228" t="s">
        <v>425</v>
      </c>
      <c r="G21" s="228"/>
    </row>
    <row r="22" spans="2:7" ht="12.75" customHeight="1">
      <c r="B22" s="228"/>
      <c r="C22" s="228"/>
      <c r="D22" s="228"/>
      <c r="E22" s="228"/>
      <c r="F22" s="228" t="s">
        <v>451</v>
      </c>
      <c r="G22" s="228"/>
    </row>
    <row r="23" spans="2:7" ht="12.75" customHeight="1">
      <c r="F23" s="32" t="s">
        <v>536</v>
      </c>
    </row>
    <row r="24" spans="2:7" ht="12.75" customHeight="1">
      <c r="F24" s="32" t="s">
        <v>462</v>
      </c>
    </row>
    <row r="25" spans="2:7" ht="12.75" customHeight="1">
      <c r="F25" s="32" t="s">
        <v>484</v>
      </c>
    </row>
    <row r="26" spans="2:7" ht="12.75" customHeight="1">
      <c r="F26" s="32" t="s">
        <v>498</v>
      </c>
    </row>
    <row r="27" spans="2:7" ht="12.75" customHeight="1"/>
    <row r="28" spans="2:7" ht="12.75" customHeight="1"/>
    <row r="29" spans="2:7" ht="12.75" customHeight="1"/>
    <row r="30" spans="2:7" ht="12.75" customHeight="1"/>
    <row r="31" spans="2:7" ht="12.75" customHeight="1"/>
    <row r="32" spans="2:7"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2.7109375" defaultRowHeight="15" customHeight="1"/>
  <cols>
    <col min="1" max="1" width="2.42578125" customWidth="1"/>
    <col min="2" max="6" width="4.28515625" hidden="1" customWidth="1"/>
    <col min="7" max="7" width="18.85546875" customWidth="1"/>
    <col min="8" max="8" width="33.85546875" customWidth="1"/>
    <col min="9" max="9" width="16.42578125" customWidth="1"/>
    <col min="10" max="10" width="18.28515625" customWidth="1"/>
    <col min="11" max="11" width="14" customWidth="1"/>
    <col min="12" max="12" width="15.42578125" customWidth="1"/>
    <col min="13" max="13" width="13.7109375" customWidth="1"/>
    <col min="14" max="14" width="22.42578125" customWidth="1"/>
    <col min="15" max="26" width="11.42578125" customWidth="1"/>
  </cols>
  <sheetData>
    <row r="1" spans="1:26" ht="13.5" customHeight="1">
      <c r="A1" s="231"/>
      <c r="B1" s="231"/>
      <c r="C1" s="231"/>
      <c r="D1" s="231"/>
      <c r="E1" s="231"/>
      <c r="F1" s="231"/>
      <c r="G1" s="232"/>
      <c r="H1" s="233"/>
      <c r="I1" s="233"/>
      <c r="J1" s="233"/>
      <c r="K1" s="234"/>
      <c r="L1" s="233"/>
      <c r="M1" s="233"/>
      <c r="N1" s="233"/>
      <c r="O1" s="224" t="s">
        <v>68</v>
      </c>
      <c r="P1" s="231"/>
      <c r="Q1" s="231"/>
      <c r="R1" s="231"/>
      <c r="S1" s="231"/>
      <c r="T1" s="231"/>
      <c r="U1" s="231"/>
      <c r="V1" s="231"/>
      <c r="W1" s="231"/>
      <c r="X1" s="231"/>
      <c r="Y1" s="231"/>
      <c r="Z1" s="231"/>
    </row>
    <row r="2" spans="1:26" ht="13.5" customHeight="1">
      <c r="A2" s="231"/>
      <c r="B2" s="231"/>
      <c r="C2" s="231"/>
      <c r="D2" s="231"/>
      <c r="E2" s="231"/>
      <c r="F2" s="231"/>
      <c r="G2" s="399" t="s">
        <v>1</v>
      </c>
      <c r="H2" s="418"/>
      <c r="I2" s="418"/>
      <c r="J2" s="418"/>
      <c r="K2" s="418"/>
      <c r="L2" s="418"/>
      <c r="M2" s="418"/>
      <c r="N2" s="418"/>
      <c r="O2" s="418"/>
      <c r="P2" s="418"/>
      <c r="Q2" s="235"/>
      <c r="R2" s="236"/>
      <c r="S2" s="237" t="s">
        <v>65</v>
      </c>
      <c r="T2" s="236"/>
      <c r="U2" s="238"/>
      <c r="V2" s="231"/>
      <c r="W2" s="231"/>
      <c r="X2" s="231"/>
      <c r="Y2" s="231"/>
      <c r="Z2" s="231"/>
    </row>
    <row r="3" spans="1:26" ht="13.5" customHeight="1">
      <c r="A3" s="231"/>
      <c r="B3" s="231"/>
      <c r="C3" s="231"/>
      <c r="D3" s="231"/>
      <c r="E3" s="231"/>
      <c r="F3" s="231"/>
      <c r="G3" s="400" t="s">
        <v>2</v>
      </c>
      <c r="H3" s="418"/>
      <c r="I3" s="418"/>
      <c r="J3" s="418"/>
      <c r="K3" s="418"/>
      <c r="L3" s="418"/>
      <c r="M3" s="418"/>
      <c r="N3" s="418"/>
      <c r="O3" s="418"/>
      <c r="P3" s="418"/>
      <c r="Q3" s="235"/>
      <c r="R3" s="236"/>
      <c r="S3" s="237" t="s">
        <v>537</v>
      </c>
      <c r="T3" s="236"/>
      <c r="U3" s="238"/>
      <c r="V3" s="231"/>
      <c r="W3" s="231"/>
      <c r="X3" s="231"/>
      <c r="Y3" s="231"/>
      <c r="Z3" s="231"/>
    </row>
    <row r="4" spans="1:26" ht="13.5" customHeight="1">
      <c r="A4" s="231"/>
      <c r="B4" s="231"/>
      <c r="C4" s="231"/>
      <c r="D4" s="231"/>
      <c r="E4" s="231"/>
      <c r="F4" s="231"/>
      <c r="G4" s="401" t="s">
        <v>538</v>
      </c>
      <c r="H4" s="418"/>
      <c r="I4" s="418"/>
      <c r="J4" s="418"/>
      <c r="K4" s="418"/>
      <c r="L4" s="418"/>
      <c r="M4" s="418"/>
      <c r="N4" s="418"/>
      <c r="O4" s="418"/>
      <c r="P4" s="418"/>
      <c r="Q4" s="235"/>
      <c r="R4" s="236"/>
      <c r="S4" s="237" t="s">
        <v>539</v>
      </c>
      <c r="T4" s="236"/>
      <c r="U4" s="238"/>
      <c r="V4" s="231"/>
      <c r="W4" s="231"/>
      <c r="X4" s="231"/>
      <c r="Y4" s="231"/>
      <c r="Z4" s="231"/>
    </row>
    <row r="5" spans="1:26" ht="13.5" customHeight="1">
      <c r="A5" s="231"/>
      <c r="B5" s="231"/>
      <c r="C5" s="231"/>
      <c r="D5" s="231"/>
      <c r="E5" s="231"/>
      <c r="F5" s="231"/>
      <c r="G5" s="231"/>
      <c r="H5" s="218"/>
      <c r="I5" s="228"/>
      <c r="J5" s="402">
        <f>+PPNE1!C5</f>
        <v>2026</v>
      </c>
      <c r="K5" s="418"/>
      <c r="L5" s="218"/>
      <c r="M5" s="218"/>
      <c r="N5" s="218"/>
      <c r="O5" s="218"/>
      <c r="P5" s="218"/>
      <c r="Q5" s="235"/>
      <c r="R5" s="236"/>
      <c r="S5" s="236"/>
      <c r="T5" s="236"/>
      <c r="U5" s="238"/>
      <c r="V5" s="231"/>
      <c r="W5" s="231"/>
      <c r="X5" s="231"/>
      <c r="Y5" s="231"/>
      <c r="Z5" s="231"/>
    </row>
    <row r="6" spans="1:26" ht="13.5" customHeight="1">
      <c r="A6" s="231"/>
      <c r="B6" s="231"/>
      <c r="C6" s="231"/>
      <c r="D6" s="231"/>
      <c r="E6" s="231"/>
      <c r="F6" s="231"/>
      <c r="G6" s="239" t="s">
        <v>540</v>
      </c>
      <c r="H6" s="403">
        <f>+PPNE1!B7</f>
        <v>0</v>
      </c>
      <c r="I6" s="424"/>
      <c r="J6" s="424"/>
      <c r="K6" s="424"/>
      <c r="L6" s="424"/>
      <c r="M6" s="424"/>
      <c r="N6" s="424"/>
      <c r="O6" s="224"/>
      <c r="P6" s="231"/>
      <c r="Q6" s="231"/>
      <c r="R6" s="231"/>
      <c r="S6" s="231"/>
      <c r="T6" s="231"/>
      <c r="U6" s="231"/>
      <c r="V6" s="231"/>
      <c r="W6" s="231"/>
      <c r="X6" s="231"/>
      <c r="Y6" s="231"/>
      <c r="Z6" s="231"/>
    </row>
    <row r="7" spans="1:26" ht="25.5" customHeight="1">
      <c r="A7" s="231"/>
      <c r="B7" s="33" t="s">
        <v>541</v>
      </c>
      <c r="C7" s="34" t="s">
        <v>542</v>
      </c>
      <c r="D7" s="34" t="s">
        <v>543</v>
      </c>
      <c r="E7" s="34" t="s">
        <v>544</v>
      </c>
      <c r="F7" s="35" t="s">
        <v>545</v>
      </c>
      <c r="G7" s="14" t="s">
        <v>546</v>
      </c>
      <c r="H7" s="36" t="s">
        <v>547</v>
      </c>
      <c r="I7" s="36" t="s">
        <v>18</v>
      </c>
      <c r="J7" s="36" t="s">
        <v>548</v>
      </c>
      <c r="K7" s="37" t="s">
        <v>549</v>
      </c>
      <c r="L7" s="36" t="s">
        <v>550</v>
      </c>
      <c r="M7" s="36" t="s">
        <v>551</v>
      </c>
      <c r="N7" s="36" t="s">
        <v>552</v>
      </c>
      <c r="O7" s="231"/>
      <c r="P7" s="231"/>
      <c r="Q7" s="231"/>
      <c r="R7" s="231"/>
      <c r="S7" s="231"/>
      <c r="T7" s="231"/>
      <c r="U7" s="231"/>
      <c r="V7" s="231"/>
      <c r="W7" s="231"/>
      <c r="X7" s="231"/>
      <c r="Y7" s="231"/>
      <c r="Z7" s="231"/>
    </row>
    <row r="8" spans="1:26" ht="13.5" customHeight="1">
      <c r="A8" s="231"/>
      <c r="B8" s="1" t="str">
        <f>IF(PPNE2.1!$G8="","",CONCATENATE(PPNE2.1!$C8,".",PPNE2.1!$D8,".",PPNE2.1!$E8,".",PPNE2.1!$F8))</f>
        <v>...</v>
      </c>
      <c r="C8" s="1" t="s">
        <v>553</v>
      </c>
      <c r="D8" s="1" t="s">
        <v>553</v>
      </c>
      <c r="E8" s="1" t="s">
        <v>553</v>
      </c>
      <c r="F8" s="1" t="s">
        <v>553</v>
      </c>
      <c r="G8" s="44" t="s">
        <v>124</v>
      </c>
      <c r="H8" s="38" t="s">
        <v>554</v>
      </c>
      <c r="I8" s="43" t="s">
        <v>18</v>
      </c>
      <c r="J8" s="39">
        <v>24</v>
      </c>
      <c r="K8" s="40">
        <v>175</v>
      </c>
      <c r="L8" s="41">
        <f>+PPNE2.1!$K8*PPNE2.1!$J8</f>
        <v>4200</v>
      </c>
      <c r="M8" s="42" t="s">
        <v>555</v>
      </c>
      <c r="N8" s="43" t="s">
        <v>537</v>
      </c>
      <c r="O8" s="231"/>
      <c r="P8" s="231"/>
      <c r="Q8" s="231"/>
      <c r="R8" s="231"/>
      <c r="S8" s="231"/>
      <c r="T8" s="231"/>
      <c r="U8" s="231"/>
      <c r="V8" s="231"/>
      <c r="W8" s="231"/>
      <c r="X8" s="231"/>
      <c r="Y8" s="231"/>
      <c r="Z8" s="231"/>
    </row>
    <row r="9" spans="1:26" ht="13.5" customHeight="1">
      <c r="A9" s="231"/>
      <c r="B9" s="1" t="str">
        <f>IF(PPNE2.1!$G9="","",CONCATENATE(PPNE2.1!$C9,".",PPNE2.1!$D9,".",PPNE2.1!$E9,".",PPNE2.1!$F9))</f>
        <v>...</v>
      </c>
      <c r="C9" s="1" t="s">
        <v>553</v>
      </c>
      <c r="D9" s="1" t="s">
        <v>553</v>
      </c>
      <c r="E9" s="1" t="s">
        <v>553</v>
      </c>
      <c r="F9" s="1" t="s">
        <v>553</v>
      </c>
      <c r="G9" s="44" t="s">
        <v>131</v>
      </c>
      <c r="H9" s="38" t="s">
        <v>554</v>
      </c>
      <c r="I9" s="43" t="s">
        <v>18</v>
      </c>
      <c r="J9" s="39">
        <v>80</v>
      </c>
      <c r="K9" s="40">
        <v>155</v>
      </c>
      <c r="L9" s="41">
        <f>+PPNE2.1!$K9*PPNE2.1!$J9</f>
        <v>12400</v>
      </c>
      <c r="M9" s="42" t="s">
        <v>555</v>
      </c>
      <c r="N9" s="43" t="s">
        <v>537</v>
      </c>
      <c r="O9" s="231"/>
      <c r="P9" s="231"/>
      <c r="Q9" s="231"/>
      <c r="R9" s="231"/>
      <c r="S9" s="231"/>
      <c r="T9" s="231"/>
      <c r="U9" s="231"/>
      <c r="V9" s="231"/>
      <c r="W9" s="231"/>
      <c r="X9" s="231"/>
      <c r="Y9" s="231"/>
      <c r="Z9" s="231"/>
    </row>
    <row r="10" spans="1:26" ht="13.5" customHeight="1">
      <c r="A10" s="231"/>
      <c r="B10" s="1" t="str">
        <f>IF(PPNE2.1!$G10="","",CONCATENATE(PPNE2.1!$C10,".",PPNE2.1!$D10,".",PPNE2.1!$E10,".",PPNE2.1!$F10))</f>
        <v>...</v>
      </c>
      <c r="C10" s="1" t="s">
        <v>553</v>
      </c>
      <c r="D10" s="1" t="s">
        <v>553</v>
      </c>
      <c r="E10" s="1" t="s">
        <v>553</v>
      </c>
      <c r="F10" s="1" t="s">
        <v>553</v>
      </c>
      <c r="G10" s="44" t="s">
        <v>556</v>
      </c>
      <c r="H10" s="38" t="s">
        <v>554</v>
      </c>
      <c r="I10" s="43" t="s">
        <v>18</v>
      </c>
      <c r="J10" s="39">
        <v>20</v>
      </c>
      <c r="K10" s="40">
        <v>120</v>
      </c>
      <c r="L10" s="41">
        <f>+PPNE2.1!$K10*PPNE2.1!$J10</f>
        <v>2400</v>
      </c>
      <c r="M10" s="42" t="s">
        <v>555</v>
      </c>
      <c r="N10" s="43" t="s">
        <v>537</v>
      </c>
      <c r="O10" s="231"/>
      <c r="P10" s="231"/>
      <c r="Q10" s="231"/>
      <c r="R10" s="231"/>
      <c r="S10" s="231"/>
      <c r="T10" s="231"/>
      <c r="U10" s="231"/>
      <c r="V10" s="231"/>
      <c r="W10" s="231"/>
      <c r="X10" s="231"/>
      <c r="Y10" s="231"/>
      <c r="Z10" s="231"/>
    </row>
    <row r="11" spans="1:26" ht="13.5" customHeight="1">
      <c r="A11" s="231"/>
      <c r="B11" s="1" t="str">
        <f>IF(PPNE2.1!$G11="","",CONCATENATE(PPNE2.1!$C11,".",PPNE2.1!$D11,".",PPNE2.1!$E11,".",PPNE2.1!$F11))</f>
        <v>...</v>
      </c>
      <c r="C11" s="1" t="s">
        <v>553</v>
      </c>
      <c r="D11" s="1" t="s">
        <v>553</v>
      </c>
      <c r="E11" s="1" t="s">
        <v>553</v>
      </c>
      <c r="F11" s="1" t="s">
        <v>553</v>
      </c>
      <c r="G11" s="44" t="s">
        <v>147</v>
      </c>
      <c r="H11" s="38" t="s">
        <v>554</v>
      </c>
      <c r="I11" s="43" t="s">
        <v>18</v>
      </c>
      <c r="J11" s="39">
        <v>70</v>
      </c>
      <c r="K11" s="40">
        <v>155</v>
      </c>
      <c r="L11" s="41">
        <f>+PPNE2.1!$K11*PPNE2.1!$J11</f>
        <v>10850</v>
      </c>
      <c r="M11" s="42" t="s">
        <v>555</v>
      </c>
      <c r="N11" s="43" t="s">
        <v>537</v>
      </c>
      <c r="O11" s="231"/>
      <c r="P11" s="231"/>
      <c r="Q11" s="231"/>
      <c r="R11" s="231"/>
      <c r="S11" s="231"/>
      <c r="T11" s="231"/>
      <c r="U11" s="231"/>
      <c r="V11" s="231"/>
      <c r="W11" s="231"/>
      <c r="X11" s="231"/>
      <c r="Y11" s="231"/>
      <c r="Z11" s="231"/>
    </row>
    <row r="12" spans="1:26" ht="13.5" customHeight="1">
      <c r="A12" s="231"/>
      <c r="B12" s="1" t="str">
        <f>IF(PPNE2.1!$G12="","",CONCATENATE(PPNE2.1!$C12,".",PPNE2.1!$D12,".",PPNE2.1!$E12,".",PPNE2.1!$F12))</f>
        <v>...</v>
      </c>
      <c r="C12" s="1" t="s">
        <v>553</v>
      </c>
      <c r="D12" s="1" t="s">
        <v>553</v>
      </c>
      <c r="E12" s="1" t="s">
        <v>553</v>
      </c>
      <c r="F12" s="1" t="s">
        <v>553</v>
      </c>
      <c r="G12" s="44" t="s">
        <v>156</v>
      </c>
      <c r="H12" s="38" t="s">
        <v>554</v>
      </c>
      <c r="I12" s="43" t="s">
        <v>18</v>
      </c>
      <c r="J12" s="39">
        <v>95</v>
      </c>
      <c r="K12" s="40">
        <v>175</v>
      </c>
      <c r="L12" s="41">
        <f>+PPNE2.1!$K12*PPNE2.1!$J12</f>
        <v>16625</v>
      </c>
      <c r="M12" s="42" t="s">
        <v>555</v>
      </c>
      <c r="N12" s="43" t="s">
        <v>537</v>
      </c>
      <c r="O12" s="231"/>
      <c r="P12" s="231"/>
      <c r="Q12" s="231"/>
      <c r="R12" s="231"/>
      <c r="S12" s="231"/>
      <c r="T12" s="231"/>
      <c r="U12" s="231"/>
      <c r="V12" s="231"/>
      <c r="W12" s="231"/>
      <c r="X12" s="231"/>
      <c r="Y12" s="231"/>
      <c r="Z12" s="231"/>
    </row>
    <row r="13" spans="1:26" ht="13.5" customHeight="1">
      <c r="A13" s="231"/>
      <c r="B13" s="1" t="str">
        <f>IF(PPNE2.1!$G13="","",CONCATENATE(PPNE2.1!$C13,".",PPNE2.1!$D13,".",PPNE2.1!$E13,".",PPNE2.1!$F13))</f>
        <v>...</v>
      </c>
      <c r="C13" s="1" t="s">
        <v>553</v>
      </c>
      <c r="D13" s="1" t="s">
        <v>553</v>
      </c>
      <c r="E13" s="1" t="s">
        <v>553</v>
      </c>
      <c r="F13" s="1" t="s">
        <v>553</v>
      </c>
      <c r="G13" s="44" t="s">
        <v>165</v>
      </c>
      <c r="H13" s="38" t="s">
        <v>554</v>
      </c>
      <c r="I13" s="43" t="s">
        <v>18</v>
      </c>
      <c r="J13" s="39">
        <v>88</v>
      </c>
      <c r="K13" s="40">
        <v>175</v>
      </c>
      <c r="L13" s="41">
        <f>+PPNE2.1!$K13*PPNE2.1!$J13</f>
        <v>15400</v>
      </c>
      <c r="M13" s="42" t="s">
        <v>555</v>
      </c>
      <c r="N13" s="43" t="s">
        <v>537</v>
      </c>
      <c r="O13" s="231"/>
      <c r="P13" s="231"/>
      <c r="Q13" s="231"/>
      <c r="R13" s="231"/>
      <c r="S13" s="231"/>
      <c r="T13" s="231"/>
      <c r="U13" s="231"/>
      <c r="V13" s="231"/>
      <c r="W13" s="231"/>
      <c r="X13" s="231"/>
      <c r="Y13" s="231"/>
      <c r="Z13" s="231"/>
    </row>
    <row r="14" spans="1:26" ht="13.5" customHeight="1">
      <c r="A14" s="231"/>
      <c r="B14" s="1" t="str">
        <f>IF(PPNE2.1!$G14="","",CONCATENATE(PPNE2.1!$C14,".",PPNE2.1!$D14,".",PPNE2.1!$E14,".",PPNE2.1!$F14))</f>
        <v>...</v>
      </c>
      <c r="C14" s="1" t="s">
        <v>553</v>
      </c>
      <c r="D14" s="1" t="s">
        <v>553</v>
      </c>
      <c r="E14" s="1" t="s">
        <v>553</v>
      </c>
      <c r="F14" s="1" t="s">
        <v>553</v>
      </c>
      <c r="G14" s="44" t="s">
        <v>170</v>
      </c>
      <c r="H14" s="38" t="s">
        <v>554</v>
      </c>
      <c r="I14" s="43" t="s">
        <v>18</v>
      </c>
      <c r="J14" s="39">
        <v>88</v>
      </c>
      <c r="K14" s="40">
        <v>175</v>
      </c>
      <c r="L14" s="41">
        <f>+PPNE2.1!$K14*PPNE2.1!$J14</f>
        <v>15400</v>
      </c>
      <c r="M14" s="42" t="s">
        <v>555</v>
      </c>
      <c r="N14" s="43" t="s">
        <v>537</v>
      </c>
      <c r="O14" s="231"/>
      <c r="P14" s="231"/>
      <c r="Q14" s="231"/>
      <c r="R14" s="231"/>
      <c r="S14" s="231"/>
      <c r="T14" s="231"/>
      <c r="U14" s="231"/>
      <c r="V14" s="231"/>
      <c r="W14" s="231"/>
      <c r="X14" s="231"/>
      <c r="Y14" s="231"/>
      <c r="Z14" s="231"/>
    </row>
    <row r="15" spans="1:26" ht="13.5" customHeight="1">
      <c r="A15" s="231"/>
      <c r="B15" s="1" t="str">
        <f>IF(PPNE2.1!$G15="","",CONCATENATE(PPNE2.1!$C15,".",PPNE2.1!$D15,".",PPNE2.1!$E15,".",PPNE2.1!$F15))</f>
        <v>...</v>
      </c>
      <c r="C15" s="1" t="s">
        <v>553</v>
      </c>
      <c r="D15" s="1" t="s">
        <v>553</v>
      </c>
      <c r="E15" s="1" t="s">
        <v>553</v>
      </c>
      <c r="F15" s="1" t="s">
        <v>553</v>
      </c>
      <c r="G15" s="44" t="s">
        <v>172</v>
      </c>
      <c r="H15" s="38" t="s">
        <v>554</v>
      </c>
      <c r="I15" s="43" t="s">
        <v>18</v>
      </c>
      <c r="J15" s="39">
        <v>60</v>
      </c>
      <c r="K15" s="40">
        <v>155</v>
      </c>
      <c r="L15" s="41">
        <f>+PPNE2.1!$K15*PPNE2.1!$J15</f>
        <v>9300</v>
      </c>
      <c r="M15" s="42" t="s">
        <v>555</v>
      </c>
      <c r="N15" s="43" t="s">
        <v>537</v>
      </c>
      <c r="O15" s="231"/>
      <c r="P15" s="231"/>
      <c r="Q15" s="231"/>
      <c r="R15" s="231"/>
      <c r="S15" s="231"/>
      <c r="T15" s="231"/>
      <c r="U15" s="231"/>
      <c r="V15" s="231"/>
      <c r="W15" s="231"/>
      <c r="X15" s="231"/>
      <c r="Y15" s="231"/>
      <c r="Z15" s="231"/>
    </row>
    <row r="16" spans="1:26" ht="13.5" customHeight="1">
      <c r="A16" s="231"/>
      <c r="B16" s="1" t="str">
        <f>IF(PPNE2.1!$G16="","",CONCATENATE(PPNE2.1!$C16,".",PPNE2.1!$D16,".",PPNE2.1!$E16,".",PPNE2.1!$F16))</f>
        <v>...</v>
      </c>
      <c r="C16" s="1" t="s">
        <v>553</v>
      </c>
      <c r="D16" s="1" t="s">
        <v>553</v>
      </c>
      <c r="E16" s="1" t="s">
        <v>553</v>
      </c>
      <c r="F16" s="1" t="s">
        <v>553</v>
      </c>
      <c r="G16" s="44" t="s">
        <v>174</v>
      </c>
      <c r="H16" s="38" t="s">
        <v>554</v>
      </c>
      <c r="I16" s="43" t="s">
        <v>18</v>
      </c>
      <c r="J16" s="39">
        <v>60</v>
      </c>
      <c r="K16" s="40">
        <v>155</v>
      </c>
      <c r="L16" s="41">
        <f>+PPNE2.1!$K16*PPNE2.1!$J16</f>
        <v>9300</v>
      </c>
      <c r="M16" s="42" t="s">
        <v>555</v>
      </c>
      <c r="N16" s="43" t="s">
        <v>537</v>
      </c>
      <c r="O16" s="231"/>
      <c r="P16" s="231"/>
      <c r="Q16" s="231"/>
      <c r="R16" s="231"/>
      <c r="S16" s="231"/>
      <c r="T16" s="231"/>
      <c r="U16" s="231"/>
      <c r="V16" s="231"/>
      <c r="W16" s="231"/>
      <c r="X16" s="231"/>
      <c r="Y16" s="231"/>
      <c r="Z16" s="231"/>
    </row>
    <row r="17" spans="1:26" ht="13.5" customHeight="1">
      <c r="A17" s="231"/>
      <c r="B17" s="1" t="str">
        <f>IF(PPNE2.1!$G17="","",CONCATENATE(PPNE2.1!$C17,".",PPNE2.1!$D17,".",PPNE2.1!$E17,".",PPNE2.1!$F17))</f>
        <v>...</v>
      </c>
      <c r="C17" s="1" t="s">
        <v>553</v>
      </c>
      <c r="D17" s="1" t="s">
        <v>553</v>
      </c>
      <c r="E17" s="1" t="s">
        <v>553</v>
      </c>
      <c r="F17" s="1" t="s">
        <v>553</v>
      </c>
      <c r="G17" s="44" t="s">
        <v>176</v>
      </c>
      <c r="H17" s="38" t="s">
        <v>554</v>
      </c>
      <c r="I17" s="43" t="s">
        <v>18</v>
      </c>
      <c r="J17" s="39">
        <v>60</v>
      </c>
      <c r="K17" s="40">
        <v>155</v>
      </c>
      <c r="L17" s="41">
        <f>+PPNE2.1!$K17*PPNE2.1!$J17</f>
        <v>9300</v>
      </c>
      <c r="M17" s="42" t="s">
        <v>555</v>
      </c>
      <c r="N17" s="43" t="s">
        <v>537</v>
      </c>
      <c r="O17" s="231"/>
      <c r="P17" s="231"/>
      <c r="Q17" s="231"/>
      <c r="R17" s="231"/>
      <c r="S17" s="231"/>
      <c r="T17" s="231"/>
      <c r="U17" s="231"/>
      <c r="V17" s="231"/>
      <c r="W17" s="231"/>
      <c r="X17" s="231"/>
      <c r="Y17" s="231"/>
      <c r="Z17" s="231"/>
    </row>
    <row r="18" spans="1:26" ht="13.5" customHeight="1">
      <c r="A18" s="231"/>
      <c r="B18" s="1" t="str">
        <f>IF(PPNE2.1!$G18="","",CONCATENATE(PPNE2.1!$C18,".",PPNE2.1!$D18,".",PPNE2.1!$E18,".",PPNE2.1!$F18))</f>
        <v>...</v>
      </c>
      <c r="C18" s="1" t="s">
        <v>553</v>
      </c>
      <c r="D18" s="1" t="s">
        <v>553</v>
      </c>
      <c r="E18" s="1" t="s">
        <v>553</v>
      </c>
      <c r="F18" s="1" t="s">
        <v>553</v>
      </c>
      <c r="G18" s="44" t="s">
        <v>178</v>
      </c>
      <c r="H18" s="38" t="s">
        <v>554</v>
      </c>
      <c r="I18" s="43" t="s">
        <v>18</v>
      </c>
      <c r="J18" s="39">
        <v>80</v>
      </c>
      <c r="K18" s="40">
        <v>155</v>
      </c>
      <c r="L18" s="41">
        <f>+PPNE2.1!$K18*PPNE2.1!$J18</f>
        <v>12400</v>
      </c>
      <c r="M18" s="42" t="s">
        <v>555</v>
      </c>
      <c r="N18" s="43" t="s">
        <v>537</v>
      </c>
      <c r="O18" s="231"/>
      <c r="P18" s="231"/>
      <c r="Q18" s="231"/>
      <c r="R18" s="231"/>
      <c r="S18" s="231"/>
      <c r="T18" s="231"/>
      <c r="U18" s="231"/>
      <c r="V18" s="231"/>
      <c r="W18" s="231"/>
      <c r="X18" s="231"/>
      <c r="Y18" s="231"/>
      <c r="Z18" s="231"/>
    </row>
    <row r="19" spans="1:26" ht="13.5" customHeight="1">
      <c r="A19" s="231"/>
      <c r="B19" s="1" t="str">
        <f>IF(PPNE2.1!$G19="","",CONCATENATE(PPNE2.1!$C19,".",PPNE2.1!$D19,".",PPNE2.1!$E19,".",PPNE2.1!$F19))</f>
        <v>...</v>
      </c>
      <c r="C19" s="1" t="s">
        <v>553</v>
      </c>
      <c r="D19" s="1" t="s">
        <v>553</v>
      </c>
      <c r="E19" s="1" t="s">
        <v>553</v>
      </c>
      <c r="F19" s="1" t="s">
        <v>553</v>
      </c>
      <c r="G19" s="44" t="s">
        <v>180</v>
      </c>
      <c r="H19" s="38" t="s">
        <v>554</v>
      </c>
      <c r="I19" s="43" t="s">
        <v>18</v>
      </c>
      <c r="J19" s="39">
        <v>75</v>
      </c>
      <c r="K19" s="40">
        <v>150</v>
      </c>
      <c r="L19" s="41">
        <f>+PPNE2.1!$K19*PPNE2.1!$J19</f>
        <v>11250</v>
      </c>
      <c r="M19" s="42" t="s">
        <v>555</v>
      </c>
      <c r="N19" s="43" t="s">
        <v>537</v>
      </c>
      <c r="O19" s="231"/>
      <c r="P19" s="231"/>
      <c r="Q19" s="231"/>
      <c r="R19" s="231"/>
      <c r="S19" s="231"/>
      <c r="T19" s="231"/>
      <c r="U19" s="231"/>
      <c r="V19" s="231"/>
      <c r="W19" s="231"/>
      <c r="X19" s="231"/>
      <c r="Y19" s="231"/>
      <c r="Z19" s="231"/>
    </row>
    <row r="20" spans="1:26" ht="13.5" customHeight="1">
      <c r="A20" s="231"/>
      <c r="B20" s="1" t="str">
        <f>IF(PPNE2.1!$G20="","",CONCATENATE(PPNE2.1!$C20,".",PPNE2.1!$D20,".",PPNE2.1!$E20,".",PPNE2.1!$F20))</f>
        <v>...</v>
      </c>
      <c r="C20" s="1" t="s">
        <v>553</v>
      </c>
      <c r="D20" s="1" t="s">
        <v>553</v>
      </c>
      <c r="E20" s="1" t="s">
        <v>553</v>
      </c>
      <c r="F20" s="1" t="s">
        <v>553</v>
      </c>
      <c r="G20" s="44" t="s">
        <v>198</v>
      </c>
      <c r="H20" s="38" t="s">
        <v>554</v>
      </c>
      <c r="I20" s="43" t="s">
        <v>18</v>
      </c>
      <c r="J20" s="39">
        <v>30</v>
      </c>
      <c r="K20" s="40">
        <v>125</v>
      </c>
      <c r="L20" s="41">
        <f>+PPNE2.1!$K20*PPNE2.1!$J20</f>
        <v>3750</v>
      </c>
      <c r="M20" s="42" t="s">
        <v>555</v>
      </c>
      <c r="N20" s="43" t="s">
        <v>537</v>
      </c>
      <c r="O20" s="231"/>
      <c r="P20" s="231"/>
      <c r="Q20" s="231"/>
      <c r="R20" s="231"/>
      <c r="S20" s="231"/>
      <c r="T20" s="231"/>
      <c r="U20" s="231"/>
      <c r="V20" s="231"/>
      <c r="W20" s="231"/>
      <c r="X20" s="231"/>
      <c r="Y20" s="231"/>
      <c r="Z20" s="231"/>
    </row>
    <row r="21" spans="1:26" ht="13.5" customHeight="1">
      <c r="A21" s="231"/>
      <c r="B21" s="1" t="str">
        <f>IF(PPNE2.1!$G21="","",CONCATENATE(PPNE2.1!$C21,".",PPNE2.1!$D21,".",PPNE2.1!$E21,".",PPNE2.1!$F21))</f>
        <v>...</v>
      </c>
      <c r="C21" s="1" t="s">
        <v>553</v>
      </c>
      <c r="D21" s="1" t="s">
        <v>553</v>
      </c>
      <c r="E21" s="1" t="s">
        <v>553</v>
      </c>
      <c r="F21" s="1" t="s">
        <v>553</v>
      </c>
      <c r="G21" s="44" t="s">
        <v>216</v>
      </c>
      <c r="H21" s="38" t="s">
        <v>554</v>
      </c>
      <c r="I21" s="43" t="s">
        <v>18</v>
      </c>
      <c r="J21" s="39">
        <v>80</v>
      </c>
      <c r="K21" s="40">
        <v>150</v>
      </c>
      <c r="L21" s="41">
        <f>+PPNE2.1!$K21*PPNE2.1!$J21</f>
        <v>12000</v>
      </c>
      <c r="M21" s="42" t="s">
        <v>555</v>
      </c>
      <c r="N21" s="43" t="s">
        <v>537</v>
      </c>
      <c r="O21" s="231"/>
      <c r="P21" s="231"/>
      <c r="Q21" s="231"/>
      <c r="R21" s="231"/>
      <c r="S21" s="231"/>
      <c r="T21" s="231"/>
      <c r="U21" s="231"/>
      <c r="V21" s="231"/>
      <c r="W21" s="231"/>
      <c r="X21" s="231"/>
      <c r="Y21" s="231"/>
      <c r="Z21" s="231"/>
    </row>
    <row r="22" spans="1:26" ht="13.5" customHeight="1">
      <c r="A22" s="231"/>
      <c r="B22" s="1" t="str">
        <f>IF(PPNE2.1!$G22="","",CONCATENATE(PPNE2.1!$C22,".",PPNE2.1!$D22,".",PPNE2.1!$E22,".",PPNE2.1!$F22))</f>
        <v>...</v>
      </c>
      <c r="C22" s="1" t="s">
        <v>553</v>
      </c>
      <c r="D22" s="1" t="s">
        <v>553</v>
      </c>
      <c r="E22" s="1" t="s">
        <v>553</v>
      </c>
      <c r="F22" s="1" t="s">
        <v>553</v>
      </c>
      <c r="G22" s="44" t="s">
        <v>222</v>
      </c>
      <c r="H22" s="38" t="s">
        <v>554</v>
      </c>
      <c r="I22" s="43" t="s">
        <v>18</v>
      </c>
      <c r="J22" s="39">
        <v>80</v>
      </c>
      <c r="K22" s="40">
        <v>125</v>
      </c>
      <c r="L22" s="41">
        <f>+PPNE2.1!$K22*PPNE2.1!$J22</f>
        <v>10000</v>
      </c>
      <c r="M22" s="42" t="s">
        <v>555</v>
      </c>
      <c r="N22" s="43" t="s">
        <v>537</v>
      </c>
      <c r="O22" s="231"/>
      <c r="P22" s="231"/>
      <c r="Q22" s="231"/>
      <c r="R22" s="231"/>
      <c r="S22" s="231"/>
      <c r="T22" s="231"/>
      <c r="U22" s="231"/>
      <c r="V22" s="231"/>
      <c r="W22" s="231"/>
      <c r="X22" s="231"/>
      <c r="Y22" s="231"/>
      <c r="Z22" s="231"/>
    </row>
    <row r="23" spans="1:26" ht="13.5" customHeight="1">
      <c r="A23" s="231"/>
      <c r="B23" s="1" t="str">
        <f>IF(PPNE2.1!$G23="","",CONCATENATE(PPNE2.1!$C23,".",PPNE2.1!$D23,".",PPNE2.1!$E23,".",PPNE2.1!$F23))</f>
        <v>...</v>
      </c>
      <c r="C23" s="1" t="s">
        <v>553</v>
      </c>
      <c r="D23" s="1" t="s">
        <v>553</v>
      </c>
      <c r="E23" s="1" t="s">
        <v>553</v>
      </c>
      <c r="F23" s="1" t="s">
        <v>553</v>
      </c>
      <c r="G23" s="44" t="s">
        <v>241</v>
      </c>
      <c r="H23" s="38" t="s">
        <v>554</v>
      </c>
      <c r="I23" s="43" t="s">
        <v>18</v>
      </c>
      <c r="J23" s="39">
        <v>70</v>
      </c>
      <c r="K23" s="40">
        <v>115</v>
      </c>
      <c r="L23" s="41">
        <f>+PPNE2.1!$K23*PPNE2.1!$J23</f>
        <v>8050</v>
      </c>
      <c r="M23" s="42" t="s">
        <v>555</v>
      </c>
      <c r="N23" s="43" t="s">
        <v>537</v>
      </c>
      <c r="O23" s="231"/>
      <c r="P23" s="231"/>
      <c r="Q23" s="231"/>
      <c r="R23" s="231"/>
      <c r="S23" s="231"/>
      <c r="T23" s="231"/>
      <c r="U23" s="231"/>
      <c r="V23" s="231"/>
      <c r="W23" s="231"/>
      <c r="X23" s="231"/>
      <c r="Y23" s="231"/>
      <c r="Z23" s="231"/>
    </row>
    <row r="24" spans="1:26" ht="13.5" customHeight="1">
      <c r="A24" s="231"/>
      <c r="B24" s="1" t="str">
        <f>IF(PPNE2.1!$G24="","",CONCATENATE(PPNE2.1!$C24,".",PPNE2.1!$D24,".",PPNE2.1!$E24,".",PPNE2.1!$F24))</f>
        <v>...</v>
      </c>
      <c r="C24" s="1" t="s">
        <v>553</v>
      </c>
      <c r="D24" s="1" t="s">
        <v>553</v>
      </c>
      <c r="E24" s="1" t="s">
        <v>553</v>
      </c>
      <c r="F24" s="1" t="s">
        <v>553</v>
      </c>
      <c r="G24" s="44" t="s">
        <v>286</v>
      </c>
      <c r="H24" s="38" t="s">
        <v>554</v>
      </c>
      <c r="I24" s="43" t="s">
        <v>18</v>
      </c>
      <c r="J24" s="39">
        <v>80</v>
      </c>
      <c r="K24" s="40">
        <v>120</v>
      </c>
      <c r="L24" s="41">
        <f>+PPNE2.1!$K24*PPNE2.1!$J24</f>
        <v>9600</v>
      </c>
      <c r="M24" s="42" t="s">
        <v>555</v>
      </c>
      <c r="N24" s="43" t="s">
        <v>537</v>
      </c>
      <c r="O24" s="231"/>
      <c r="P24" s="231"/>
      <c r="Q24" s="231"/>
      <c r="R24" s="231"/>
      <c r="S24" s="231"/>
      <c r="T24" s="231"/>
      <c r="U24" s="231"/>
      <c r="V24" s="231"/>
      <c r="W24" s="231"/>
      <c r="X24" s="231"/>
      <c r="Y24" s="231"/>
      <c r="Z24" s="231"/>
    </row>
    <row r="25" spans="1:26" ht="13.5" customHeight="1">
      <c r="A25" s="231"/>
      <c r="B25" s="1" t="str">
        <f>IF(PPNE2.1!$G25="","",CONCATENATE(PPNE2.1!$C25,".",PPNE2.1!$D25,".",PPNE2.1!$E25,".",PPNE2.1!$F25))</f>
        <v>...</v>
      </c>
      <c r="C25" s="1" t="s">
        <v>553</v>
      </c>
      <c r="D25" s="1" t="s">
        <v>553</v>
      </c>
      <c r="E25" s="1" t="s">
        <v>553</v>
      </c>
      <c r="F25" s="1" t="s">
        <v>553</v>
      </c>
      <c r="G25" s="44" t="s">
        <v>289</v>
      </c>
      <c r="H25" s="38" t="s">
        <v>554</v>
      </c>
      <c r="I25" s="43" t="s">
        <v>18</v>
      </c>
      <c r="J25" s="39">
        <v>70</v>
      </c>
      <c r="K25" s="40">
        <v>155</v>
      </c>
      <c r="L25" s="41">
        <f>+PPNE2.1!$K25*PPNE2.1!$J25</f>
        <v>10850</v>
      </c>
      <c r="M25" s="42" t="s">
        <v>555</v>
      </c>
      <c r="N25" s="43" t="s">
        <v>537</v>
      </c>
      <c r="O25" s="231"/>
      <c r="P25" s="231"/>
      <c r="Q25" s="231"/>
      <c r="R25" s="231"/>
      <c r="S25" s="231"/>
      <c r="T25" s="231"/>
      <c r="U25" s="231"/>
      <c r="V25" s="231"/>
      <c r="W25" s="231"/>
      <c r="X25" s="231"/>
      <c r="Y25" s="231"/>
      <c r="Z25" s="231"/>
    </row>
    <row r="26" spans="1:26" ht="13.5" customHeight="1">
      <c r="A26" s="231"/>
      <c r="B26" s="1" t="str">
        <f>IF(PPNE2.1!$G26="","",CONCATENATE(PPNE2.1!$C26,".",PPNE2.1!$D26,".",PPNE2.1!$E26,".",PPNE2.1!$F26))</f>
        <v>...</v>
      </c>
      <c r="C26" s="1" t="s">
        <v>553</v>
      </c>
      <c r="D26" s="1" t="s">
        <v>553</v>
      </c>
      <c r="E26" s="1" t="s">
        <v>553</v>
      </c>
      <c r="F26" s="1" t="s">
        <v>553</v>
      </c>
      <c r="G26" s="44" t="s">
        <v>291</v>
      </c>
      <c r="H26" s="38" t="s">
        <v>554</v>
      </c>
      <c r="I26" s="43" t="s">
        <v>18</v>
      </c>
      <c r="J26" s="39">
        <v>60</v>
      </c>
      <c r="K26" s="40">
        <v>150</v>
      </c>
      <c r="L26" s="41">
        <f>+PPNE2.1!$K26*PPNE2.1!$J26</f>
        <v>9000</v>
      </c>
      <c r="M26" s="42" t="s">
        <v>555</v>
      </c>
      <c r="N26" s="43" t="s">
        <v>537</v>
      </c>
      <c r="O26" s="231"/>
      <c r="P26" s="231"/>
      <c r="Q26" s="231"/>
      <c r="R26" s="231"/>
      <c r="S26" s="231"/>
      <c r="T26" s="231"/>
      <c r="U26" s="231"/>
      <c r="V26" s="231"/>
      <c r="W26" s="231"/>
      <c r="X26" s="231"/>
      <c r="Y26" s="231"/>
      <c r="Z26" s="231"/>
    </row>
    <row r="27" spans="1:26" ht="13.5" customHeight="1">
      <c r="A27" s="231"/>
      <c r="B27" s="1" t="str">
        <f>IF(PPNE2.1!$G27="","",CONCATENATE(PPNE2.1!$C27,".",PPNE2.1!$D27,".",PPNE2.1!$E27,".",PPNE2.1!$F27))</f>
        <v>...</v>
      </c>
      <c r="C27" s="1" t="s">
        <v>553</v>
      </c>
      <c r="D27" s="1" t="s">
        <v>553</v>
      </c>
      <c r="E27" s="1" t="s">
        <v>553</v>
      </c>
      <c r="F27" s="1" t="s">
        <v>553</v>
      </c>
      <c r="G27" s="44" t="s">
        <v>294</v>
      </c>
      <c r="H27" s="38" t="s">
        <v>554</v>
      </c>
      <c r="I27" s="43" t="s">
        <v>18</v>
      </c>
      <c r="J27" s="39">
        <v>50</v>
      </c>
      <c r="K27" s="40">
        <v>120</v>
      </c>
      <c r="L27" s="41">
        <f>+PPNE2.1!$K27*PPNE2.1!$J27</f>
        <v>6000</v>
      </c>
      <c r="M27" s="42" t="s">
        <v>555</v>
      </c>
      <c r="N27" s="43" t="s">
        <v>537</v>
      </c>
      <c r="O27" s="231"/>
      <c r="P27" s="231"/>
      <c r="Q27" s="231"/>
      <c r="R27" s="231"/>
      <c r="S27" s="231"/>
      <c r="T27" s="231"/>
      <c r="U27" s="231"/>
      <c r="V27" s="231"/>
      <c r="W27" s="231"/>
      <c r="X27" s="231"/>
      <c r="Y27" s="231"/>
      <c r="Z27" s="231"/>
    </row>
    <row r="28" spans="1:26" ht="13.5" customHeight="1">
      <c r="A28" s="231"/>
      <c r="B28" s="1" t="str">
        <f>IF(PPNE2.1!$G28="","",CONCATENATE(PPNE2.1!$C28,".",PPNE2.1!$D28,".",PPNE2.1!$E28,".",PPNE2.1!$F28))</f>
        <v>...</v>
      </c>
      <c r="C28" s="1" t="s">
        <v>553</v>
      </c>
      <c r="D28" s="1" t="s">
        <v>553</v>
      </c>
      <c r="E28" s="1" t="s">
        <v>553</v>
      </c>
      <c r="F28" s="1" t="s">
        <v>553</v>
      </c>
      <c r="G28" s="44" t="s">
        <v>296</v>
      </c>
      <c r="H28" s="38" t="s">
        <v>554</v>
      </c>
      <c r="I28" s="43" t="s">
        <v>18</v>
      </c>
      <c r="J28" s="39">
        <v>80</v>
      </c>
      <c r="K28" s="40">
        <v>175</v>
      </c>
      <c r="L28" s="41">
        <f>+PPNE2.1!$K28*PPNE2.1!$J28</f>
        <v>14000</v>
      </c>
      <c r="M28" s="42" t="s">
        <v>555</v>
      </c>
      <c r="N28" s="43" t="s">
        <v>537</v>
      </c>
      <c r="O28" s="231"/>
      <c r="P28" s="231"/>
      <c r="Q28" s="231"/>
      <c r="R28" s="231"/>
      <c r="S28" s="231"/>
      <c r="T28" s="231"/>
      <c r="U28" s="231"/>
      <c r="V28" s="231"/>
      <c r="W28" s="231"/>
      <c r="X28" s="231"/>
      <c r="Y28" s="231"/>
      <c r="Z28" s="231"/>
    </row>
    <row r="29" spans="1:26" ht="13.5" customHeight="1">
      <c r="A29" s="231"/>
      <c r="B29" s="1" t="str">
        <f>IF(PPNE2.1!$G29="","",CONCATENATE(PPNE2.1!$C29,".",PPNE2.1!$D29,".",PPNE2.1!$E29,".",PPNE2.1!$F29))</f>
        <v>...</v>
      </c>
      <c r="C29" s="1" t="s">
        <v>553</v>
      </c>
      <c r="D29" s="1" t="s">
        <v>553</v>
      </c>
      <c r="E29" s="1" t="s">
        <v>553</v>
      </c>
      <c r="F29" s="1" t="s">
        <v>553</v>
      </c>
      <c r="G29" s="44" t="s">
        <v>302</v>
      </c>
      <c r="H29" s="38" t="s">
        <v>554</v>
      </c>
      <c r="I29" s="43" t="s">
        <v>18</v>
      </c>
      <c r="J29" s="39">
        <v>80</v>
      </c>
      <c r="K29" s="40">
        <v>175</v>
      </c>
      <c r="L29" s="41">
        <f>+PPNE2.1!$K29*PPNE2.1!$J29</f>
        <v>14000</v>
      </c>
      <c r="M29" s="42" t="s">
        <v>555</v>
      </c>
      <c r="N29" s="43" t="s">
        <v>537</v>
      </c>
      <c r="O29" s="231"/>
      <c r="P29" s="231"/>
      <c r="Q29" s="231"/>
      <c r="R29" s="231"/>
      <c r="S29" s="231"/>
      <c r="T29" s="231"/>
      <c r="U29" s="231"/>
      <c r="V29" s="231"/>
      <c r="W29" s="231"/>
      <c r="X29" s="231"/>
      <c r="Y29" s="231"/>
      <c r="Z29" s="231"/>
    </row>
    <row r="30" spans="1:26" ht="13.5" customHeight="1">
      <c r="A30" s="231"/>
      <c r="B30" s="1" t="str">
        <f>IF(PPNE2.1!$G30="","",CONCATENATE(PPNE2.1!$C30,".",PPNE2.1!$D30,".",PPNE2.1!$E30,".",PPNE2.1!$F30))</f>
        <v>...</v>
      </c>
      <c r="C30" s="1" t="s">
        <v>553</v>
      </c>
      <c r="D30" s="1" t="s">
        <v>553</v>
      </c>
      <c r="E30" s="1" t="s">
        <v>553</v>
      </c>
      <c r="F30" s="1" t="s">
        <v>553</v>
      </c>
      <c r="G30" s="44" t="s">
        <v>305</v>
      </c>
      <c r="H30" s="38" t="s">
        <v>554</v>
      </c>
      <c r="I30" s="43" t="s">
        <v>18</v>
      </c>
      <c r="J30" s="39">
        <v>60</v>
      </c>
      <c r="K30" s="40">
        <v>120</v>
      </c>
      <c r="L30" s="41">
        <f>+PPNE2.1!$K30*PPNE2.1!$J30</f>
        <v>7200</v>
      </c>
      <c r="M30" s="42" t="s">
        <v>555</v>
      </c>
      <c r="N30" s="43" t="s">
        <v>537</v>
      </c>
      <c r="O30" s="231"/>
      <c r="P30" s="231"/>
      <c r="Q30" s="231"/>
      <c r="R30" s="231"/>
      <c r="S30" s="231"/>
      <c r="T30" s="231"/>
      <c r="U30" s="231"/>
      <c r="V30" s="231"/>
      <c r="W30" s="231"/>
      <c r="X30" s="231"/>
      <c r="Y30" s="231"/>
      <c r="Z30" s="231"/>
    </row>
    <row r="31" spans="1:26" ht="13.5" customHeight="1">
      <c r="A31" s="231"/>
      <c r="B31" s="1" t="str">
        <f>IF(PPNE2.1!$G31="","",CONCATENATE(PPNE2.1!$C31,".",PPNE2.1!$D31,".",PPNE2.1!$E31,".",PPNE2.1!$F31))</f>
        <v>...</v>
      </c>
      <c r="C31" s="1" t="s">
        <v>553</v>
      </c>
      <c r="D31" s="1" t="s">
        <v>553</v>
      </c>
      <c r="E31" s="1" t="s">
        <v>553</v>
      </c>
      <c r="F31" s="1" t="s">
        <v>553</v>
      </c>
      <c r="G31" s="44" t="s">
        <v>309</v>
      </c>
      <c r="H31" s="38" t="s">
        <v>554</v>
      </c>
      <c r="I31" s="43" t="s">
        <v>18</v>
      </c>
      <c r="J31" s="39">
        <v>65</v>
      </c>
      <c r="K31" s="40">
        <v>125</v>
      </c>
      <c r="L31" s="41">
        <f>+PPNE2.1!$K31*PPNE2.1!$J31</f>
        <v>8125</v>
      </c>
      <c r="M31" s="42" t="s">
        <v>555</v>
      </c>
      <c r="N31" s="43" t="s">
        <v>537</v>
      </c>
      <c r="O31" s="231"/>
      <c r="P31" s="231"/>
      <c r="Q31" s="231"/>
      <c r="R31" s="231"/>
      <c r="S31" s="231"/>
      <c r="T31" s="231"/>
      <c r="U31" s="231"/>
      <c r="V31" s="231"/>
      <c r="W31" s="231"/>
      <c r="X31" s="231"/>
      <c r="Y31" s="231"/>
      <c r="Z31" s="231"/>
    </row>
    <row r="32" spans="1:26" ht="13.5" customHeight="1">
      <c r="A32" s="231"/>
      <c r="B32" s="1" t="str">
        <f>IF(PPNE2.1!$G32="","",CONCATENATE(PPNE2.1!$C32,".",PPNE2.1!$D32,".",PPNE2.1!$E32,".",PPNE2.1!$F32))</f>
        <v>...</v>
      </c>
      <c r="C32" s="1" t="s">
        <v>553</v>
      </c>
      <c r="D32" s="1" t="s">
        <v>553</v>
      </c>
      <c r="E32" s="1" t="s">
        <v>553</v>
      </c>
      <c r="F32" s="1" t="s">
        <v>553</v>
      </c>
      <c r="G32" s="44" t="s">
        <v>322</v>
      </c>
      <c r="H32" s="38" t="s">
        <v>554</v>
      </c>
      <c r="I32" s="43" t="s">
        <v>18</v>
      </c>
      <c r="J32" s="39">
        <v>60</v>
      </c>
      <c r="K32" s="40">
        <v>120</v>
      </c>
      <c r="L32" s="41">
        <f>+PPNE2.1!$K32*PPNE2.1!$J32</f>
        <v>7200</v>
      </c>
      <c r="M32" s="42" t="s">
        <v>555</v>
      </c>
      <c r="N32" s="43" t="s">
        <v>537</v>
      </c>
      <c r="O32" s="231"/>
      <c r="P32" s="231"/>
      <c r="Q32" s="231"/>
      <c r="R32" s="231"/>
      <c r="S32" s="231"/>
      <c r="T32" s="231"/>
      <c r="U32" s="231"/>
      <c r="V32" s="231"/>
      <c r="W32" s="231"/>
      <c r="X32" s="231"/>
      <c r="Y32" s="231"/>
      <c r="Z32" s="231"/>
    </row>
    <row r="33" spans="1:26" ht="13.5" customHeight="1">
      <c r="A33" s="231"/>
      <c r="B33" s="1" t="str">
        <f>IF(PPNE2.1!$G33="","",CONCATENATE(PPNE2.1!$C33,".",PPNE2.1!$D33,".",PPNE2.1!$E33,".",PPNE2.1!$F33))</f>
        <v>...</v>
      </c>
      <c r="C33" s="1" t="s">
        <v>553</v>
      </c>
      <c r="D33" s="1" t="s">
        <v>553</v>
      </c>
      <c r="E33" s="1" t="s">
        <v>553</v>
      </c>
      <c r="F33" s="1" t="s">
        <v>553</v>
      </c>
      <c r="G33" s="44" t="s">
        <v>324</v>
      </c>
      <c r="H33" s="38" t="s">
        <v>554</v>
      </c>
      <c r="I33" s="43" t="s">
        <v>18</v>
      </c>
      <c r="J33" s="39">
        <v>60</v>
      </c>
      <c r="K33" s="40">
        <v>120</v>
      </c>
      <c r="L33" s="41">
        <f>+PPNE2.1!$K33*PPNE2.1!$J33</f>
        <v>7200</v>
      </c>
      <c r="M33" s="42" t="s">
        <v>555</v>
      </c>
      <c r="N33" s="43" t="s">
        <v>537</v>
      </c>
      <c r="O33" s="231"/>
      <c r="P33" s="231"/>
      <c r="Q33" s="231"/>
      <c r="R33" s="231"/>
      <c r="S33" s="231"/>
      <c r="T33" s="231"/>
      <c r="U33" s="231"/>
      <c r="V33" s="231"/>
      <c r="W33" s="231"/>
      <c r="X33" s="231"/>
      <c r="Y33" s="231"/>
      <c r="Z33" s="231"/>
    </row>
    <row r="34" spans="1:26" ht="13.5" customHeight="1">
      <c r="A34" s="231"/>
      <c r="B34" s="1" t="str">
        <f>IF(PPNE2.1!$G34="","",CONCATENATE(PPNE2.1!$C34,".",PPNE2.1!$D34,".",PPNE2.1!$E34,".",PPNE2.1!$F34))</f>
        <v>...</v>
      </c>
      <c r="C34" s="1" t="s">
        <v>553</v>
      </c>
      <c r="D34" s="1" t="s">
        <v>553</v>
      </c>
      <c r="E34" s="1" t="s">
        <v>553</v>
      </c>
      <c r="F34" s="1" t="s">
        <v>553</v>
      </c>
      <c r="G34" s="44" t="s">
        <v>327</v>
      </c>
      <c r="H34" s="38" t="s">
        <v>554</v>
      </c>
      <c r="I34" s="43" t="s">
        <v>18</v>
      </c>
      <c r="J34" s="39">
        <v>60</v>
      </c>
      <c r="K34" s="40">
        <v>120</v>
      </c>
      <c r="L34" s="41">
        <f>+PPNE2.1!$K34*PPNE2.1!$J34</f>
        <v>7200</v>
      </c>
      <c r="M34" s="42" t="s">
        <v>555</v>
      </c>
      <c r="N34" s="43" t="s">
        <v>537</v>
      </c>
      <c r="O34" s="231"/>
      <c r="P34" s="231"/>
      <c r="Q34" s="231"/>
      <c r="R34" s="231"/>
      <c r="S34" s="231"/>
      <c r="T34" s="231"/>
      <c r="U34" s="231"/>
      <c r="V34" s="231"/>
      <c r="W34" s="231"/>
      <c r="X34" s="231"/>
      <c r="Y34" s="231"/>
      <c r="Z34" s="231"/>
    </row>
    <row r="35" spans="1:26" ht="13.5" customHeight="1">
      <c r="A35" s="231"/>
      <c r="B35" s="1" t="str">
        <f>IF(PPNE2.1!$G35="","",CONCATENATE(PPNE2.1!$C35,".",PPNE2.1!$D35,".",PPNE2.1!$E35,".",PPNE2.1!$F35))</f>
        <v>...</v>
      </c>
      <c r="C35" s="1" t="s">
        <v>553</v>
      </c>
      <c r="D35" s="1" t="s">
        <v>553</v>
      </c>
      <c r="E35" s="1" t="s">
        <v>553</v>
      </c>
      <c r="F35" s="1" t="s">
        <v>553</v>
      </c>
      <c r="G35" s="44" t="s">
        <v>360</v>
      </c>
      <c r="H35" s="38" t="s">
        <v>554</v>
      </c>
      <c r="I35" s="43" t="s">
        <v>18</v>
      </c>
      <c r="J35" s="39">
        <v>60</v>
      </c>
      <c r="K35" s="40">
        <v>120</v>
      </c>
      <c r="L35" s="41">
        <f>+PPNE2.1!$K35*PPNE2.1!$J35</f>
        <v>7200</v>
      </c>
      <c r="M35" s="42" t="s">
        <v>555</v>
      </c>
      <c r="N35" s="43" t="s">
        <v>537</v>
      </c>
      <c r="O35" s="231"/>
      <c r="P35" s="231"/>
      <c r="Q35" s="231"/>
      <c r="R35" s="231"/>
      <c r="S35" s="231"/>
      <c r="T35" s="231"/>
      <c r="U35" s="231"/>
      <c r="V35" s="231"/>
      <c r="W35" s="231"/>
      <c r="X35" s="231"/>
      <c r="Y35" s="231"/>
      <c r="Z35" s="231"/>
    </row>
    <row r="36" spans="1:26" ht="13.5" customHeight="1">
      <c r="A36" s="231"/>
      <c r="B36" s="1" t="str">
        <f>IF(PPNE2.1!$G36="","",CONCATENATE(PPNE2.1!$C36,".",PPNE2.1!$D36,".",PPNE2.1!$E36,".",PPNE2.1!$F36))</f>
        <v>...</v>
      </c>
      <c r="C36" s="1" t="s">
        <v>553</v>
      </c>
      <c r="D36" s="1" t="s">
        <v>553</v>
      </c>
      <c r="E36" s="1" t="s">
        <v>553</v>
      </c>
      <c r="F36" s="1" t="s">
        <v>553</v>
      </c>
      <c r="G36" s="44" t="s">
        <v>377</v>
      </c>
      <c r="H36" s="38" t="s">
        <v>554</v>
      </c>
      <c r="I36" s="43" t="s">
        <v>18</v>
      </c>
      <c r="J36" s="39">
        <v>66</v>
      </c>
      <c r="K36" s="40">
        <v>120</v>
      </c>
      <c r="L36" s="41">
        <f>+PPNE2.1!$K36*PPNE2.1!$J36</f>
        <v>7920</v>
      </c>
      <c r="M36" s="42" t="s">
        <v>555</v>
      </c>
      <c r="N36" s="43" t="s">
        <v>537</v>
      </c>
      <c r="O36" s="231"/>
      <c r="P36" s="231"/>
      <c r="Q36" s="231"/>
      <c r="R36" s="231"/>
      <c r="S36" s="231"/>
      <c r="T36" s="231"/>
      <c r="U36" s="231"/>
      <c r="V36" s="231"/>
      <c r="W36" s="231"/>
      <c r="X36" s="231"/>
      <c r="Y36" s="231"/>
      <c r="Z36" s="231"/>
    </row>
    <row r="37" spans="1:26" ht="13.5" customHeight="1">
      <c r="A37" s="231"/>
      <c r="B37" s="1" t="str">
        <f>IF(PPNE2.1!$G37="","",CONCATENATE(PPNE2.1!$C37,".",PPNE2.1!$D37,".",PPNE2.1!$E37,".",PPNE2.1!$F37))</f>
        <v>...</v>
      </c>
      <c r="C37" s="1" t="s">
        <v>553</v>
      </c>
      <c r="D37" s="1" t="s">
        <v>553</v>
      </c>
      <c r="E37" s="1" t="s">
        <v>553</v>
      </c>
      <c r="F37" s="1" t="s">
        <v>553</v>
      </c>
      <c r="G37" s="44" t="s">
        <v>381</v>
      </c>
      <c r="H37" s="38" t="s">
        <v>554</v>
      </c>
      <c r="I37" s="43" t="s">
        <v>18</v>
      </c>
      <c r="J37" s="39">
        <v>80</v>
      </c>
      <c r="K37" s="40">
        <v>155</v>
      </c>
      <c r="L37" s="41">
        <f>+PPNE2.1!$K37*PPNE2.1!$J37</f>
        <v>12400</v>
      </c>
      <c r="M37" s="42" t="s">
        <v>555</v>
      </c>
      <c r="N37" s="43" t="s">
        <v>537</v>
      </c>
      <c r="O37" s="231"/>
      <c r="P37" s="231"/>
      <c r="Q37" s="231"/>
      <c r="R37" s="231"/>
      <c r="S37" s="231"/>
      <c r="T37" s="231"/>
      <c r="U37" s="231"/>
      <c r="V37" s="231"/>
      <c r="W37" s="231"/>
      <c r="X37" s="231"/>
      <c r="Y37" s="231"/>
      <c r="Z37" s="231"/>
    </row>
    <row r="38" spans="1:26" ht="13.5" customHeight="1">
      <c r="A38" s="231"/>
      <c r="B38" s="1" t="str">
        <f>IF(PPNE2.1!$G38="","",CONCATENATE(PPNE2.1!$C38,".",PPNE2.1!$D38,".",PPNE2.1!$E38,".",PPNE2.1!$F38))</f>
        <v>...</v>
      </c>
      <c r="C38" s="1" t="s">
        <v>553</v>
      </c>
      <c r="D38" s="1" t="s">
        <v>553</v>
      </c>
      <c r="E38" s="1" t="s">
        <v>553</v>
      </c>
      <c r="F38" s="1" t="s">
        <v>553</v>
      </c>
      <c r="G38" s="44" t="s">
        <v>385</v>
      </c>
      <c r="H38" s="38" t="s">
        <v>554</v>
      </c>
      <c r="I38" s="43" t="s">
        <v>18</v>
      </c>
      <c r="J38" s="39">
        <v>20</v>
      </c>
      <c r="K38" s="40">
        <v>70</v>
      </c>
      <c r="L38" s="41">
        <f>+PPNE2.1!$K38*PPNE2.1!$J38</f>
        <v>1400</v>
      </c>
      <c r="M38" s="42" t="s">
        <v>555</v>
      </c>
      <c r="N38" s="43" t="s">
        <v>537</v>
      </c>
      <c r="O38" s="231"/>
      <c r="P38" s="231"/>
      <c r="Q38" s="231"/>
      <c r="R38" s="231"/>
      <c r="S38" s="231"/>
      <c r="T38" s="231"/>
      <c r="U38" s="231"/>
      <c r="V38" s="231"/>
      <c r="W38" s="231"/>
      <c r="X38" s="231"/>
      <c r="Y38" s="231"/>
      <c r="Z38" s="231"/>
    </row>
    <row r="39" spans="1:26" ht="13.5" customHeight="1">
      <c r="A39" s="231"/>
      <c r="B39" s="1" t="str">
        <f>IF(PPNE2.1!$G39="","",CONCATENATE(PPNE2.1!$C39,".",PPNE2.1!$D39,".",PPNE2.1!$E39,".",PPNE2.1!$F39))</f>
        <v>...</v>
      </c>
      <c r="C39" s="1" t="s">
        <v>553</v>
      </c>
      <c r="D39" s="1" t="s">
        <v>553</v>
      </c>
      <c r="E39" s="1" t="s">
        <v>553</v>
      </c>
      <c r="F39" s="1" t="s">
        <v>553</v>
      </c>
      <c r="G39" s="44" t="s">
        <v>389</v>
      </c>
      <c r="H39" s="38" t="s">
        <v>554</v>
      </c>
      <c r="I39" s="43" t="s">
        <v>18</v>
      </c>
      <c r="J39" s="39">
        <v>45</v>
      </c>
      <c r="K39" s="40">
        <v>70</v>
      </c>
      <c r="L39" s="41">
        <f>+PPNE2.1!$K39*PPNE2.1!$J39</f>
        <v>3150</v>
      </c>
      <c r="M39" s="42" t="s">
        <v>555</v>
      </c>
      <c r="N39" s="43" t="s">
        <v>537</v>
      </c>
      <c r="O39" s="231"/>
      <c r="P39" s="231"/>
      <c r="Q39" s="231"/>
      <c r="R39" s="231"/>
      <c r="S39" s="231"/>
      <c r="T39" s="231"/>
      <c r="U39" s="231"/>
      <c r="V39" s="231"/>
      <c r="W39" s="231"/>
      <c r="X39" s="231"/>
      <c r="Y39" s="231"/>
      <c r="Z39" s="231"/>
    </row>
    <row r="40" spans="1:26" ht="13.5" customHeight="1">
      <c r="A40" s="231"/>
      <c r="B40" s="1" t="str">
        <f>IF(PPNE2.1!$G40="","",CONCATENATE(PPNE2.1!$C40,".",PPNE2.1!$D40,".",PPNE2.1!$E40,".",PPNE2.1!$F40))</f>
        <v>...</v>
      </c>
      <c r="C40" s="1" t="s">
        <v>553</v>
      </c>
      <c r="D40" s="1" t="s">
        <v>553</v>
      </c>
      <c r="E40" s="1" t="s">
        <v>553</v>
      </c>
      <c r="F40" s="1" t="s">
        <v>553</v>
      </c>
      <c r="G40" s="44" t="s">
        <v>392</v>
      </c>
      <c r="H40" s="38" t="s">
        <v>554</v>
      </c>
      <c r="I40" s="43" t="s">
        <v>18</v>
      </c>
      <c r="J40" s="39">
        <v>60</v>
      </c>
      <c r="K40" s="40">
        <v>120</v>
      </c>
      <c r="L40" s="41">
        <f>+PPNE2.1!$K40*PPNE2.1!$J40</f>
        <v>7200</v>
      </c>
      <c r="M40" s="42" t="s">
        <v>555</v>
      </c>
      <c r="N40" s="43" t="s">
        <v>537</v>
      </c>
      <c r="O40" s="231"/>
      <c r="P40" s="231"/>
      <c r="Q40" s="231"/>
      <c r="R40" s="231"/>
      <c r="S40" s="231"/>
      <c r="T40" s="231"/>
      <c r="U40" s="231"/>
      <c r="V40" s="231"/>
      <c r="W40" s="231"/>
      <c r="X40" s="231"/>
      <c r="Y40" s="231"/>
      <c r="Z40" s="231"/>
    </row>
    <row r="41" spans="1:26" ht="13.5" customHeight="1">
      <c r="A41" s="231"/>
      <c r="B41" s="1" t="str">
        <f>IF(PPNE2.1!$G41="","",CONCATENATE(PPNE2.1!$C41,".",PPNE2.1!$D41,".",PPNE2.1!$E41,".",PPNE2.1!$F41))</f>
        <v>...</v>
      </c>
      <c r="C41" s="1" t="s">
        <v>553</v>
      </c>
      <c r="D41" s="1" t="s">
        <v>553</v>
      </c>
      <c r="E41" s="1" t="s">
        <v>553</v>
      </c>
      <c r="F41" s="1" t="s">
        <v>553</v>
      </c>
      <c r="G41" s="44" t="s">
        <v>419</v>
      </c>
      <c r="H41" s="38" t="s">
        <v>554</v>
      </c>
      <c r="I41" s="43" t="s">
        <v>18</v>
      </c>
      <c r="J41" s="39">
        <v>50</v>
      </c>
      <c r="K41" s="40">
        <v>110</v>
      </c>
      <c r="L41" s="41">
        <f>+PPNE2.1!$K41*PPNE2.1!$J41</f>
        <v>5500</v>
      </c>
      <c r="M41" s="42" t="s">
        <v>555</v>
      </c>
      <c r="N41" s="43" t="s">
        <v>537</v>
      </c>
      <c r="O41" s="231"/>
      <c r="P41" s="231"/>
      <c r="Q41" s="231"/>
      <c r="R41" s="231"/>
      <c r="S41" s="231"/>
      <c r="T41" s="231"/>
      <c r="U41" s="231"/>
      <c r="V41" s="231"/>
      <c r="W41" s="231"/>
      <c r="X41" s="231"/>
      <c r="Y41" s="231"/>
      <c r="Z41" s="231"/>
    </row>
    <row r="42" spans="1:26" ht="13.5" customHeight="1">
      <c r="A42" s="231"/>
      <c r="B42" s="1" t="str">
        <f>IF(PPNE2.1!$G42="","",CONCATENATE(PPNE2.1!$C42,".",PPNE2.1!$D42,".",PPNE2.1!$E42,".",PPNE2.1!$F42))</f>
        <v>...</v>
      </c>
      <c r="C42" s="1" t="s">
        <v>553</v>
      </c>
      <c r="D42" s="1" t="s">
        <v>553</v>
      </c>
      <c r="E42" s="1" t="s">
        <v>553</v>
      </c>
      <c r="F42" s="1" t="s">
        <v>553</v>
      </c>
      <c r="G42" s="44" t="s">
        <v>423</v>
      </c>
      <c r="H42" s="38" t="s">
        <v>554</v>
      </c>
      <c r="I42" s="43" t="s">
        <v>18</v>
      </c>
      <c r="J42" s="39">
        <v>45</v>
      </c>
      <c r="K42" s="40">
        <v>110</v>
      </c>
      <c r="L42" s="41">
        <f>+PPNE2.1!$K42*PPNE2.1!$J42</f>
        <v>4950</v>
      </c>
      <c r="M42" s="42" t="s">
        <v>555</v>
      </c>
      <c r="N42" s="43" t="s">
        <v>537</v>
      </c>
      <c r="O42" s="231"/>
      <c r="P42" s="231"/>
      <c r="Q42" s="231"/>
      <c r="R42" s="231"/>
      <c r="S42" s="231"/>
      <c r="T42" s="231"/>
      <c r="U42" s="231"/>
      <c r="V42" s="231"/>
      <c r="W42" s="231"/>
      <c r="X42" s="231"/>
      <c r="Y42" s="231"/>
      <c r="Z42" s="231"/>
    </row>
    <row r="43" spans="1:26" ht="13.5" customHeight="1">
      <c r="A43" s="231"/>
      <c r="B43" s="1" t="str">
        <f>IF(PPNE2.1!$G43="","",CONCATENATE(PPNE2.1!$C43,".",PPNE2.1!$D43,".",PPNE2.1!$E43,".",PPNE2.1!$F43))</f>
        <v>...</v>
      </c>
      <c r="C43" s="1" t="s">
        <v>553</v>
      </c>
      <c r="D43" s="1" t="s">
        <v>553</v>
      </c>
      <c r="E43" s="1" t="s">
        <v>553</v>
      </c>
      <c r="F43" s="1" t="s">
        <v>553</v>
      </c>
      <c r="G43" s="44" t="s">
        <v>432</v>
      </c>
      <c r="H43" s="38" t="s">
        <v>554</v>
      </c>
      <c r="I43" s="43" t="s">
        <v>18</v>
      </c>
      <c r="J43" s="39">
        <v>24</v>
      </c>
      <c r="K43" s="40">
        <v>50</v>
      </c>
      <c r="L43" s="41">
        <f>+PPNE2.1!$K43*PPNE2.1!$J43</f>
        <v>1200</v>
      </c>
      <c r="M43" s="42" t="s">
        <v>555</v>
      </c>
      <c r="N43" s="43" t="s">
        <v>537</v>
      </c>
      <c r="O43" s="231"/>
      <c r="P43" s="231"/>
      <c r="Q43" s="231"/>
      <c r="R43" s="231"/>
      <c r="S43" s="231"/>
      <c r="T43" s="231"/>
      <c r="U43" s="231"/>
      <c r="V43" s="231"/>
      <c r="W43" s="231"/>
      <c r="X43" s="231"/>
      <c r="Y43" s="231"/>
      <c r="Z43" s="231"/>
    </row>
    <row r="44" spans="1:26" ht="13.5" customHeight="1">
      <c r="A44" s="231"/>
      <c r="B44" s="1" t="str">
        <f>IF(PPNE2.1!$G44="","",CONCATENATE(PPNE2.1!$C44,".",PPNE2.1!$D44,".",PPNE2.1!$E44,".",PPNE2.1!$F44))</f>
        <v>...</v>
      </c>
      <c r="C44" s="1" t="s">
        <v>553</v>
      </c>
      <c r="D44" s="1" t="s">
        <v>553</v>
      </c>
      <c r="E44" s="1" t="s">
        <v>553</v>
      </c>
      <c r="F44" s="1" t="s">
        <v>553</v>
      </c>
      <c r="G44" s="44" t="s">
        <v>434</v>
      </c>
      <c r="H44" s="38" t="s">
        <v>554</v>
      </c>
      <c r="I44" s="43" t="s">
        <v>18</v>
      </c>
      <c r="J44" s="39">
        <v>40</v>
      </c>
      <c r="K44" s="40">
        <v>110</v>
      </c>
      <c r="L44" s="41">
        <f>+PPNE2.1!$K44*PPNE2.1!$J44</f>
        <v>4400</v>
      </c>
      <c r="M44" s="42" t="s">
        <v>555</v>
      </c>
      <c r="N44" s="43" t="s">
        <v>537</v>
      </c>
      <c r="O44" s="231"/>
      <c r="P44" s="231"/>
      <c r="Q44" s="231"/>
      <c r="R44" s="231"/>
      <c r="S44" s="231"/>
      <c r="T44" s="231"/>
      <c r="U44" s="231"/>
      <c r="V44" s="231"/>
      <c r="W44" s="231"/>
      <c r="X44" s="231"/>
      <c r="Y44" s="231"/>
      <c r="Z44" s="231"/>
    </row>
    <row r="45" spans="1:26" ht="13.5" customHeight="1">
      <c r="A45" s="231"/>
      <c r="B45" s="1" t="str">
        <f>IF(PPNE2.1!$G45="","",CONCATENATE(PPNE2.1!$C45,".",PPNE2.1!$D45,".",PPNE2.1!$E45,".",PPNE2.1!$F45))</f>
        <v>...</v>
      </c>
      <c r="C45" s="1" t="s">
        <v>553</v>
      </c>
      <c r="D45" s="1" t="s">
        <v>553</v>
      </c>
      <c r="E45" s="1" t="s">
        <v>553</v>
      </c>
      <c r="F45" s="1" t="s">
        <v>553</v>
      </c>
      <c r="G45" s="44" t="s">
        <v>437</v>
      </c>
      <c r="H45" s="38" t="s">
        <v>554</v>
      </c>
      <c r="I45" s="43" t="s">
        <v>18</v>
      </c>
      <c r="J45" s="39">
        <v>60</v>
      </c>
      <c r="K45" s="40">
        <v>120</v>
      </c>
      <c r="L45" s="41">
        <f>+PPNE2.1!$K45*PPNE2.1!$J45</f>
        <v>7200</v>
      </c>
      <c r="M45" s="42" t="s">
        <v>555</v>
      </c>
      <c r="N45" s="43" t="s">
        <v>537</v>
      </c>
      <c r="O45" s="231"/>
      <c r="P45" s="231"/>
      <c r="Q45" s="231"/>
      <c r="R45" s="231"/>
      <c r="S45" s="231"/>
      <c r="T45" s="231"/>
      <c r="U45" s="231"/>
      <c r="V45" s="231"/>
      <c r="W45" s="231"/>
      <c r="X45" s="231"/>
      <c r="Y45" s="231"/>
      <c r="Z45" s="231"/>
    </row>
    <row r="46" spans="1:26" ht="13.5" customHeight="1">
      <c r="A46" s="231"/>
      <c r="B46" s="1" t="str">
        <f>IF(PPNE2.1!$G46="","",CONCATENATE(PPNE2.1!$C46,".",PPNE2.1!$D46,".",PPNE2.1!$E46,".",PPNE2.1!$F46))</f>
        <v>...</v>
      </c>
      <c r="C46" s="1" t="s">
        <v>553</v>
      </c>
      <c r="D46" s="1" t="s">
        <v>553</v>
      </c>
      <c r="E46" s="1" t="s">
        <v>553</v>
      </c>
      <c r="F46" s="1" t="s">
        <v>553</v>
      </c>
      <c r="G46" s="44" t="s">
        <v>440</v>
      </c>
      <c r="H46" s="38" t="s">
        <v>554</v>
      </c>
      <c r="I46" s="43" t="s">
        <v>18</v>
      </c>
      <c r="J46" s="39">
        <v>35</v>
      </c>
      <c r="K46" s="40">
        <v>75</v>
      </c>
      <c r="L46" s="41">
        <f>+PPNE2.1!$K46*PPNE2.1!$J46</f>
        <v>2625</v>
      </c>
      <c r="M46" s="42" t="s">
        <v>555</v>
      </c>
      <c r="N46" s="43" t="s">
        <v>537</v>
      </c>
      <c r="O46" s="231"/>
      <c r="P46" s="231"/>
      <c r="Q46" s="231"/>
      <c r="R46" s="231"/>
      <c r="S46" s="231"/>
      <c r="T46" s="231"/>
      <c r="U46" s="231"/>
      <c r="V46" s="231"/>
      <c r="W46" s="231"/>
      <c r="X46" s="231"/>
      <c r="Y46" s="231"/>
      <c r="Z46" s="231"/>
    </row>
    <row r="47" spans="1:26" ht="13.5" customHeight="1">
      <c r="A47" s="231"/>
      <c r="B47" s="1" t="str">
        <f>IF(PPNE2.1!$G47="","",CONCATENATE(PPNE2.1!$C47,".",PPNE2.1!$D47,".",PPNE2.1!$E47,".",PPNE2.1!$F47))</f>
        <v>...</v>
      </c>
      <c r="C47" s="1" t="s">
        <v>553</v>
      </c>
      <c r="D47" s="1" t="s">
        <v>553</v>
      </c>
      <c r="E47" s="1" t="s">
        <v>553</v>
      </c>
      <c r="F47" s="1" t="s">
        <v>553</v>
      </c>
      <c r="G47" s="44" t="s">
        <v>453</v>
      </c>
      <c r="H47" s="38" t="s">
        <v>554</v>
      </c>
      <c r="I47" s="43" t="s">
        <v>18</v>
      </c>
      <c r="J47" s="39">
        <v>55</v>
      </c>
      <c r="K47" s="40">
        <v>80</v>
      </c>
      <c r="L47" s="41">
        <f>+PPNE2.1!$K47*PPNE2.1!$J47</f>
        <v>4400</v>
      </c>
      <c r="M47" s="42" t="s">
        <v>555</v>
      </c>
      <c r="N47" s="43" t="s">
        <v>537</v>
      </c>
      <c r="O47" s="231"/>
      <c r="P47" s="231"/>
      <c r="Q47" s="231"/>
      <c r="R47" s="231"/>
      <c r="S47" s="231"/>
      <c r="T47" s="231"/>
      <c r="U47" s="231"/>
      <c r="V47" s="231"/>
      <c r="W47" s="231"/>
      <c r="X47" s="231"/>
      <c r="Y47" s="231"/>
      <c r="Z47" s="231"/>
    </row>
    <row r="48" spans="1:26" ht="13.5" customHeight="1">
      <c r="A48" s="231"/>
      <c r="B48" s="1" t="str">
        <f>IF(PPNE2.1!$G48="","",CONCATENATE(PPNE2.1!$C48,".",PPNE2.1!$D48,".",PPNE2.1!$E48,".",PPNE2.1!$F48))</f>
        <v>...</v>
      </c>
      <c r="C48" s="1" t="s">
        <v>553</v>
      </c>
      <c r="D48" s="1" t="s">
        <v>553</v>
      </c>
      <c r="E48" s="1" t="s">
        <v>553</v>
      </c>
      <c r="F48" s="1" t="s">
        <v>553</v>
      </c>
      <c r="G48" s="44" t="s">
        <v>456</v>
      </c>
      <c r="H48" s="38" t="s">
        <v>554</v>
      </c>
      <c r="I48" s="43" t="s">
        <v>18</v>
      </c>
      <c r="J48" s="39">
        <v>66</v>
      </c>
      <c r="K48" s="40">
        <v>80</v>
      </c>
      <c r="L48" s="41">
        <f>+PPNE2.1!$K48*PPNE2.1!$J48</f>
        <v>5280</v>
      </c>
      <c r="M48" s="42" t="s">
        <v>555</v>
      </c>
      <c r="N48" s="43" t="s">
        <v>537</v>
      </c>
      <c r="O48" s="231"/>
      <c r="P48" s="231"/>
      <c r="Q48" s="231"/>
      <c r="R48" s="231"/>
      <c r="S48" s="231"/>
      <c r="T48" s="231"/>
      <c r="U48" s="231"/>
      <c r="V48" s="231"/>
      <c r="W48" s="231"/>
      <c r="X48" s="231"/>
      <c r="Y48" s="231"/>
      <c r="Z48" s="231"/>
    </row>
    <row r="49" spans="1:26" ht="13.5" customHeight="1">
      <c r="A49" s="231"/>
      <c r="B49" s="1" t="str">
        <f>IF(PPNE2.1!$G49="","",CONCATENATE(PPNE2.1!$C49,".",PPNE2.1!$D49,".",PPNE2.1!$E49,".",PPNE2.1!$F49))</f>
        <v/>
      </c>
      <c r="C49" s="1" t="s">
        <v>553</v>
      </c>
      <c r="D49" s="1" t="s">
        <v>553</v>
      </c>
      <c r="E49" s="1" t="s">
        <v>553</v>
      </c>
      <c r="F49" s="1" t="s">
        <v>553</v>
      </c>
      <c r="G49" s="44"/>
      <c r="H49" s="43"/>
      <c r="I49" s="43"/>
      <c r="J49" s="44"/>
      <c r="K49" s="40"/>
      <c r="L49" s="41">
        <f>+PPNE2.1!$K49*PPNE2.1!$J49</f>
        <v>0</v>
      </c>
      <c r="M49" s="42"/>
      <c r="N49" s="43"/>
      <c r="O49" s="231"/>
      <c r="P49" s="231"/>
      <c r="Q49" s="231"/>
      <c r="R49" s="231"/>
      <c r="S49" s="231"/>
      <c r="T49" s="231"/>
      <c r="U49" s="231"/>
      <c r="V49" s="231"/>
      <c r="W49" s="231"/>
      <c r="X49" s="231"/>
      <c r="Y49" s="231"/>
      <c r="Z49" s="231"/>
    </row>
    <row r="50" spans="1:26" ht="13.5" customHeight="1">
      <c r="A50" s="231"/>
      <c r="B50" s="1" t="str">
        <f>IF(PPNE2.1!$G50="","",CONCATENATE(PPNE2.1!$C50,".",PPNE2.1!$D50,".",PPNE2.1!$E50,".",PPNE2.1!$F50))</f>
        <v/>
      </c>
      <c r="C50" s="1" t="s">
        <v>553</v>
      </c>
      <c r="D50" s="1" t="s">
        <v>553</v>
      </c>
      <c r="E50" s="1" t="s">
        <v>553</v>
      </c>
      <c r="F50" s="1" t="s">
        <v>553</v>
      </c>
      <c r="G50" s="44"/>
      <c r="H50" s="43"/>
      <c r="I50" s="43"/>
      <c r="J50" s="44"/>
      <c r="K50" s="40"/>
      <c r="L50" s="41">
        <f>+PPNE2.1!$K50*PPNE2.1!$J50</f>
        <v>0</v>
      </c>
      <c r="M50" s="42"/>
      <c r="N50" s="43"/>
      <c r="O50" s="231"/>
      <c r="P50" s="231"/>
      <c r="Q50" s="231"/>
      <c r="R50" s="231"/>
      <c r="S50" s="231"/>
      <c r="T50" s="231"/>
      <c r="U50" s="231"/>
      <c r="V50" s="231"/>
      <c r="W50" s="231"/>
      <c r="X50" s="231"/>
      <c r="Y50" s="231"/>
      <c r="Z50" s="231"/>
    </row>
    <row r="51" spans="1:26" ht="13.5" customHeight="1">
      <c r="A51" s="231"/>
      <c r="B51" s="1" t="str">
        <f>IF(PPNE2.1!$G51="","",CONCATENATE(PPNE2.1!$C51,".",PPNE2.1!$D51,".",PPNE2.1!$E51,".",PPNE2.1!$F51))</f>
        <v/>
      </c>
      <c r="C51" s="1" t="s">
        <v>553</v>
      </c>
      <c r="D51" s="1" t="s">
        <v>553</v>
      </c>
      <c r="E51" s="1" t="s">
        <v>553</v>
      </c>
      <c r="F51" s="1" t="s">
        <v>553</v>
      </c>
      <c r="G51" s="44"/>
      <c r="H51" s="43"/>
      <c r="I51" s="43"/>
      <c r="J51" s="44"/>
      <c r="K51" s="40"/>
      <c r="L51" s="41">
        <f>+PPNE2.1!$K51*PPNE2.1!$J51</f>
        <v>0</v>
      </c>
      <c r="M51" s="42"/>
      <c r="N51" s="43"/>
      <c r="O51" s="231"/>
      <c r="P51" s="231"/>
      <c r="Q51" s="231"/>
      <c r="R51" s="231"/>
      <c r="S51" s="231"/>
      <c r="T51" s="231"/>
      <c r="U51" s="231"/>
      <c r="V51" s="231"/>
      <c r="W51" s="231"/>
      <c r="X51" s="231"/>
      <c r="Y51" s="231"/>
      <c r="Z51" s="231"/>
    </row>
    <row r="52" spans="1:26" ht="13.5" customHeight="1">
      <c r="A52" s="231"/>
      <c r="B52" s="1" t="str">
        <f>IF(PPNE2.1!$G52="","",CONCATENATE(PPNE2.1!$C52,".",PPNE2.1!$D52,".",PPNE2.1!$E52,".",PPNE2.1!$F52))</f>
        <v/>
      </c>
      <c r="C52" s="1" t="s">
        <v>553</v>
      </c>
      <c r="D52" s="1" t="s">
        <v>553</v>
      </c>
      <c r="E52" s="1" t="s">
        <v>553</v>
      </c>
      <c r="F52" s="1" t="s">
        <v>553</v>
      </c>
      <c r="G52" s="44"/>
      <c r="H52" s="43"/>
      <c r="I52" s="43"/>
      <c r="J52" s="44"/>
      <c r="K52" s="40"/>
      <c r="L52" s="41">
        <f>+PPNE2.1!$K52*PPNE2.1!$J52</f>
        <v>0</v>
      </c>
      <c r="M52" s="42"/>
      <c r="N52" s="43"/>
      <c r="O52" s="231"/>
      <c r="P52" s="231"/>
      <c r="Q52" s="231"/>
      <c r="R52" s="231"/>
      <c r="S52" s="231"/>
      <c r="T52" s="231"/>
      <c r="U52" s="231"/>
      <c r="V52" s="231"/>
      <c r="W52" s="231"/>
      <c r="X52" s="231"/>
      <c r="Y52" s="231"/>
      <c r="Z52" s="231"/>
    </row>
    <row r="53" spans="1:26" ht="13.5" customHeight="1">
      <c r="A53" s="231"/>
      <c r="B53" s="1" t="str">
        <f>IF(PPNE2.1!$G53="","",CONCATENATE(PPNE2.1!$C53,".",PPNE2.1!$D53,".",PPNE2.1!$E53,".",PPNE2.1!$F53))</f>
        <v/>
      </c>
      <c r="C53" s="1" t="s">
        <v>553</v>
      </c>
      <c r="D53" s="1" t="s">
        <v>553</v>
      </c>
      <c r="E53" s="1" t="s">
        <v>553</v>
      </c>
      <c r="F53" s="1" t="s">
        <v>553</v>
      </c>
      <c r="G53" s="44"/>
      <c r="H53" s="43"/>
      <c r="I53" s="43"/>
      <c r="J53" s="44"/>
      <c r="K53" s="40"/>
      <c r="L53" s="41">
        <f>+PPNE2.1!$K53*PPNE2.1!$J53</f>
        <v>0</v>
      </c>
      <c r="M53" s="42"/>
      <c r="N53" s="43"/>
      <c r="O53" s="231"/>
      <c r="P53" s="231"/>
      <c r="Q53" s="231"/>
      <c r="R53" s="231"/>
      <c r="S53" s="231"/>
      <c r="T53" s="231"/>
      <c r="U53" s="231"/>
      <c r="V53" s="231"/>
      <c r="W53" s="231"/>
      <c r="X53" s="231"/>
      <c r="Y53" s="231"/>
      <c r="Z53" s="231"/>
    </row>
    <row r="54" spans="1:26" ht="13.5" customHeight="1">
      <c r="A54" s="231"/>
      <c r="B54" s="1" t="str">
        <f>IF(PPNE2.1!$G54="","",CONCATENATE(PPNE2.1!$C54,".",PPNE2.1!$D54,".",PPNE2.1!$E54,".",PPNE2.1!$F54))</f>
        <v/>
      </c>
      <c r="C54" s="1" t="s">
        <v>553</v>
      </c>
      <c r="D54" s="1" t="s">
        <v>553</v>
      </c>
      <c r="E54" s="1" t="s">
        <v>553</v>
      </c>
      <c r="F54" s="1" t="s">
        <v>553</v>
      </c>
      <c r="G54" s="44"/>
      <c r="H54" s="43"/>
      <c r="I54" s="43"/>
      <c r="J54" s="44"/>
      <c r="K54" s="40"/>
      <c r="L54" s="41">
        <f>+PPNE2.1!$K54*PPNE2.1!$J54</f>
        <v>0</v>
      </c>
      <c r="M54" s="42"/>
      <c r="N54" s="43"/>
      <c r="O54" s="231"/>
      <c r="P54" s="231"/>
      <c r="Q54" s="231"/>
      <c r="R54" s="231"/>
      <c r="S54" s="231"/>
      <c r="T54" s="231"/>
      <c r="U54" s="231"/>
      <c r="V54" s="231"/>
      <c r="W54" s="231"/>
      <c r="X54" s="231"/>
      <c r="Y54" s="231"/>
      <c r="Z54" s="231"/>
    </row>
    <row r="55" spans="1:26" ht="13.5" customHeight="1">
      <c r="A55" s="231"/>
      <c r="B55" s="1" t="str">
        <f>IF(PPNE2.1!$G55="","",CONCATENATE(PPNE2.1!$C55,".",PPNE2.1!$D55,".",PPNE2.1!$E55,".",PPNE2.1!$F55))</f>
        <v/>
      </c>
      <c r="C55" s="1" t="s">
        <v>553</v>
      </c>
      <c r="D55" s="1" t="s">
        <v>553</v>
      </c>
      <c r="E55" s="1" t="s">
        <v>553</v>
      </c>
      <c r="F55" s="1" t="s">
        <v>553</v>
      </c>
      <c r="G55" s="44"/>
      <c r="H55" s="43"/>
      <c r="I55" s="43"/>
      <c r="J55" s="44"/>
      <c r="K55" s="40"/>
      <c r="L55" s="41">
        <f>+PPNE2.1!$K55*PPNE2.1!$J55</f>
        <v>0</v>
      </c>
      <c r="M55" s="42"/>
      <c r="N55" s="43"/>
      <c r="O55" s="231"/>
      <c r="P55" s="231"/>
      <c r="Q55" s="231"/>
      <c r="R55" s="231"/>
      <c r="S55" s="231"/>
      <c r="T55" s="231"/>
      <c r="U55" s="231"/>
      <c r="V55" s="231"/>
      <c r="W55" s="231"/>
      <c r="X55" s="231"/>
      <c r="Y55" s="231"/>
      <c r="Z55" s="231"/>
    </row>
    <row r="56" spans="1:26" ht="13.5" customHeight="1">
      <c r="A56" s="231"/>
      <c r="B56" s="1" t="str">
        <f>IF(PPNE2.1!$G56="","",CONCATENATE(PPNE2.1!$C56,".",PPNE2.1!$D56,".",PPNE2.1!$E56,".",PPNE2.1!$F56))</f>
        <v/>
      </c>
      <c r="C56" s="1" t="s">
        <v>553</v>
      </c>
      <c r="D56" s="1" t="s">
        <v>553</v>
      </c>
      <c r="E56" s="1" t="s">
        <v>553</v>
      </c>
      <c r="F56" s="1" t="s">
        <v>553</v>
      </c>
      <c r="G56" s="44"/>
      <c r="H56" s="43"/>
      <c r="I56" s="43"/>
      <c r="J56" s="44"/>
      <c r="K56" s="40"/>
      <c r="L56" s="41">
        <f>+PPNE2.1!$K56*PPNE2.1!$J56</f>
        <v>0</v>
      </c>
      <c r="M56" s="42"/>
      <c r="N56" s="43"/>
      <c r="O56" s="231"/>
      <c r="P56" s="231"/>
      <c r="Q56" s="231"/>
      <c r="R56" s="231"/>
      <c r="S56" s="231"/>
      <c r="T56" s="231"/>
      <c r="U56" s="231"/>
      <c r="V56" s="231"/>
      <c r="W56" s="231"/>
      <c r="X56" s="231"/>
      <c r="Y56" s="231"/>
      <c r="Z56" s="231"/>
    </row>
    <row r="57" spans="1:26" ht="13.5" customHeight="1">
      <c r="A57" s="231"/>
      <c r="B57" s="1" t="str">
        <f>IF(PPNE2.1!$G57="","",CONCATENATE(PPNE2.1!$C57,".",PPNE2.1!$D57,".",PPNE2.1!$E57,".",PPNE2.1!$F57))</f>
        <v/>
      </c>
      <c r="C57" s="1" t="s">
        <v>553</v>
      </c>
      <c r="D57" s="1" t="s">
        <v>553</v>
      </c>
      <c r="E57" s="1" t="s">
        <v>553</v>
      </c>
      <c r="F57" s="1" t="s">
        <v>553</v>
      </c>
      <c r="G57" s="44"/>
      <c r="H57" s="43"/>
      <c r="I57" s="43"/>
      <c r="J57" s="44"/>
      <c r="K57" s="40"/>
      <c r="L57" s="41">
        <f>+PPNE2.1!$K57*PPNE2.1!$J57</f>
        <v>0</v>
      </c>
      <c r="M57" s="42"/>
      <c r="N57" s="43"/>
      <c r="O57" s="231"/>
      <c r="P57" s="231"/>
      <c r="Q57" s="231"/>
      <c r="R57" s="231"/>
      <c r="S57" s="231"/>
      <c r="T57" s="231"/>
      <c r="U57" s="231"/>
      <c r="V57" s="231"/>
      <c r="W57" s="231"/>
      <c r="X57" s="231"/>
      <c r="Y57" s="231"/>
      <c r="Z57" s="231"/>
    </row>
    <row r="58" spans="1:26" ht="13.5" customHeight="1">
      <c r="A58" s="231"/>
      <c r="B58" s="1" t="str">
        <f>IF(PPNE2.1!$G58="","",CONCATENATE(PPNE2.1!$C58,".",PPNE2.1!$D58,".",PPNE2.1!$E58,".",PPNE2.1!$F58))</f>
        <v/>
      </c>
      <c r="C58" s="1" t="s">
        <v>553</v>
      </c>
      <c r="D58" s="1" t="s">
        <v>553</v>
      </c>
      <c r="E58" s="1" t="s">
        <v>553</v>
      </c>
      <c r="F58" s="1" t="s">
        <v>553</v>
      </c>
      <c r="G58" s="44"/>
      <c r="H58" s="43"/>
      <c r="I58" s="43"/>
      <c r="J58" s="44"/>
      <c r="K58" s="40"/>
      <c r="L58" s="41">
        <f>+PPNE2.1!$K58*PPNE2.1!$J58</f>
        <v>0</v>
      </c>
      <c r="M58" s="42"/>
      <c r="N58" s="43"/>
      <c r="O58" s="231"/>
      <c r="P58" s="231"/>
      <c r="Q58" s="231"/>
      <c r="R58" s="231"/>
      <c r="S58" s="231"/>
      <c r="T58" s="231"/>
      <c r="U58" s="231"/>
      <c r="V58" s="231"/>
      <c r="W58" s="231"/>
      <c r="X58" s="231"/>
      <c r="Y58" s="231"/>
      <c r="Z58" s="231"/>
    </row>
    <row r="59" spans="1:26" ht="13.5" customHeight="1">
      <c r="A59" s="231"/>
      <c r="B59" s="1" t="str">
        <f>IF(PPNE2.1!$G59="","",CONCATENATE(PPNE2.1!$C59,".",PPNE2.1!$D59,".",PPNE2.1!$E59,".",PPNE2.1!$F59))</f>
        <v/>
      </c>
      <c r="C59" s="1" t="s">
        <v>553</v>
      </c>
      <c r="D59" s="1" t="s">
        <v>553</v>
      </c>
      <c r="E59" s="1" t="s">
        <v>553</v>
      </c>
      <c r="F59" s="1" t="s">
        <v>553</v>
      </c>
      <c r="G59" s="44"/>
      <c r="H59" s="43"/>
      <c r="I59" s="43"/>
      <c r="J59" s="44"/>
      <c r="K59" s="40"/>
      <c r="L59" s="41">
        <f>+PPNE2.1!$K59*PPNE2.1!$J59</f>
        <v>0</v>
      </c>
      <c r="M59" s="42"/>
      <c r="N59" s="43"/>
      <c r="O59" s="231"/>
      <c r="P59" s="231"/>
      <c r="Q59" s="231"/>
      <c r="R59" s="231"/>
      <c r="S59" s="231"/>
      <c r="T59" s="231"/>
      <c r="U59" s="231"/>
      <c r="V59" s="231"/>
      <c r="W59" s="231"/>
      <c r="X59" s="231"/>
      <c r="Y59" s="231"/>
      <c r="Z59" s="231"/>
    </row>
    <row r="60" spans="1:26" ht="13.5" customHeight="1">
      <c r="A60" s="231"/>
      <c r="B60" s="1" t="str">
        <f>IF(PPNE2.1!$G60="","",CONCATENATE(PPNE2.1!$C60,".",PPNE2.1!$D60,".",PPNE2.1!$E60,".",PPNE2.1!$F60))</f>
        <v/>
      </c>
      <c r="C60" s="1" t="s">
        <v>553</v>
      </c>
      <c r="D60" s="1" t="s">
        <v>553</v>
      </c>
      <c r="E60" s="1" t="s">
        <v>553</v>
      </c>
      <c r="F60" s="1" t="s">
        <v>553</v>
      </c>
      <c r="G60" s="44"/>
      <c r="H60" s="43"/>
      <c r="I60" s="43"/>
      <c r="J60" s="44"/>
      <c r="K60" s="40"/>
      <c r="L60" s="41">
        <f>+PPNE2.1!$K60*PPNE2.1!$J60</f>
        <v>0</v>
      </c>
      <c r="M60" s="42"/>
      <c r="N60" s="43"/>
      <c r="O60" s="231"/>
      <c r="P60" s="231"/>
      <c r="Q60" s="231"/>
      <c r="R60" s="231"/>
      <c r="S60" s="231"/>
      <c r="T60" s="231"/>
      <c r="U60" s="231"/>
      <c r="V60" s="231"/>
      <c r="W60" s="231"/>
      <c r="X60" s="231"/>
      <c r="Y60" s="231"/>
      <c r="Z60" s="231"/>
    </row>
    <row r="61" spans="1:26" ht="13.5" customHeight="1">
      <c r="A61" s="231"/>
      <c r="B61" s="1" t="str">
        <f>IF(PPNE2.1!$G61="","",CONCATENATE(PPNE2.1!$C61,".",PPNE2.1!$D61,".",PPNE2.1!$E61,".",PPNE2.1!$F61))</f>
        <v/>
      </c>
      <c r="C61" s="1" t="s">
        <v>553</v>
      </c>
      <c r="D61" s="1" t="s">
        <v>553</v>
      </c>
      <c r="E61" s="1" t="s">
        <v>553</v>
      </c>
      <c r="F61" s="1" t="s">
        <v>553</v>
      </c>
      <c r="G61" s="44"/>
      <c r="H61" s="43"/>
      <c r="I61" s="43"/>
      <c r="J61" s="44"/>
      <c r="K61" s="40"/>
      <c r="L61" s="41">
        <f>+PPNE2.1!$K61*PPNE2.1!$J61</f>
        <v>0</v>
      </c>
      <c r="M61" s="42"/>
      <c r="N61" s="43"/>
      <c r="O61" s="231"/>
      <c r="P61" s="231"/>
      <c r="Q61" s="231"/>
      <c r="R61" s="231"/>
      <c r="S61" s="231"/>
      <c r="T61" s="231"/>
      <c r="U61" s="231"/>
      <c r="V61" s="231"/>
      <c r="W61" s="231"/>
      <c r="X61" s="231"/>
      <c r="Y61" s="231"/>
      <c r="Z61" s="231"/>
    </row>
    <row r="62" spans="1:26" ht="13.5" customHeight="1">
      <c r="A62" s="231"/>
      <c r="B62" s="1" t="str">
        <f>IF(PPNE2.1!$G62="","",CONCATENATE(PPNE2.1!$C62,".",PPNE2.1!$D62,".",PPNE2.1!$E62,".",PPNE2.1!$F62))</f>
        <v/>
      </c>
      <c r="C62" s="1" t="s">
        <v>553</v>
      </c>
      <c r="D62" s="1" t="s">
        <v>553</v>
      </c>
      <c r="E62" s="1" t="s">
        <v>553</v>
      </c>
      <c r="F62" s="1" t="s">
        <v>553</v>
      </c>
      <c r="G62" s="44"/>
      <c r="H62" s="43"/>
      <c r="I62" s="43"/>
      <c r="J62" s="44"/>
      <c r="K62" s="40"/>
      <c r="L62" s="41">
        <f>+PPNE2.1!$K62*PPNE2.1!$J62</f>
        <v>0</v>
      </c>
      <c r="M62" s="42"/>
      <c r="N62" s="43"/>
      <c r="O62" s="231"/>
      <c r="P62" s="231"/>
      <c r="Q62" s="231"/>
      <c r="R62" s="231"/>
      <c r="S62" s="231"/>
      <c r="T62" s="231"/>
      <c r="U62" s="231"/>
      <c r="V62" s="231"/>
      <c r="W62" s="231"/>
      <c r="X62" s="231"/>
      <c r="Y62" s="231"/>
      <c r="Z62" s="231"/>
    </row>
    <row r="63" spans="1:26" ht="13.5" customHeight="1">
      <c r="A63" s="231"/>
      <c r="B63" s="1" t="str">
        <f>IF(PPNE2.1!$G63="","",CONCATENATE(PPNE2.1!$C63,".",PPNE2.1!$D63,".",PPNE2.1!$E63,".",PPNE2.1!$F63))</f>
        <v/>
      </c>
      <c r="C63" s="1" t="s">
        <v>553</v>
      </c>
      <c r="D63" s="1" t="s">
        <v>553</v>
      </c>
      <c r="E63" s="1" t="s">
        <v>553</v>
      </c>
      <c r="F63" s="1" t="s">
        <v>553</v>
      </c>
      <c r="G63" s="44"/>
      <c r="H63" s="43"/>
      <c r="I63" s="43"/>
      <c r="J63" s="44"/>
      <c r="K63" s="40"/>
      <c r="L63" s="41">
        <f>+PPNE2.1!$K63*PPNE2.1!$J63</f>
        <v>0</v>
      </c>
      <c r="M63" s="42"/>
      <c r="N63" s="43"/>
      <c r="O63" s="231"/>
      <c r="P63" s="231"/>
      <c r="Q63" s="231"/>
      <c r="R63" s="231"/>
      <c r="S63" s="231"/>
      <c r="T63" s="231"/>
      <c r="U63" s="231"/>
      <c r="V63" s="231"/>
      <c r="W63" s="231"/>
      <c r="X63" s="231"/>
      <c r="Y63" s="231"/>
      <c r="Z63" s="231"/>
    </row>
    <row r="64" spans="1:26" ht="13.5" customHeight="1">
      <c r="A64" s="231"/>
      <c r="B64" s="1" t="str">
        <f>IF(PPNE2.1!$G64="","",CONCATENATE(PPNE2.1!$C64,".",PPNE2.1!$D64,".",PPNE2.1!$E64,".",PPNE2.1!$F64))</f>
        <v/>
      </c>
      <c r="C64" s="1" t="s">
        <v>553</v>
      </c>
      <c r="D64" s="1" t="s">
        <v>553</v>
      </c>
      <c r="E64" s="1" t="s">
        <v>553</v>
      </c>
      <c r="F64" s="1" t="s">
        <v>553</v>
      </c>
      <c r="G64" s="44"/>
      <c r="H64" s="43"/>
      <c r="I64" s="43"/>
      <c r="J64" s="44"/>
      <c r="K64" s="40"/>
      <c r="L64" s="41">
        <f>+PPNE2.1!$K64*PPNE2.1!$J64</f>
        <v>0</v>
      </c>
      <c r="M64" s="42"/>
      <c r="N64" s="43"/>
      <c r="O64" s="231"/>
      <c r="P64" s="231"/>
      <c r="Q64" s="231"/>
      <c r="R64" s="231"/>
      <c r="S64" s="231"/>
      <c r="T64" s="231"/>
      <c r="U64" s="231"/>
      <c r="V64" s="231"/>
      <c r="W64" s="231"/>
      <c r="X64" s="231"/>
      <c r="Y64" s="231"/>
      <c r="Z64" s="231"/>
    </row>
    <row r="65" spans="1:26" ht="13.5" customHeight="1">
      <c r="A65" s="231"/>
      <c r="B65" s="1" t="str">
        <f>IF(PPNE2.1!$G65="","",CONCATENATE(PPNE2.1!$C65,".",PPNE2.1!$D65,".",PPNE2.1!$E65,".",PPNE2.1!$F65))</f>
        <v/>
      </c>
      <c r="C65" s="1" t="s">
        <v>553</v>
      </c>
      <c r="D65" s="1" t="s">
        <v>553</v>
      </c>
      <c r="E65" s="1" t="s">
        <v>553</v>
      </c>
      <c r="F65" s="1" t="s">
        <v>553</v>
      </c>
      <c r="G65" s="44"/>
      <c r="H65" s="43"/>
      <c r="I65" s="43"/>
      <c r="J65" s="44"/>
      <c r="K65" s="40"/>
      <c r="L65" s="41">
        <f>+PPNE2.1!$K65*PPNE2.1!$J65</f>
        <v>0</v>
      </c>
      <c r="M65" s="42"/>
      <c r="N65" s="43"/>
      <c r="O65" s="231"/>
      <c r="P65" s="231"/>
      <c r="Q65" s="231"/>
      <c r="R65" s="231"/>
      <c r="S65" s="231"/>
      <c r="T65" s="231"/>
      <c r="U65" s="231"/>
      <c r="V65" s="231"/>
      <c r="W65" s="231"/>
      <c r="X65" s="231"/>
      <c r="Y65" s="231"/>
      <c r="Z65" s="231"/>
    </row>
    <row r="66" spans="1:26" ht="13.5" customHeight="1">
      <c r="A66" s="231"/>
      <c r="B66" s="1" t="str">
        <f>IF(PPNE2.1!$G66="","",CONCATENATE(PPNE2.1!$C66,".",PPNE2.1!$D66,".",PPNE2.1!$E66,".",PPNE2.1!$F66))</f>
        <v/>
      </c>
      <c r="C66" s="1" t="s">
        <v>553</v>
      </c>
      <c r="D66" s="1" t="s">
        <v>553</v>
      </c>
      <c r="E66" s="1" t="s">
        <v>553</v>
      </c>
      <c r="F66" s="1" t="s">
        <v>553</v>
      </c>
      <c r="G66" s="44"/>
      <c r="H66" s="43"/>
      <c r="I66" s="43"/>
      <c r="J66" s="44"/>
      <c r="K66" s="40"/>
      <c r="L66" s="41">
        <f>+PPNE2.1!$K66*PPNE2.1!$J66</f>
        <v>0</v>
      </c>
      <c r="M66" s="42"/>
      <c r="N66" s="43"/>
      <c r="O66" s="231"/>
      <c r="P66" s="231"/>
      <c r="Q66" s="231"/>
      <c r="R66" s="231"/>
      <c r="S66" s="231"/>
      <c r="T66" s="231"/>
      <c r="U66" s="231"/>
      <c r="V66" s="231"/>
      <c r="W66" s="231"/>
      <c r="X66" s="231"/>
      <c r="Y66" s="231"/>
      <c r="Z66" s="231"/>
    </row>
    <row r="67" spans="1:26" ht="13.5" customHeight="1">
      <c r="A67" s="231"/>
      <c r="B67" s="1" t="str">
        <f>IF(PPNE2.1!$G67="","",CONCATENATE(PPNE2.1!$C67,".",PPNE2.1!$D67,".",PPNE2.1!$E67,".",PPNE2.1!$F67))</f>
        <v/>
      </c>
      <c r="C67" s="1" t="s">
        <v>553</v>
      </c>
      <c r="D67" s="1" t="s">
        <v>553</v>
      </c>
      <c r="E67" s="1" t="s">
        <v>553</v>
      </c>
      <c r="F67" s="1" t="s">
        <v>553</v>
      </c>
      <c r="G67" s="44"/>
      <c r="H67" s="43"/>
      <c r="I67" s="43"/>
      <c r="J67" s="44"/>
      <c r="K67" s="40"/>
      <c r="L67" s="41">
        <f>+PPNE2.1!$K67*PPNE2.1!$J67</f>
        <v>0</v>
      </c>
      <c r="M67" s="42"/>
      <c r="N67" s="43"/>
      <c r="O67" s="231"/>
      <c r="P67" s="231"/>
      <c r="Q67" s="231"/>
      <c r="R67" s="231"/>
      <c r="S67" s="231"/>
      <c r="T67" s="231"/>
      <c r="U67" s="231"/>
      <c r="V67" s="231"/>
      <c r="W67" s="231"/>
      <c r="X67" s="231"/>
      <c r="Y67" s="231"/>
      <c r="Z67" s="231"/>
    </row>
    <row r="68" spans="1:26" ht="13.5" customHeight="1">
      <c r="A68" s="231"/>
      <c r="B68" s="1" t="str">
        <f>IF(PPNE2.1!$G68="","",CONCATENATE(PPNE2.1!$C68,".",PPNE2.1!$D68,".",PPNE2.1!$E68,".",PPNE2.1!$F68))</f>
        <v/>
      </c>
      <c r="C68" s="1" t="s">
        <v>553</v>
      </c>
      <c r="D68" s="1" t="s">
        <v>553</v>
      </c>
      <c r="E68" s="1" t="s">
        <v>553</v>
      </c>
      <c r="F68" s="1" t="s">
        <v>553</v>
      </c>
      <c r="G68" s="44"/>
      <c r="H68" s="43"/>
      <c r="I68" s="43"/>
      <c r="J68" s="44"/>
      <c r="K68" s="40"/>
      <c r="L68" s="41">
        <f>+PPNE2.1!$K68*PPNE2.1!$J68</f>
        <v>0</v>
      </c>
      <c r="M68" s="42"/>
      <c r="N68" s="43"/>
      <c r="O68" s="231"/>
      <c r="P68" s="231"/>
      <c r="Q68" s="231"/>
      <c r="R68" s="231"/>
      <c r="S68" s="231"/>
      <c r="T68" s="231"/>
      <c r="U68" s="231"/>
      <c r="V68" s="231"/>
      <c r="W68" s="231"/>
      <c r="X68" s="231"/>
      <c r="Y68" s="231"/>
      <c r="Z68" s="231"/>
    </row>
    <row r="69" spans="1:26" ht="13.5" customHeight="1">
      <c r="A69" s="231"/>
      <c r="B69" s="1" t="str">
        <f>IF(PPNE2.1!$G69="","",CONCATENATE(PPNE2.1!$C69,".",PPNE2.1!$D69,".",PPNE2.1!$E69,".",PPNE2.1!$F69))</f>
        <v/>
      </c>
      <c r="C69" s="1" t="s">
        <v>553</v>
      </c>
      <c r="D69" s="1" t="s">
        <v>553</v>
      </c>
      <c r="E69" s="1" t="s">
        <v>553</v>
      </c>
      <c r="F69" s="1" t="s">
        <v>553</v>
      </c>
      <c r="G69" s="44"/>
      <c r="H69" s="43"/>
      <c r="I69" s="43"/>
      <c r="J69" s="44"/>
      <c r="K69" s="40"/>
      <c r="L69" s="41">
        <f>+PPNE2.1!$K69*PPNE2.1!$J69</f>
        <v>0</v>
      </c>
      <c r="M69" s="42"/>
      <c r="N69" s="43"/>
      <c r="O69" s="231"/>
      <c r="P69" s="231"/>
      <c r="Q69" s="231"/>
      <c r="R69" s="231"/>
      <c r="S69" s="231"/>
      <c r="T69" s="231"/>
      <c r="U69" s="231"/>
      <c r="V69" s="231"/>
      <c r="W69" s="231"/>
      <c r="X69" s="231"/>
      <c r="Y69" s="231"/>
      <c r="Z69" s="231"/>
    </row>
    <row r="70" spans="1:26" ht="13.5" customHeight="1">
      <c r="A70" s="231"/>
      <c r="B70" s="1" t="str">
        <f>IF(PPNE2.1!$G70="","",CONCATENATE(PPNE2.1!$C70,".",PPNE2.1!$D70,".",PPNE2.1!$E70,".",PPNE2.1!$F70))</f>
        <v/>
      </c>
      <c r="C70" s="1" t="s">
        <v>553</v>
      </c>
      <c r="D70" s="1" t="s">
        <v>553</v>
      </c>
      <c r="E70" s="1" t="s">
        <v>553</v>
      </c>
      <c r="F70" s="1" t="s">
        <v>553</v>
      </c>
      <c r="G70" s="44"/>
      <c r="H70" s="43"/>
      <c r="I70" s="43"/>
      <c r="J70" s="44"/>
      <c r="K70" s="40"/>
      <c r="L70" s="41">
        <f>+PPNE2.1!$K70*PPNE2.1!$J70</f>
        <v>0</v>
      </c>
      <c r="M70" s="42"/>
      <c r="N70" s="43"/>
      <c r="O70" s="231"/>
      <c r="P70" s="231"/>
      <c r="Q70" s="231"/>
      <c r="R70" s="231"/>
      <c r="S70" s="231"/>
      <c r="T70" s="231"/>
      <c r="U70" s="231"/>
      <c r="V70" s="231"/>
      <c r="W70" s="231"/>
      <c r="X70" s="231"/>
      <c r="Y70" s="231"/>
      <c r="Z70" s="231"/>
    </row>
    <row r="71" spans="1:26" ht="13.5" customHeight="1">
      <c r="A71" s="231"/>
      <c r="B71" s="1" t="str">
        <f>IF(PPNE2.1!$G71="","",CONCATENATE(PPNE2.1!$C71,".",PPNE2.1!$D71,".",PPNE2.1!$E71,".",PPNE2.1!$F71))</f>
        <v/>
      </c>
      <c r="C71" s="1" t="s">
        <v>553</v>
      </c>
      <c r="D71" s="1" t="s">
        <v>553</v>
      </c>
      <c r="E71" s="1" t="s">
        <v>553</v>
      </c>
      <c r="F71" s="1" t="s">
        <v>553</v>
      </c>
      <c r="G71" s="44"/>
      <c r="H71" s="43"/>
      <c r="I71" s="43"/>
      <c r="J71" s="44"/>
      <c r="K71" s="40"/>
      <c r="L71" s="41">
        <f>+PPNE2.1!$K71*PPNE2.1!$J71</f>
        <v>0</v>
      </c>
      <c r="M71" s="42"/>
      <c r="N71" s="43"/>
      <c r="O71" s="231"/>
      <c r="P71" s="231"/>
      <c r="Q71" s="231"/>
      <c r="R71" s="231"/>
      <c r="S71" s="231"/>
      <c r="T71" s="231"/>
      <c r="U71" s="231"/>
      <c r="V71" s="231"/>
      <c r="W71" s="231"/>
      <c r="X71" s="231"/>
      <c r="Y71" s="231"/>
      <c r="Z71" s="231"/>
    </row>
    <row r="72" spans="1:26" ht="13.5" customHeight="1">
      <c r="A72" s="231"/>
      <c r="B72" s="1" t="str">
        <f>IF(PPNE2.1!$G72="","",CONCATENATE(PPNE2.1!$C72,".",PPNE2.1!$D72,".",PPNE2.1!$E72,".",PPNE2.1!$F72))</f>
        <v/>
      </c>
      <c r="C72" s="1" t="s">
        <v>553</v>
      </c>
      <c r="D72" s="1" t="s">
        <v>553</v>
      </c>
      <c r="E72" s="1" t="s">
        <v>553</v>
      </c>
      <c r="F72" s="1" t="s">
        <v>553</v>
      </c>
      <c r="G72" s="44"/>
      <c r="H72" s="43"/>
      <c r="I72" s="43"/>
      <c r="J72" s="44"/>
      <c r="K72" s="40"/>
      <c r="L72" s="41">
        <f>+PPNE2.1!$K72*PPNE2.1!$J72</f>
        <v>0</v>
      </c>
      <c r="M72" s="42"/>
      <c r="N72" s="43"/>
      <c r="O72" s="231"/>
      <c r="P72" s="231"/>
      <c r="Q72" s="231"/>
      <c r="R72" s="231"/>
      <c r="S72" s="231"/>
      <c r="T72" s="231"/>
      <c r="U72" s="231"/>
      <c r="V72" s="231"/>
      <c r="W72" s="231"/>
      <c r="X72" s="231"/>
      <c r="Y72" s="231"/>
      <c r="Z72" s="231"/>
    </row>
    <row r="73" spans="1:26" ht="13.5" customHeight="1">
      <c r="A73" s="231"/>
      <c r="B73" s="1" t="str">
        <f>IF(PPNE2.1!$G73="","",CONCATENATE(PPNE2.1!$C73,".",PPNE2.1!$D73,".",PPNE2.1!$E73,".",PPNE2.1!$F73))</f>
        <v/>
      </c>
      <c r="C73" s="1" t="s">
        <v>553</v>
      </c>
      <c r="D73" s="1" t="s">
        <v>553</v>
      </c>
      <c r="E73" s="1" t="s">
        <v>553</v>
      </c>
      <c r="F73" s="1" t="s">
        <v>553</v>
      </c>
      <c r="G73" s="44"/>
      <c r="H73" s="43"/>
      <c r="I73" s="43"/>
      <c r="J73" s="44"/>
      <c r="K73" s="40"/>
      <c r="L73" s="41">
        <f>+PPNE2.1!$K73*PPNE2.1!$J73</f>
        <v>0</v>
      </c>
      <c r="M73" s="42"/>
      <c r="N73" s="43"/>
      <c r="O73" s="231"/>
      <c r="P73" s="231"/>
      <c r="Q73" s="231"/>
      <c r="R73" s="231"/>
      <c r="S73" s="231"/>
      <c r="T73" s="231"/>
      <c r="U73" s="231"/>
      <c r="V73" s="231"/>
      <c r="W73" s="231"/>
      <c r="X73" s="231"/>
      <c r="Y73" s="231"/>
      <c r="Z73" s="231"/>
    </row>
    <row r="74" spans="1:26" ht="13.5" customHeight="1">
      <c r="A74" s="231"/>
      <c r="B74" s="1" t="str">
        <f>IF(PPNE2.1!$G74="","",CONCATENATE(PPNE2.1!$C74,".",PPNE2.1!$D74,".",PPNE2.1!$E74,".",PPNE2.1!$F74))</f>
        <v/>
      </c>
      <c r="C74" s="1" t="s">
        <v>553</v>
      </c>
      <c r="D74" s="1" t="s">
        <v>553</v>
      </c>
      <c r="E74" s="1" t="s">
        <v>553</v>
      </c>
      <c r="F74" s="1" t="s">
        <v>553</v>
      </c>
      <c r="G74" s="44"/>
      <c r="H74" s="43"/>
      <c r="I74" s="43"/>
      <c r="J74" s="44"/>
      <c r="K74" s="40"/>
      <c r="L74" s="41">
        <f>+PPNE2.1!$K74*PPNE2.1!$J74</f>
        <v>0</v>
      </c>
      <c r="M74" s="42"/>
      <c r="N74" s="43"/>
      <c r="O74" s="231"/>
      <c r="P74" s="231"/>
      <c r="Q74" s="231"/>
      <c r="R74" s="231"/>
      <c r="S74" s="231"/>
      <c r="T74" s="231"/>
      <c r="U74" s="231"/>
      <c r="V74" s="231"/>
      <c r="W74" s="231"/>
      <c r="X74" s="231"/>
      <c r="Y74" s="231"/>
      <c r="Z74" s="231"/>
    </row>
    <row r="75" spans="1:26" ht="13.5" customHeight="1">
      <c r="A75" s="231"/>
      <c r="B75" s="1" t="str">
        <f>IF(PPNE2.1!$G75="","",CONCATENATE(PPNE2.1!$C75,".",PPNE2.1!$D75,".",PPNE2.1!$E75,".",PPNE2.1!$F75))</f>
        <v/>
      </c>
      <c r="C75" s="1" t="s">
        <v>553</v>
      </c>
      <c r="D75" s="1" t="s">
        <v>553</v>
      </c>
      <c r="E75" s="1" t="s">
        <v>553</v>
      </c>
      <c r="F75" s="1" t="s">
        <v>553</v>
      </c>
      <c r="G75" s="44"/>
      <c r="H75" s="43"/>
      <c r="I75" s="43"/>
      <c r="J75" s="44"/>
      <c r="K75" s="40"/>
      <c r="L75" s="41">
        <f>+PPNE2.1!$K75*PPNE2.1!$J75</f>
        <v>0</v>
      </c>
      <c r="M75" s="42"/>
      <c r="N75" s="43"/>
      <c r="O75" s="231"/>
      <c r="P75" s="231"/>
      <c r="Q75" s="231"/>
      <c r="R75" s="231"/>
      <c r="S75" s="231"/>
      <c r="T75" s="231"/>
      <c r="U75" s="231"/>
      <c r="V75" s="231"/>
      <c r="W75" s="231"/>
      <c r="X75" s="231"/>
      <c r="Y75" s="231"/>
      <c r="Z75" s="231"/>
    </row>
    <row r="76" spans="1:26" ht="13.5" customHeight="1">
      <c r="A76" s="231"/>
      <c r="B76" s="1" t="str">
        <f>IF(PPNE2.1!$G76="","",CONCATENATE(PPNE2.1!$C76,".",PPNE2.1!$D76,".",PPNE2.1!$E76,".",PPNE2.1!$F76))</f>
        <v/>
      </c>
      <c r="C76" s="1" t="s">
        <v>553</v>
      </c>
      <c r="D76" s="1" t="s">
        <v>553</v>
      </c>
      <c r="E76" s="1" t="s">
        <v>553</v>
      </c>
      <c r="F76" s="1" t="s">
        <v>553</v>
      </c>
      <c r="G76" s="44"/>
      <c r="H76" s="43"/>
      <c r="I76" s="43"/>
      <c r="J76" s="44"/>
      <c r="K76" s="40"/>
      <c r="L76" s="41">
        <f>+PPNE2.1!$K76*PPNE2.1!$J76</f>
        <v>0</v>
      </c>
      <c r="M76" s="42"/>
      <c r="N76" s="43"/>
      <c r="O76" s="231"/>
      <c r="P76" s="231"/>
      <c r="Q76" s="231"/>
      <c r="R76" s="231"/>
      <c r="S76" s="231"/>
      <c r="T76" s="231"/>
      <c r="U76" s="231"/>
      <c r="V76" s="231"/>
      <c r="W76" s="231"/>
      <c r="X76" s="231"/>
      <c r="Y76" s="231"/>
      <c r="Z76" s="231"/>
    </row>
    <row r="77" spans="1:26" ht="13.5" customHeight="1">
      <c r="A77" s="231"/>
      <c r="B77" s="1" t="str">
        <f>IF(PPNE2.1!$G77="","",CONCATENATE(PPNE2.1!$C77,".",PPNE2.1!$D77,".",PPNE2.1!$E77,".",PPNE2.1!$F77))</f>
        <v/>
      </c>
      <c r="C77" s="1" t="s">
        <v>553</v>
      </c>
      <c r="D77" s="1" t="s">
        <v>553</v>
      </c>
      <c r="E77" s="1" t="s">
        <v>553</v>
      </c>
      <c r="F77" s="1" t="s">
        <v>553</v>
      </c>
      <c r="G77" s="44"/>
      <c r="H77" s="43"/>
      <c r="I77" s="43"/>
      <c r="J77" s="44"/>
      <c r="K77" s="40"/>
      <c r="L77" s="41">
        <f>+PPNE2.1!$K77*PPNE2.1!$J77</f>
        <v>0</v>
      </c>
      <c r="M77" s="42"/>
      <c r="N77" s="43"/>
      <c r="O77" s="231"/>
      <c r="P77" s="231"/>
      <c r="Q77" s="231"/>
      <c r="R77" s="231"/>
      <c r="S77" s="231"/>
      <c r="T77" s="231"/>
      <c r="U77" s="231"/>
      <c r="V77" s="231"/>
      <c r="W77" s="231"/>
      <c r="X77" s="231"/>
      <c r="Y77" s="231"/>
      <c r="Z77" s="231"/>
    </row>
    <row r="78" spans="1:26" ht="13.5" customHeight="1">
      <c r="A78" s="231"/>
      <c r="B78" s="1" t="str">
        <f>IF(PPNE2.1!$G78="","",CONCATENATE(PPNE2.1!$C78,".",PPNE2.1!$D78,".",PPNE2.1!$E78,".",PPNE2.1!$F78))</f>
        <v/>
      </c>
      <c r="C78" s="1" t="s">
        <v>553</v>
      </c>
      <c r="D78" s="1" t="s">
        <v>553</v>
      </c>
      <c r="E78" s="1" t="s">
        <v>553</v>
      </c>
      <c r="F78" s="1" t="s">
        <v>553</v>
      </c>
      <c r="G78" s="44"/>
      <c r="H78" s="43"/>
      <c r="I78" s="43"/>
      <c r="J78" s="44"/>
      <c r="K78" s="40"/>
      <c r="L78" s="41">
        <f>+PPNE2.1!$K78*PPNE2.1!$J78</f>
        <v>0</v>
      </c>
      <c r="M78" s="42"/>
      <c r="N78" s="43"/>
      <c r="O78" s="231"/>
      <c r="P78" s="231"/>
      <c r="Q78" s="231"/>
      <c r="R78" s="231"/>
      <c r="S78" s="231"/>
      <c r="T78" s="231"/>
      <c r="U78" s="231"/>
      <c r="V78" s="231"/>
      <c r="W78" s="231"/>
      <c r="X78" s="231"/>
      <c r="Y78" s="231"/>
      <c r="Z78" s="231"/>
    </row>
    <row r="79" spans="1:26" ht="13.5" customHeight="1">
      <c r="A79" s="231"/>
      <c r="B79" s="1" t="str">
        <f>IF(PPNE2.1!$G79="","",CONCATENATE(PPNE2.1!$C79,".",PPNE2.1!$D79,".",PPNE2.1!$E79,".",PPNE2.1!$F79))</f>
        <v/>
      </c>
      <c r="C79" s="1" t="s">
        <v>553</v>
      </c>
      <c r="D79" s="1" t="s">
        <v>553</v>
      </c>
      <c r="E79" s="1" t="s">
        <v>553</v>
      </c>
      <c r="F79" s="1" t="s">
        <v>553</v>
      </c>
      <c r="G79" s="44"/>
      <c r="H79" s="43"/>
      <c r="I79" s="43"/>
      <c r="J79" s="44"/>
      <c r="K79" s="40"/>
      <c r="L79" s="41">
        <f>+PPNE2.1!$K79*PPNE2.1!$J79</f>
        <v>0</v>
      </c>
      <c r="M79" s="42"/>
      <c r="N79" s="43"/>
      <c r="O79" s="231"/>
      <c r="P79" s="231"/>
      <c r="Q79" s="231"/>
      <c r="R79" s="231"/>
      <c r="S79" s="231"/>
      <c r="T79" s="231"/>
      <c r="U79" s="231"/>
      <c r="V79" s="231"/>
      <c r="W79" s="231"/>
      <c r="X79" s="231"/>
      <c r="Y79" s="231"/>
      <c r="Z79" s="231"/>
    </row>
    <row r="80" spans="1:26" ht="13.5" customHeight="1">
      <c r="A80" s="231"/>
      <c r="B80" s="1" t="str">
        <f>IF(PPNE2.1!$G80="","",CONCATENATE(PPNE2.1!$C80,".",PPNE2.1!$D80,".",PPNE2.1!$E80,".",PPNE2.1!$F80))</f>
        <v/>
      </c>
      <c r="C80" s="1" t="s">
        <v>553</v>
      </c>
      <c r="D80" s="1" t="s">
        <v>553</v>
      </c>
      <c r="E80" s="1" t="s">
        <v>553</v>
      </c>
      <c r="F80" s="1" t="s">
        <v>553</v>
      </c>
      <c r="G80" s="44"/>
      <c r="H80" s="43"/>
      <c r="I80" s="43"/>
      <c r="J80" s="44"/>
      <c r="K80" s="40"/>
      <c r="L80" s="41">
        <f>+PPNE2.1!$K80*PPNE2.1!$J80</f>
        <v>0</v>
      </c>
      <c r="M80" s="42"/>
      <c r="N80" s="43"/>
      <c r="O80" s="231"/>
      <c r="P80" s="231"/>
      <c r="Q80" s="231"/>
      <c r="R80" s="231"/>
      <c r="S80" s="231"/>
      <c r="T80" s="231"/>
      <c r="U80" s="231"/>
      <c r="V80" s="231"/>
      <c r="W80" s="231"/>
      <c r="X80" s="231"/>
      <c r="Y80" s="231"/>
      <c r="Z80" s="231"/>
    </row>
    <row r="81" spans="1:26" ht="13.5" customHeight="1">
      <c r="A81" s="231"/>
      <c r="B81" s="1" t="str">
        <f>IF(PPNE2.1!$G81="","",CONCATENATE(PPNE2.1!$C81,".",PPNE2.1!$D81,".",PPNE2.1!$E81,".",PPNE2.1!$F81))</f>
        <v/>
      </c>
      <c r="C81" s="1" t="s">
        <v>553</v>
      </c>
      <c r="D81" s="1" t="s">
        <v>553</v>
      </c>
      <c r="E81" s="1" t="s">
        <v>553</v>
      </c>
      <c r="F81" s="1" t="s">
        <v>553</v>
      </c>
      <c r="G81" s="44"/>
      <c r="H81" s="43"/>
      <c r="I81" s="43"/>
      <c r="J81" s="44"/>
      <c r="K81" s="40"/>
      <c r="L81" s="41">
        <f>+PPNE2.1!$K81*PPNE2.1!$J81</f>
        <v>0</v>
      </c>
      <c r="M81" s="42"/>
      <c r="N81" s="43"/>
      <c r="O81" s="231"/>
      <c r="P81" s="231"/>
      <c r="Q81" s="231"/>
      <c r="R81" s="231"/>
      <c r="S81" s="231"/>
      <c r="T81" s="231"/>
      <c r="U81" s="231"/>
      <c r="V81" s="231"/>
      <c r="W81" s="231"/>
      <c r="X81" s="231"/>
      <c r="Y81" s="231"/>
      <c r="Z81" s="231"/>
    </row>
    <row r="82" spans="1:26" ht="13.5" customHeight="1">
      <c r="A82" s="231"/>
      <c r="B82" s="1" t="str">
        <f>IF(PPNE2.1!$G82="","",CONCATENATE(PPNE2.1!$C82,".",PPNE2.1!$D82,".",PPNE2.1!$E82,".",PPNE2.1!$F82))</f>
        <v/>
      </c>
      <c r="C82" s="1" t="s">
        <v>553</v>
      </c>
      <c r="D82" s="1" t="s">
        <v>553</v>
      </c>
      <c r="E82" s="1" t="s">
        <v>553</v>
      </c>
      <c r="F82" s="1" t="s">
        <v>553</v>
      </c>
      <c r="G82" s="44"/>
      <c r="H82" s="43"/>
      <c r="I82" s="43"/>
      <c r="J82" s="44"/>
      <c r="K82" s="40"/>
      <c r="L82" s="41">
        <f>+PPNE2.1!$K82*PPNE2.1!$J82</f>
        <v>0</v>
      </c>
      <c r="M82" s="42"/>
      <c r="N82" s="43"/>
      <c r="O82" s="231"/>
      <c r="P82" s="231"/>
      <c r="Q82" s="231"/>
      <c r="R82" s="231"/>
      <c r="S82" s="231"/>
      <c r="T82" s="231"/>
      <c r="U82" s="231"/>
      <c r="V82" s="231"/>
      <c r="W82" s="231"/>
      <c r="X82" s="231"/>
      <c r="Y82" s="231"/>
      <c r="Z82" s="231"/>
    </row>
    <row r="83" spans="1:26" ht="13.5" customHeight="1">
      <c r="A83" s="231"/>
      <c r="B83" s="1" t="str">
        <f>IF(PPNE2.1!$G83="","",CONCATENATE(PPNE2.1!$C83,".",PPNE2.1!$D83,".",PPNE2.1!$E83,".",PPNE2.1!$F83))</f>
        <v/>
      </c>
      <c r="C83" s="1" t="s">
        <v>553</v>
      </c>
      <c r="D83" s="1" t="s">
        <v>553</v>
      </c>
      <c r="E83" s="1" t="s">
        <v>553</v>
      </c>
      <c r="F83" s="1" t="s">
        <v>553</v>
      </c>
      <c r="G83" s="44"/>
      <c r="H83" s="43"/>
      <c r="I83" s="43"/>
      <c r="J83" s="44"/>
      <c r="K83" s="40"/>
      <c r="L83" s="41">
        <f>+PPNE2.1!$K83*PPNE2.1!$J83</f>
        <v>0</v>
      </c>
      <c r="M83" s="42"/>
      <c r="N83" s="43"/>
      <c r="O83" s="231"/>
      <c r="P83" s="231"/>
      <c r="Q83" s="231"/>
      <c r="R83" s="231"/>
      <c r="S83" s="231"/>
      <c r="T83" s="231"/>
      <c r="U83" s="231"/>
      <c r="V83" s="231"/>
      <c r="W83" s="231"/>
      <c r="X83" s="231"/>
      <c r="Y83" s="231"/>
      <c r="Z83" s="231"/>
    </row>
    <row r="84" spans="1:26" ht="13.5" customHeight="1">
      <c r="A84" s="231"/>
      <c r="B84" s="1" t="str">
        <f>IF(PPNE2.1!$G84="","",CONCATENATE(PPNE2.1!$C84,".",PPNE2.1!$D84,".",PPNE2.1!$E84,".",PPNE2.1!$F84))</f>
        <v/>
      </c>
      <c r="C84" s="1" t="s">
        <v>553</v>
      </c>
      <c r="D84" s="1" t="s">
        <v>553</v>
      </c>
      <c r="E84" s="1" t="s">
        <v>553</v>
      </c>
      <c r="F84" s="1" t="s">
        <v>553</v>
      </c>
      <c r="G84" s="44"/>
      <c r="H84" s="43"/>
      <c r="I84" s="43"/>
      <c r="J84" s="44"/>
      <c r="K84" s="40"/>
      <c r="L84" s="41">
        <f>+PPNE2.1!$K84*PPNE2.1!$J84</f>
        <v>0</v>
      </c>
      <c r="M84" s="42"/>
      <c r="N84" s="43"/>
      <c r="O84" s="231"/>
      <c r="P84" s="231"/>
      <c r="Q84" s="231"/>
      <c r="R84" s="231"/>
      <c r="S84" s="231"/>
      <c r="T84" s="231"/>
      <c r="U84" s="231"/>
      <c r="V84" s="231"/>
      <c r="W84" s="231"/>
      <c r="X84" s="231"/>
      <c r="Y84" s="231"/>
      <c r="Z84" s="231"/>
    </row>
    <row r="85" spans="1:26" ht="13.5" customHeight="1">
      <c r="A85" s="231"/>
      <c r="B85" s="1" t="str">
        <f>IF(PPNE2.1!$G85="","",CONCATENATE(PPNE2.1!$C85,".",PPNE2.1!$D85,".",PPNE2.1!$E85,".",PPNE2.1!$F85))</f>
        <v/>
      </c>
      <c r="C85" s="1" t="s">
        <v>553</v>
      </c>
      <c r="D85" s="1" t="s">
        <v>553</v>
      </c>
      <c r="E85" s="1" t="s">
        <v>553</v>
      </c>
      <c r="F85" s="1" t="s">
        <v>553</v>
      </c>
      <c r="G85" s="44"/>
      <c r="H85" s="43"/>
      <c r="I85" s="43"/>
      <c r="J85" s="44"/>
      <c r="K85" s="40"/>
      <c r="L85" s="41">
        <f>+PPNE2.1!$K85*PPNE2.1!$J85</f>
        <v>0</v>
      </c>
      <c r="M85" s="42"/>
      <c r="N85" s="43"/>
      <c r="O85" s="231"/>
      <c r="P85" s="231"/>
      <c r="Q85" s="231"/>
      <c r="R85" s="231"/>
      <c r="S85" s="231"/>
      <c r="T85" s="231"/>
      <c r="U85" s="231"/>
      <c r="V85" s="231"/>
      <c r="W85" s="231"/>
      <c r="X85" s="231"/>
      <c r="Y85" s="231"/>
      <c r="Z85" s="231"/>
    </row>
    <row r="86" spans="1:26" ht="13.5" customHeight="1">
      <c r="A86" s="231"/>
      <c r="B86" s="1" t="str">
        <f>IF(PPNE2.1!$G86="","",CONCATENATE(PPNE2.1!$C86,".",PPNE2.1!$D86,".",PPNE2.1!$E86,".",PPNE2.1!$F86))</f>
        <v/>
      </c>
      <c r="C86" s="1" t="s">
        <v>553</v>
      </c>
      <c r="D86" s="1" t="s">
        <v>553</v>
      </c>
      <c r="E86" s="1" t="s">
        <v>553</v>
      </c>
      <c r="F86" s="1" t="s">
        <v>553</v>
      </c>
      <c r="G86" s="44"/>
      <c r="H86" s="43"/>
      <c r="I86" s="43"/>
      <c r="J86" s="44"/>
      <c r="K86" s="40"/>
      <c r="L86" s="41">
        <f>+PPNE2.1!$K86*PPNE2.1!$J86</f>
        <v>0</v>
      </c>
      <c r="M86" s="42"/>
      <c r="N86" s="43"/>
      <c r="O86" s="231"/>
      <c r="P86" s="231"/>
      <c r="Q86" s="231"/>
      <c r="R86" s="231"/>
      <c r="S86" s="231"/>
      <c r="T86" s="231"/>
      <c r="U86" s="231"/>
      <c r="V86" s="231"/>
      <c r="W86" s="231"/>
      <c r="X86" s="231"/>
      <c r="Y86" s="231"/>
      <c r="Z86" s="231"/>
    </row>
    <row r="87" spans="1:26" ht="13.5" customHeight="1">
      <c r="A87" s="231"/>
      <c r="B87" s="1" t="str">
        <f>IF(PPNE2.1!$G87="","",CONCATENATE(PPNE2.1!$C87,".",PPNE2.1!$D87,".",PPNE2.1!$E87,".",PPNE2.1!$F87))</f>
        <v/>
      </c>
      <c r="C87" s="1" t="s">
        <v>553</v>
      </c>
      <c r="D87" s="1" t="s">
        <v>553</v>
      </c>
      <c r="E87" s="1" t="s">
        <v>553</v>
      </c>
      <c r="F87" s="1" t="s">
        <v>553</v>
      </c>
      <c r="G87" s="44"/>
      <c r="H87" s="43"/>
      <c r="I87" s="43"/>
      <c r="J87" s="44"/>
      <c r="K87" s="40"/>
      <c r="L87" s="41">
        <f>+PPNE2.1!$K87*PPNE2.1!$J87</f>
        <v>0</v>
      </c>
      <c r="M87" s="42"/>
      <c r="N87" s="43"/>
      <c r="O87" s="231"/>
      <c r="P87" s="231"/>
      <c r="Q87" s="231"/>
      <c r="R87" s="231"/>
      <c r="S87" s="231"/>
      <c r="T87" s="231"/>
      <c r="U87" s="231"/>
      <c r="V87" s="231"/>
      <c r="W87" s="231"/>
      <c r="X87" s="231"/>
      <c r="Y87" s="231"/>
      <c r="Z87" s="231"/>
    </row>
    <row r="88" spans="1:26" ht="13.5" customHeight="1">
      <c r="A88" s="231"/>
      <c r="B88" s="1" t="str">
        <f>IF(PPNE2.1!$G88="","",CONCATENATE(PPNE2.1!$C88,".",PPNE2.1!$D88,".",PPNE2.1!$E88,".",PPNE2.1!$F88))</f>
        <v/>
      </c>
      <c r="C88" s="1" t="s">
        <v>553</v>
      </c>
      <c r="D88" s="1" t="s">
        <v>553</v>
      </c>
      <c r="E88" s="1" t="s">
        <v>553</v>
      </c>
      <c r="F88" s="1" t="s">
        <v>553</v>
      </c>
      <c r="G88" s="44"/>
      <c r="H88" s="43"/>
      <c r="I88" s="43"/>
      <c r="J88" s="44"/>
      <c r="K88" s="40"/>
      <c r="L88" s="41">
        <f>+PPNE2.1!$K88*PPNE2.1!$J88</f>
        <v>0</v>
      </c>
      <c r="M88" s="42"/>
      <c r="N88" s="43"/>
      <c r="O88" s="231"/>
      <c r="P88" s="231"/>
      <c r="Q88" s="231"/>
      <c r="R88" s="231"/>
      <c r="S88" s="231"/>
      <c r="T88" s="231"/>
      <c r="U88" s="231"/>
      <c r="V88" s="231"/>
      <c r="W88" s="231"/>
      <c r="X88" s="231"/>
      <c r="Y88" s="231"/>
      <c r="Z88" s="231"/>
    </row>
    <row r="89" spans="1:26" ht="13.5" customHeight="1">
      <c r="A89" s="231"/>
      <c r="B89" s="1" t="str">
        <f>IF(PPNE2.1!$G89="","",CONCATENATE(PPNE2.1!$C89,".",PPNE2.1!$D89,".",PPNE2.1!$E89,".",PPNE2.1!$F89))</f>
        <v/>
      </c>
      <c r="C89" s="1" t="s">
        <v>553</v>
      </c>
      <c r="D89" s="1" t="s">
        <v>553</v>
      </c>
      <c r="E89" s="1" t="s">
        <v>553</v>
      </c>
      <c r="F89" s="1" t="s">
        <v>553</v>
      </c>
      <c r="G89" s="44"/>
      <c r="H89" s="43"/>
      <c r="I89" s="43"/>
      <c r="J89" s="44"/>
      <c r="K89" s="40"/>
      <c r="L89" s="41">
        <f>+PPNE2.1!$K89*PPNE2.1!$J89</f>
        <v>0</v>
      </c>
      <c r="M89" s="42"/>
      <c r="N89" s="43"/>
      <c r="O89" s="231"/>
      <c r="P89" s="231"/>
      <c r="Q89" s="231"/>
      <c r="R89" s="231"/>
      <c r="S89" s="231"/>
      <c r="T89" s="231"/>
      <c r="U89" s="231"/>
      <c r="V89" s="231"/>
      <c r="W89" s="231"/>
      <c r="X89" s="231"/>
      <c r="Y89" s="231"/>
      <c r="Z89" s="231"/>
    </row>
    <row r="90" spans="1:26" ht="13.5" customHeight="1">
      <c r="A90" s="231"/>
      <c r="B90" s="1" t="str">
        <f>IF(PPNE2.1!$G90="","",CONCATENATE(PPNE2.1!$C90,".",PPNE2.1!$D90,".",PPNE2.1!$E90,".",PPNE2.1!$F90))</f>
        <v/>
      </c>
      <c r="C90" s="1" t="s">
        <v>553</v>
      </c>
      <c r="D90" s="1" t="s">
        <v>553</v>
      </c>
      <c r="E90" s="1" t="s">
        <v>553</v>
      </c>
      <c r="F90" s="1" t="s">
        <v>553</v>
      </c>
      <c r="G90" s="44"/>
      <c r="H90" s="43"/>
      <c r="I90" s="43"/>
      <c r="J90" s="44"/>
      <c r="K90" s="40"/>
      <c r="L90" s="41">
        <f>+PPNE2.1!$K90*PPNE2.1!$J90</f>
        <v>0</v>
      </c>
      <c r="M90" s="42"/>
      <c r="N90" s="43"/>
      <c r="O90" s="231"/>
      <c r="P90" s="231"/>
      <c r="Q90" s="231"/>
      <c r="R90" s="231"/>
      <c r="S90" s="231"/>
      <c r="T90" s="231"/>
      <c r="U90" s="231"/>
      <c r="V90" s="231"/>
      <c r="W90" s="231"/>
      <c r="X90" s="231"/>
      <c r="Y90" s="231"/>
      <c r="Z90" s="231"/>
    </row>
    <row r="91" spans="1:26" ht="13.5" customHeight="1">
      <c r="A91" s="231"/>
      <c r="B91" s="1" t="str">
        <f>IF(PPNE2.1!$G91="","",CONCATENATE(PPNE2.1!$C91,".",PPNE2.1!$D91,".",PPNE2.1!$E91,".",PPNE2.1!$F91))</f>
        <v/>
      </c>
      <c r="C91" s="1" t="s">
        <v>553</v>
      </c>
      <c r="D91" s="1" t="s">
        <v>553</v>
      </c>
      <c r="E91" s="1" t="s">
        <v>553</v>
      </c>
      <c r="F91" s="1" t="s">
        <v>553</v>
      </c>
      <c r="G91" s="44"/>
      <c r="H91" s="43"/>
      <c r="I91" s="43"/>
      <c r="J91" s="44"/>
      <c r="K91" s="40"/>
      <c r="L91" s="41">
        <f>+PPNE2.1!$K91*PPNE2.1!$J91</f>
        <v>0</v>
      </c>
      <c r="M91" s="42"/>
      <c r="N91" s="43"/>
      <c r="O91" s="231"/>
      <c r="P91" s="231"/>
      <c r="Q91" s="231"/>
      <c r="R91" s="231"/>
      <c r="S91" s="231"/>
      <c r="T91" s="231"/>
      <c r="U91" s="231"/>
      <c r="V91" s="231"/>
      <c r="W91" s="231"/>
      <c r="X91" s="231"/>
      <c r="Y91" s="231"/>
      <c r="Z91" s="231"/>
    </row>
    <row r="92" spans="1:26" ht="13.5" customHeight="1">
      <c r="A92" s="231"/>
      <c r="B92" s="1" t="str">
        <f>IF(PPNE2.1!$G92="","",CONCATENATE(PPNE2.1!$C92,".",PPNE2.1!$D92,".",PPNE2.1!$E92,".",PPNE2.1!$F92))</f>
        <v/>
      </c>
      <c r="C92" s="1" t="s">
        <v>553</v>
      </c>
      <c r="D92" s="1" t="s">
        <v>553</v>
      </c>
      <c r="E92" s="1" t="s">
        <v>553</v>
      </c>
      <c r="F92" s="1" t="s">
        <v>553</v>
      </c>
      <c r="G92" s="44"/>
      <c r="H92" s="43"/>
      <c r="I92" s="43"/>
      <c r="J92" s="44"/>
      <c r="K92" s="40"/>
      <c r="L92" s="41">
        <f>+PPNE2.1!$K92*PPNE2.1!$J92</f>
        <v>0</v>
      </c>
      <c r="M92" s="42"/>
      <c r="N92" s="43"/>
      <c r="O92" s="231"/>
      <c r="P92" s="231"/>
      <c r="Q92" s="231"/>
      <c r="R92" s="231"/>
      <c r="S92" s="231"/>
      <c r="T92" s="231"/>
      <c r="U92" s="231"/>
      <c r="V92" s="231"/>
      <c r="W92" s="231"/>
      <c r="X92" s="231"/>
      <c r="Y92" s="231"/>
      <c r="Z92" s="231"/>
    </row>
    <row r="93" spans="1:26" ht="13.5" customHeight="1">
      <c r="A93" s="231"/>
      <c r="B93" s="1" t="str">
        <f>IF(PPNE2.1!$G93="","",CONCATENATE(PPNE2.1!$C93,".",PPNE2.1!$D93,".",PPNE2.1!$E93,".",PPNE2.1!$F93))</f>
        <v/>
      </c>
      <c r="C93" s="1" t="s">
        <v>553</v>
      </c>
      <c r="D93" s="1" t="s">
        <v>553</v>
      </c>
      <c r="E93" s="1" t="s">
        <v>553</v>
      </c>
      <c r="F93" s="1" t="s">
        <v>553</v>
      </c>
      <c r="G93" s="44"/>
      <c r="H93" s="43"/>
      <c r="I93" s="43"/>
      <c r="J93" s="44"/>
      <c r="K93" s="40"/>
      <c r="L93" s="41">
        <f>+PPNE2.1!$K93*PPNE2.1!$J93</f>
        <v>0</v>
      </c>
      <c r="M93" s="42"/>
      <c r="N93" s="43"/>
      <c r="O93" s="231"/>
      <c r="P93" s="231"/>
      <c r="Q93" s="231"/>
      <c r="R93" s="231"/>
      <c r="S93" s="231"/>
      <c r="T93" s="231"/>
      <c r="U93" s="231"/>
      <c r="V93" s="231"/>
      <c r="W93" s="231"/>
      <c r="X93" s="231"/>
      <c r="Y93" s="231"/>
      <c r="Z93" s="231"/>
    </row>
    <row r="94" spans="1:26" ht="13.5" customHeight="1">
      <c r="A94" s="231"/>
      <c r="B94" s="1" t="str">
        <f>IF(PPNE2.1!$G94="","",CONCATENATE(PPNE2.1!$C94,".",PPNE2.1!$D94,".",PPNE2.1!$E94,".",PPNE2.1!$F94))</f>
        <v/>
      </c>
      <c r="C94" s="1" t="s">
        <v>553</v>
      </c>
      <c r="D94" s="1" t="s">
        <v>553</v>
      </c>
      <c r="E94" s="1" t="s">
        <v>553</v>
      </c>
      <c r="F94" s="1" t="s">
        <v>553</v>
      </c>
      <c r="G94" s="44"/>
      <c r="H94" s="43"/>
      <c r="I94" s="43"/>
      <c r="J94" s="44"/>
      <c r="K94" s="40"/>
      <c r="L94" s="41">
        <f>+PPNE2.1!$K94*PPNE2.1!$J94</f>
        <v>0</v>
      </c>
      <c r="M94" s="42"/>
      <c r="N94" s="43"/>
      <c r="O94" s="231"/>
      <c r="P94" s="231"/>
      <c r="Q94" s="231"/>
      <c r="R94" s="231"/>
      <c r="S94" s="231"/>
      <c r="T94" s="231"/>
      <c r="U94" s="231"/>
      <c r="V94" s="231"/>
      <c r="W94" s="231"/>
      <c r="X94" s="231"/>
      <c r="Y94" s="231"/>
      <c r="Z94" s="231"/>
    </row>
    <row r="95" spans="1:26" ht="13.5" customHeight="1">
      <c r="A95" s="231"/>
      <c r="B95" s="1" t="str">
        <f>IF(PPNE2.1!$G95="","",CONCATENATE(PPNE2.1!$C95,".",PPNE2.1!$D95,".",PPNE2.1!$E95,".",PPNE2.1!$F95))</f>
        <v/>
      </c>
      <c r="C95" s="1" t="s">
        <v>553</v>
      </c>
      <c r="D95" s="1" t="s">
        <v>553</v>
      </c>
      <c r="E95" s="1" t="s">
        <v>553</v>
      </c>
      <c r="F95" s="1" t="s">
        <v>553</v>
      </c>
      <c r="G95" s="44"/>
      <c r="H95" s="43"/>
      <c r="I95" s="43"/>
      <c r="J95" s="44"/>
      <c r="K95" s="40"/>
      <c r="L95" s="41">
        <f>+PPNE2.1!$K95*PPNE2.1!$J95</f>
        <v>0</v>
      </c>
      <c r="M95" s="42"/>
      <c r="N95" s="43"/>
      <c r="O95" s="231"/>
      <c r="P95" s="231"/>
      <c r="Q95" s="231"/>
      <c r="R95" s="231"/>
      <c r="S95" s="231"/>
      <c r="T95" s="231"/>
      <c r="U95" s="231"/>
      <c r="V95" s="231"/>
      <c r="W95" s="231"/>
      <c r="X95" s="231"/>
      <c r="Y95" s="231"/>
      <c r="Z95" s="231"/>
    </row>
    <row r="96" spans="1:26" ht="13.5" customHeight="1">
      <c r="A96" s="231"/>
      <c r="B96" s="1" t="str">
        <f>IF(PPNE2.1!$G96="","",CONCATENATE(PPNE2.1!$C96,".",PPNE2.1!$D96,".",PPNE2.1!$E96,".",PPNE2.1!$F96))</f>
        <v/>
      </c>
      <c r="C96" s="1" t="s">
        <v>553</v>
      </c>
      <c r="D96" s="1" t="s">
        <v>553</v>
      </c>
      <c r="E96" s="1" t="s">
        <v>553</v>
      </c>
      <c r="F96" s="1" t="s">
        <v>553</v>
      </c>
      <c r="G96" s="44"/>
      <c r="H96" s="43"/>
      <c r="I96" s="43"/>
      <c r="J96" s="44"/>
      <c r="K96" s="40"/>
      <c r="L96" s="41">
        <f>+PPNE2.1!$K96*PPNE2.1!$J96</f>
        <v>0</v>
      </c>
      <c r="M96" s="42"/>
      <c r="N96" s="43"/>
      <c r="O96" s="231"/>
      <c r="P96" s="231"/>
      <c r="Q96" s="231"/>
      <c r="R96" s="231"/>
      <c r="S96" s="231"/>
      <c r="T96" s="231"/>
      <c r="U96" s="231"/>
      <c r="V96" s="231"/>
      <c r="W96" s="231"/>
      <c r="X96" s="231"/>
      <c r="Y96" s="231"/>
      <c r="Z96" s="231"/>
    </row>
    <row r="97" spans="1:26" ht="13.5" customHeight="1">
      <c r="A97" s="231"/>
      <c r="B97" s="1" t="str">
        <f>IF(PPNE2.1!$G97="","",CONCATENATE(PPNE2.1!$C97,".",PPNE2.1!$D97,".",PPNE2.1!$E97,".",PPNE2.1!$F97))</f>
        <v/>
      </c>
      <c r="C97" s="1" t="s">
        <v>553</v>
      </c>
      <c r="D97" s="1" t="s">
        <v>553</v>
      </c>
      <c r="E97" s="1" t="s">
        <v>553</v>
      </c>
      <c r="F97" s="1" t="s">
        <v>553</v>
      </c>
      <c r="G97" s="44"/>
      <c r="H97" s="43"/>
      <c r="I97" s="43"/>
      <c r="J97" s="44"/>
      <c r="K97" s="40"/>
      <c r="L97" s="41">
        <f>+PPNE2.1!$K97*PPNE2.1!$J97</f>
        <v>0</v>
      </c>
      <c r="M97" s="42"/>
      <c r="N97" s="43"/>
      <c r="O97" s="231"/>
      <c r="P97" s="231"/>
      <c r="Q97" s="231"/>
      <c r="R97" s="231"/>
      <c r="S97" s="231"/>
      <c r="T97" s="231"/>
      <c r="U97" s="231"/>
      <c r="V97" s="231"/>
      <c r="W97" s="231"/>
      <c r="X97" s="231"/>
      <c r="Y97" s="231"/>
      <c r="Z97" s="231"/>
    </row>
    <row r="98" spans="1:26" ht="13.5" customHeight="1">
      <c r="A98" s="231"/>
      <c r="B98" s="1" t="str">
        <f>IF(PPNE2.1!$G98="","",CONCATENATE(PPNE2.1!$C98,".",PPNE2.1!$D98,".",PPNE2.1!$E98,".",PPNE2.1!$F98))</f>
        <v/>
      </c>
      <c r="C98" s="1" t="s">
        <v>553</v>
      </c>
      <c r="D98" s="1" t="s">
        <v>553</v>
      </c>
      <c r="E98" s="1" t="s">
        <v>553</v>
      </c>
      <c r="F98" s="1" t="s">
        <v>553</v>
      </c>
      <c r="G98" s="44"/>
      <c r="H98" s="43"/>
      <c r="I98" s="43"/>
      <c r="J98" s="44"/>
      <c r="K98" s="40"/>
      <c r="L98" s="41">
        <f>+PPNE2.1!$K98*PPNE2.1!$J98</f>
        <v>0</v>
      </c>
      <c r="M98" s="42"/>
      <c r="N98" s="43"/>
      <c r="O98" s="231"/>
      <c r="P98" s="231"/>
      <c r="Q98" s="231"/>
      <c r="R98" s="231"/>
      <c r="S98" s="231"/>
      <c r="T98" s="231"/>
      <c r="U98" s="231"/>
      <c r="V98" s="231"/>
      <c r="W98" s="231"/>
      <c r="X98" s="231"/>
      <c r="Y98" s="231"/>
      <c r="Z98" s="231"/>
    </row>
    <row r="99" spans="1:26" ht="13.5" customHeight="1">
      <c r="A99" s="231"/>
      <c r="B99" s="1" t="str">
        <f>IF(PPNE2.1!$G99="","",CONCATENATE(PPNE2.1!$C99,".",PPNE2.1!$D99,".",PPNE2.1!$E99,".",PPNE2.1!$F99))</f>
        <v/>
      </c>
      <c r="C99" s="1" t="s">
        <v>553</v>
      </c>
      <c r="D99" s="1" t="s">
        <v>553</v>
      </c>
      <c r="E99" s="1" t="s">
        <v>553</v>
      </c>
      <c r="F99" s="1" t="s">
        <v>553</v>
      </c>
      <c r="G99" s="44"/>
      <c r="H99" s="43"/>
      <c r="I99" s="43"/>
      <c r="J99" s="44"/>
      <c r="K99" s="40"/>
      <c r="L99" s="41">
        <f>+PPNE2.1!$K99*PPNE2.1!$J99</f>
        <v>0</v>
      </c>
      <c r="M99" s="42"/>
      <c r="N99" s="43"/>
      <c r="O99" s="231"/>
      <c r="P99" s="231"/>
      <c r="Q99" s="231"/>
      <c r="R99" s="231"/>
      <c r="S99" s="231"/>
      <c r="T99" s="231"/>
      <c r="U99" s="231"/>
      <c r="V99" s="231"/>
      <c r="W99" s="231"/>
      <c r="X99" s="231"/>
      <c r="Y99" s="231"/>
      <c r="Z99" s="231"/>
    </row>
    <row r="100" spans="1:26" ht="13.5" customHeight="1">
      <c r="A100" s="231"/>
      <c r="B100" s="1" t="str">
        <f>IF(PPNE2.1!$G100="","",CONCATENATE(PPNE2.1!$C100,".",PPNE2.1!$D100,".",PPNE2.1!$E100,".",PPNE2.1!$F100))</f>
        <v/>
      </c>
      <c r="C100" s="1" t="s">
        <v>553</v>
      </c>
      <c r="D100" s="1" t="s">
        <v>553</v>
      </c>
      <c r="E100" s="1" t="s">
        <v>553</v>
      </c>
      <c r="F100" s="1" t="s">
        <v>553</v>
      </c>
      <c r="G100" s="44"/>
      <c r="H100" s="43"/>
      <c r="I100" s="43"/>
      <c r="J100" s="44"/>
      <c r="K100" s="40"/>
      <c r="L100" s="41">
        <f>+PPNE2.1!$K100*PPNE2.1!$J100</f>
        <v>0</v>
      </c>
      <c r="M100" s="42"/>
      <c r="N100" s="43"/>
      <c r="O100" s="231"/>
      <c r="P100" s="231"/>
      <c r="Q100" s="231"/>
      <c r="R100" s="231"/>
      <c r="S100" s="231"/>
      <c r="T100" s="231"/>
      <c r="U100" s="231"/>
      <c r="V100" s="231"/>
      <c r="W100" s="231"/>
      <c r="X100" s="231"/>
      <c r="Y100" s="231"/>
      <c r="Z100" s="231"/>
    </row>
    <row r="101" spans="1:26" ht="13.5" customHeight="1">
      <c r="A101" s="231"/>
      <c r="B101" s="1" t="str">
        <f>IF(PPNE2.1!$G101="","",CONCATENATE(PPNE2.1!$C101,".",PPNE2.1!$D101,".",PPNE2.1!$E101,".",PPNE2.1!$F101))</f>
        <v/>
      </c>
      <c r="C101" s="1" t="s">
        <v>553</v>
      </c>
      <c r="D101" s="1" t="s">
        <v>553</v>
      </c>
      <c r="E101" s="1" t="s">
        <v>553</v>
      </c>
      <c r="F101" s="1" t="s">
        <v>553</v>
      </c>
      <c r="G101" s="44"/>
      <c r="H101" s="43"/>
      <c r="I101" s="43"/>
      <c r="J101" s="44"/>
      <c r="K101" s="40"/>
      <c r="L101" s="41">
        <f>+PPNE2.1!$K101*PPNE2.1!$J101</f>
        <v>0</v>
      </c>
      <c r="M101" s="42"/>
      <c r="N101" s="43"/>
      <c r="O101" s="231"/>
      <c r="P101" s="231"/>
      <c r="Q101" s="231"/>
      <c r="R101" s="231"/>
      <c r="S101" s="231"/>
      <c r="T101" s="231"/>
      <c r="U101" s="231"/>
      <c r="V101" s="231"/>
      <c r="W101" s="231"/>
      <c r="X101" s="231"/>
      <c r="Y101" s="231"/>
      <c r="Z101" s="231"/>
    </row>
    <row r="102" spans="1:26" ht="13.5" customHeight="1">
      <c r="A102" s="231"/>
      <c r="B102" s="1" t="str">
        <f>IF(PPNE2.1!$G102="","",CONCATENATE(PPNE2.1!$C102,".",PPNE2.1!$D102,".",PPNE2.1!$E102,".",PPNE2.1!$F102))</f>
        <v/>
      </c>
      <c r="C102" s="1" t="s">
        <v>553</v>
      </c>
      <c r="D102" s="1" t="s">
        <v>553</v>
      </c>
      <c r="E102" s="1" t="s">
        <v>553</v>
      </c>
      <c r="F102" s="1" t="s">
        <v>553</v>
      </c>
      <c r="G102" s="44"/>
      <c r="H102" s="43"/>
      <c r="I102" s="43"/>
      <c r="J102" s="44"/>
      <c r="K102" s="40"/>
      <c r="L102" s="41">
        <f>+PPNE2.1!$K102*PPNE2.1!$J102</f>
        <v>0</v>
      </c>
      <c r="M102" s="42"/>
      <c r="N102" s="43"/>
      <c r="O102" s="231"/>
      <c r="P102" s="231"/>
      <c r="Q102" s="231"/>
      <c r="R102" s="231"/>
      <c r="S102" s="231"/>
      <c r="T102" s="231"/>
      <c r="U102" s="231"/>
      <c r="V102" s="231"/>
      <c r="W102" s="231"/>
      <c r="X102" s="231"/>
      <c r="Y102" s="231"/>
      <c r="Z102" s="231"/>
    </row>
    <row r="103" spans="1:26" ht="13.5" customHeight="1">
      <c r="A103" s="231"/>
      <c r="B103" s="1" t="str">
        <f>IF(PPNE2.1!$G103="","",CONCATENATE(PPNE2.1!$C103,".",PPNE2.1!$D103,".",PPNE2.1!$E103,".",PPNE2.1!$F103))</f>
        <v/>
      </c>
      <c r="C103" s="1" t="s">
        <v>553</v>
      </c>
      <c r="D103" s="1" t="s">
        <v>553</v>
      </c>
      <c r="E103" s="1" t="s">
        <v>553</v>
      </c>
      <c r="F103" s="1" t="s">
        <v>553</v>
      </c>
      <c r="G103" s="44"/>
      <c r="H103" s="43"/>
      <c r="I103" s="43"/>
      <c r="J103" s="44"/>
      <c r="K103" s="40"/>
      <c r="L103" s="41">
        <f>+PPNE2.1!$K103*PPNE2.1!$J103</f>
        <v>0</v>
      </c>
      <c r="M103" s="42"/>
      <c r="N103" s="43"/>
      <c r="O103" s="231"/>
      <c r="P103" s="231"/>
      <c r="Q103" s="231"/>
      <c r="R103" s="231"/>
      <c r="S103" s="231"/>
      <c r="T103" s="231"/>
      <c r="U103" s="231"/>
      <c r="V103" s="231"/>
      <c r="W103" s="231"/>
      <c r="X103" s="231"/>
      <c r="Y103" s="231"/>
      <c r="Z103" s="231"/>
    </row>
    <row r="104" spans="1:26" ht="13.5" customHeight="1">
      <c r="A104" s="231"/>
      <c r="B104" s="1" t="str">
        <f>IF(PPNE2.1!$G104="","",CONCATENATE(PPNE2.1!$C104,".",PPNE2.1!$D104,".",PPNE2.1!$E104,".",PPNE2.1!$F104))</f>
        <v/>
      </c>
      <c r="C104" s="1" t="s">
        <v>553</v>
      </c>
      <c r="D104" s="1" t="s">
        <v>553</v>
      </c>
      <c r="E104" s="1" t="s">
        <v>553</v>
      </c>
      <c r="F104" s="1" t="s">
        <v>553</v>
      </c>
      <c r="G104" s="44"/>
      <c r="H104" s="43"/>
      <c r="I104" s="43"/>
      <c r="J104" s="44"/>
      <c r="K104" s="40"/>
      <c r="L104" s="41">
        <f>+PPNE2.1!$K104*PPNE2.1!$J104</f>
        <v>0</v>
      </c>
      <c r="M104" s="42"/>
      <c r="N104" s="43"/>
      <c r="O104" s="231"/>
      <c r="P104" s="231"/>
      <c r="Q104" s="231"/>
      <c r="R104" s="231"/>
      <c r="S104" s="231"/>
      <c r="T104" s="231"/>
      <c r="U104" s="231"/>
      <c r="V104" s="231"/>
      <c r="W104" s="231"/>
      <c r="X104" s="231"/>
      <c r="Y104" s="231"/>
      <c r="Z104" s="231"/>
    </row>
    <row r="105" spans="1:26" ht="13.5" customHeight="1">
      <c r="A105" s="231"/>
      <c r="B105" s="1" t="str">
        <f>IF(PPNE2.1!$G105="","",CONCATENATE(PPNE2.1!$C105,".",PPNE2.1!$D105,".",PPNE2.1!$E105,".",PPNE2.1!$F105))</f>
        <v/>
      </c>
      <c r="C105" s="1" t="s">
        <v>553</v>
      </c>
      <c r="D105" s="1" t="s">
        <v>553</v>
      </c>
      <c r="E105" s="1" t="s">
        <v>553</v>
      </c>
      <c r="F105" s="1" t="s">
        <v>553</v>
      </c>
      <c r="G105" s="44"/>
      <c r="H105" s="43"/>
      <c r="I105" s="43"/>
      <c r="J105" s="44"/>
      <c r="K105" s="40"/>
      <c r="L105" s="41">
        <f>+PPNE2.1!$K105*PPNE2.1!$J105</f>
        <v>0</v>
      </c>
      <c r="M105" s="42"/>
      <c r="N105" s="43"/>
      <c r="O105" s="231"/>
      <c r="P105" s="231"/>
      <c r="Q105" s="231"/>
      <c r="R105" s="231"/>
      <c r="S105" s="231"/>
      <c r="T105" s="231"/>
      <c r="U105" s="231"/>
      <c r="V105" s="231"/>
      <c r="W105" s="231"/>
      <c r="X105" s="231"/>
      <c r="Y105" s="231"/>
      <c r="Z105" s="231"/>
    </row>
    <row r="106" spans="1:26" ht="13.5" customHeight="1">
      <c r="A106" s="231"/>
      <c r="B106" s="1" t="str">
        <f>IF(PPNE2.1!$G106="","",CONCATENATE(PPNE2.1!$C106,".",PPNE2.1!$D106,".",PPNE2.1!$E106,".",PPNE2.1!$F106))</f>
        <v/>
      </c>
      <c r="C106" s="1" t="s">
        <v>553</v>
      </c>
      <c r="D106" s="1" t="s">
        <v>553</v>
      </c>
      <c r="E106" s="1" t="s">
        <v>553</v>
      </c>
      <c r="F106" s="1" t="s">
        <v>553</v>
      </c>
      <c r="G106" s="44"/>
      <c r="H106" s="43"/>
      <c r="I106" s="43"/>
      <c r="J106" s="44"/>
      <c r="K106" s="40"/>
      <c r="L106" s="41">
        <f>+PPNE2.1!$K106*PPNE2.1!$J106</f>
        <v>0</v>
      </c>
      <c r="M106" s="42"/>
      <c r="N106" s="43"/>
      <c r="O106" s="231"/>
      <c r="P106" s="231"/>
      <c r="Q106" s="231"/>
      <c r="R106" s="231"/>
      <c r="S106" s="231"/>
      <c r="T106" s="231"/>
      <c r="U106" s="231"/>
      <c r="V106" s="231"/>
      <c r="W106" s="231"/>
      <c r="X106" s="231"/>
      <c r="Y106" s="231"/>
      <c r="Z106" s="231"/>
    </row>
    <row r="107" spans="1:26" ht="13.5" customHeight="1">
      <c r="A107" s="231"/>
      <c r="B107" s="1" t="str">
        <f>IF(PPNE2.1!$G107="","",CONCATENATE(PPNE2.1!$C107,".",PPNE2.1!$D107,".",PPNE2.1!$E107,".",PPNE2.1!$F107))</f>
        <v/>
      </c>
      <c r="C107" s="1" t="s">
        <v>553</v>
      </c>
      <c r="D107" s="1" t="s">
        <v>553</v>
      </c>
      <c r="E107" s="1" t="s">
        <v>553</v>
      </c>
      <c r="F107" s="1" t="s">
        <v>553</v>
      </c>
      <c r="G107" s="44"/>
      <c r="H107" s="43"/>
      <c r="I107" s="43"/>
      <c r="J107" s="44"/>
      <c r="K107" s="40"/>
      <c r="L107" s="41">
        <f>+PPNE2.1!$K107*PPNE2.1!$J107</f>
        <v>0</v>
      </c>
      <c r="M107" s="42"/>
      <c r="N107" s="43"/>
      <c r="O107" s="231"/>
      <c r="P107" s="231"/>
      <c r="Q107" s="231"/>
      <c r="R107" s="231"/>
      <c r="S107" s="231"/>
      <c r="T107" s="231"/>
      <c r="U107" s="231"/>
      <c r="V107" s="231"/>
      <c r="W107" s="231"/>
      <c r="X107" s="231"/>
      <c r="Y107" s="231"/>
      <c r="Z107" s="231"/>
    </row>
    <row r="108" spans="1:26" ht="13.5" customHeight="1">
      <c r="A108" s="231"/>
      <c r="B108" s="1" t="str">
        <f>IF(PPNE2.1!$G108="","",CONCATENATE(PPNE2.1!$C108,".",PPNE2.1!$D108,".",PPNE2.1!$E108,".",PPNE2.1!$F108))</f>
        <v/>
      </c>
      <c r="C108" s="1" t="s">
        <v>553</v>
      </c>
      <c r="D108" s="1" t="s">
        <v>553</v>
      </c>
      <c r="E108" s="1" t="s">
        <v>553</v>
      </c>
      <c r="F108" s="1" t="s">
        <v>553</v>
      </c>
      <c r="G108" s="44"/>
      <c r="H108" s="43"/>
      <c r="I108" s="43"/>
      <c r="J108" s="44"/>
      <c r="K108" s="40"/>
      <c r="L108" s="41">
        <f>+PPNE2.1!$K108*PPNE2.1!$J108</f>
        <v>0</v>
      </c>
      <c r="M108" s="42"/>
      <c r="N108" s="43"/>
      <c r="O108" s="231"/>
      <c r="P108" s="231"/>
      <c r="Q108" s="231"/>
      <c r="R108" s="231"/>
      <c r="S108" s="231"/>
      <c r="T108" s="231"/>
      <c r="U108" s="231"/>
      <c r="V108" s="231"/>
      <c r="W108" s="231"/>
      <c r="X108" s="231"/>
      <c r="Y108" s="231"/>
      <c r="Z108" s="231"/>
    </row>
    <row r="109" spans="1:26" ht="13.5" customHeight="1">
      <c r="A109" s="231"/>
      <c r="B109" s="1" t="str">
        <f>IF(PPNE2.1!$G109="","",CONCATENATE(PPNE2.1!$C109,".",PPNE2.1!$D109,".",PPNE2.1!$E109,".",PPNE2.1!$F109))</f>
        <v/>
      </c>
      <c r="C109" s="1" t="s">
        <v>553</v>
      </c>
      <c r="D109" s="1" t="s">
        <v>553</v>
      </c>
      <c r="E109" s="1" t="s">
        <v>553</v>
      </c>
      <c r="F109" s="1" t="s">
        <v>553</v>
      </c>
      <c r="G109" s="44"/>
      <c r="H109" s="43"/>
      <c r="I109" s="43"/>
      <c r="J109" s="44"/>
      <c r="K109" s="40"/>
      <c r="L109" s="41">
        <f>+PPNE2.1!$K109*PPNE2.1!$J109</f>
        <v>0</v>
      </c>
      <c r="M109" s="42"/>
      <c r="N109" s="43"/>
      <c r="O109" s="231"/>
      <c r="P109" s="231"/>
      <c r="Q109" s="231"/>
      <c r="R109" s="231"/>
      <c r="S109" s="231"/>
      <c r="T109" s="231"/>
      <c r="U109" s="231"/>
      <c r="V109" s="231"/>
      <c r="W109" s="231"/>
      <c r="X109" s="231"/>
      <c r="Y109" s="231"/>
      <c r="Z109" s="231"/>
    </row>
    <row r="110" spans="1:26" ht="13.5" customHeight="1">
      <c r="A110" s="231"/>
      <c r="B110" s="1" t="str">
        <f>IF(PPNE2.1!$G110="","",CONCATENATE(PPNE2.1!$C110,".",PPNE2.1!$D110,".",PPNE2.1!$E110,".",PPNE2.1!$F110))</f>
        <v/>
      </c>
      <c r="C110" s="1" t="s">
        <v>553</v>
      </c>
      <c r="D110" s="1" t="s">
        <v>553</v>
      </c>
      <c r="E110" s="1" t="s">
        <v>553</v>
      </c>
      <c r="F110" s="1" t="s">
        <v>553</v>
      </c>
      <c r="G110" s="44"/>
      <c r="H110" s="43"/>
      <c r="I110" s="43"/>
      <c r="J110" s="44"/>
      <c r="K110" s="40"/>
      <c r="L110" s="41">
        <f>+PPNE2.1!$K110*PPNE2.1!$J110</f>
        <v>0</v>
      </c>
      <c r="M110" s="42"/>
      <c r="N110" s="43"/>
      <c r="O110" s="231"/>
      <c r="P110" s="231"/>
      <c r="Q110" s="231"/>
      <c r="R110" s="231"/>
      <c r="S110" s="231"/>
      <c r="T110" s="231"/>
      <c r="U110" s="231"/>
      <c r="V110" s="231"/>
      <c r="W110" s="231"/>
      <c r="X110" s="231"/>
      <c r="Y110" s="231"/>
      <c r="Z110" s="231"/>
    </row>
    <row r="111" spans="1:26" ht="13.5" customHeight="1">
      <c r="A111" s="231"/>
      <c r="B111" s="1" t="str">
        <f>IF(PPNE2.1!$G111="","",CONCATENATE(PPNE2.1!$C111,".",PPNE2.1!$D111,".",PPNE2.1!$E111,".",PPNE2.1!$F111))</f>
        <v/>
      </c>
      <c r="C111" s="1" t="s">
        <v>553</v>
      </c>
      <c r="D111" s="1" t="s">
        <v>553</v>
      </c>
      <c r="E111" s="1" t="s">
        <v>553</v>
      </c>
      <c r="F111" s="1" t="s">
        <v>553</v>
      </c>
      <c r="G111" s="44"/>
      <c r="H111" s="43"/>
      <c r="I111" s="43"/>
      <c r="J111" s="44"/>
      <c r="K111" s="40"/>
      <c r="L111" s="41">
        <f>+PPNE2.1!$K111*PPNE2.1!$J111</f>
        <v>0</v>
      </c>
      <c r="M111" s="42"/>
      <c r="N111" s="43"/>
      <c r="O111" s="231"/>
      <c r="P111" s="231"/>
      <c r="Q111" s="231"/>
      <c r="R111" s="231"/>
      <c r="S111" s="231"/>
      <c r="T111" s="231"/>
      <c r="U111" s="231"/>
      <c r="V111" s="231"/>
      <c r="W111" s="231"/>
      <c r="X111" s="231"/>
      <c r="Y111" s="231"/>
      <c r="Z111" s="231"/>
    </row>
    <row r="112" spans="1:26" ht="13.5" customHeight="1">
      <c r="A112" s="231"/>
      <c r="B112" s="1" t="str">
        <f>IF(PPNE2.1!$G112="","",CONCATENATE(PPNE2.1!$C112,".",PPNE2.1!$D112,".",PPNE2.1!$E112,".",PPNE2.1!$F112))</f>
        <v/>
      </c>
      <c r="C112" s="1" t="s">
        <v>553</v>
      </c>
      <c r="D112" s="1" t="s">
        <v>553</v>
      </c>
      <c r="E112" s="1" t="s">
        <v>553</v>
      </c>
      <c r="F112" s="1" t="s">
        <v>553</v>
      </c>
      <c r="G112" s="44"/>
      <c r="H112" s="43"/>
      <c r="I112" s="43"/>
      <c r="J112" s="44"/>
      <c r="K112" s="40"/>
      <c r="L112" s="41">
        <f>+PPNE2.1!$K112*PPNE2.1!$J112</f>
        <v>0</v>
      </c>
      <c r="M112" s="42"/>
      <c r="N112" s="43"/>
      <c r="O112" s="231"/>
      <c r="P112" s="231"/>
      <c r="Q112" s="231"/>
      <c r="R112" s="231"/>
      <c r="S112" s="231"/>
      <c r="T112" s="231"/>
      <c r="U112" s="231"/>
      <c r="V112" s="231"/>
      <c r="W112" s="231"/>
      <c r="X112" s="231"/>
      <c r="Y112" s="231"/>
      <c r="Z112" s="231"/>
    </row>
    <row r="113" spans="1:26" ht="13.5" customHeight="1">
      <c r="A113" s="231"/>
      <c r="B113" s="1" t="str">
        <f>IF(PPNE2.1!$G113="","",CONCATENATE(PPNE2.1!$C113,".",PPNE2.1!$D113,".",PPNE2.1!$E113,".",PPNE2.1!$F113))</f>
        <v/>
      </c>
      <c r="C113" s="1" t="s">
        <v>553</v>
      </c>
      <c r="D113" s="1" t="s">
        <v>553</v>
      </c>
      <c r="E113" s="1" t="s">
        <v>553</v>
      </c>
      <c r="F113" s="1" t="s">
        <v>553</v>
      </c>
      <c r="G113" s="44"/>
      <c r="H113" s="43"/>
      <c r="I113" s="43"/>
      <c r="J113" s="44"/>
      <c r="K113" s="40"/>
      <c r="L113" s="41">
        <f>+PPNE2.1!$K113*PPNE2.1!$J113</f>
        <v>0</v>
      </c>
      <c r="M113" s="42"/>
      <c r="N113" s="43"/>
      <c r="O113" s="231"/>
      <c r="P113" s="231"/>
      <c r="Q113" s="231"/>
      <c r="R113" s="231"/>
      <c r="S113" s="231"/>
      <c r="T113" s="231"/>
      <c r="U113" s="231"/>
      <c r="V113" s="231"/>
      <c r="W113" s="231"/>
      <c r="X113" s="231"/>
      <c r="Y113" s="231"/>
      <c r="Z113" s="231"/>
    </row>
    <row r="114" spans="1:26" ht="13.5" customHeight="1">
      <c r="A114" s="231"/>
      <c r="B114" s="1" t="str">
        <f>IF(PPNE2.1!$G114="","",CONCATENATE(PPNE2.1!$C114,".",PPNE2.1!$D114,".",PPNE2.1!$E114,".",PPNE2.1!$F114))</f>
        <v/>
      </c>
      <c r="C114" s="1" t="s">
        <v>553</v>
      </c>
      <c r="D114" s="1" t="s">
        <v>553</v>
      </c>
      <c r="E114" s="1" t="s">
        <v>553</v>
      </c>
      <c r="F114" s="1" t="s">
        <v>553</v>
      </c>
      <c r="G114" s="44"/>
      <c r="H114" s="43"/>
      <c r="I114" s="43"/>
      <c r="J114" s="44"/>
      <c r="K114" s="40"/>
      <c r="L114" s="41">
        <f>+PPNE2.1!$K114*PPNE2.1!$J114</f>
        <v>0</v>
      </c>
      <c r="M114" s="42"/>
      <c r="N114" s="43"/>
      <c r="O114" s="231"/>
      <c r="P114" s="231"/>
      <c r="Q114" s="231"/>
      <c r="R114" s="231"/>
      <c r="S114" s="231"/>
      <c r="T114" s="231"/>
      <c r="U114" s="231"/>
      <c r="V114" s="231"/>
      <c r="W114" s="231"/>
      <c r="X114" s="231"/>
      <c r="Y114" s="231"/>
      <c r="Z114" s="231"/>
    </row>
    <row r="115" spans="1:26" ht="13.5" customHeight="1">
      <c r="A115" s="231"/>
      <c r="B115" s="1" t="str">
        <f>IF(PPNE2.1!$G115="","",CONCATENATE(PPNE2.1!$C115,".",PPNE2.1!$D115,".",PPNE2.1!$E115,".",PPNE2.1!$F115))</f>
        <v/>
      </c>
      <c r="C115" s="1" t="s">
        <v>553</v>
      </c>
      <c r="D115" s="1" t="s">
        <v>553</v>
      </c>
      <c r="E115" s="1" t="s">
        <v>553</v>
      </c>
      <c r="F115" s="1" t="s">
        <v>553</v>
      </c>
      <c r="G115" s="44"/>
      <c r="H115" s="43"/>
      <c r="I115" s="43"/>
      <c r="J115" s="44"/>
      <c r="K115" s="40"/>
      <c r="L115" s="41">
        <f>+PPNE2.1!$K115*PPNE2.1!$J115</f>
        <v>0</v>
      </c>
      <c r="M115" s="42"/>
      <c r="N115" s="43"/>
      <c r="O115" s="231"/>
      <c r="P115" s="231"/>
      <c r="Q115" s="231"/>
      <c r="R115" s="231"/>
      <c r="S115" s="231"/>
      <c r="T115" s="231"/>
      <c r="U115" s="231"/>
      <c r="V115" s="231"/>
      <c r="W115" s="231"/>
      <c r="X115" s="231"/>
      <c r="Y115" s="231"/>
      <c r="Z115" s="231"/>
    </row>
    <row r="116" spans="1:26" ht="13.5" customHeight="1">
      <c r="A116" s="231"/>
      <c r="B116" s="1" t="str">
        <f>IF(PPNE2.1!$G116="","",CONCATENATE(PPNE2.1!$C116,".",PPNE2.1!$D116,".",PPNE2.1!$E116,".",PPNE2.1!$F116))</f>
        <v/>
      </c>
      <c r="C116" s="1" t="s">
        <v>553</v>
      </c>
      <c r="D116" s="1" t="s">
        <v>553</v>
      </c>
      <c r="E116" s="1" t="s">
        <v>553</v>
      </c>
      <c r="F116" s="1" t="s">
        <v>553</v>
      </c>
      <c r="G116" s="44"/>
      <c r="H116" s="43"/>
      <c r="I116" s="43"/>
      <c r="J116" s="44"/>
      <c r="K116" s="40"/>
      <c r="L116" s="41">
        <f>+PPNE2.1!$K116*PPNE2.1!$J116</f>
        <v>0</v>
      </c>
      <c r="M116" s="42"/>
      <c r="N116" s="43"/>
      <c r="O116" s="231"/>
      <c r="P116" s="231"/>
      <c r="Q116" s="231"/>
      <c r="R116" s="231"/>
      <c r="S116" s="231"/>
      <c r="T116" s="231"/>
      <c r="U116" s="231"/>
      <c r="V116" s="231"/>
      <c r="W116" s="231"/>
      <c r="X116" s="231"/>
      <c r="Y116" s="231"/>
      <c r="Z116" s="231"/>
    </row>
    <row r="117" spans="1:26" ht="13.5" customHeight="1">
      <c r="A117" s="231"/>
      <c r="B117" s="1" t="str">
        <f>IF(PPNE2.1!$G117="","",CONCATENATE(PPNE2.1!$C117,".",PPNE2.1!$D117,".",PPNE2.1!$E117,".",PPNE2.1!$F117))</f>
        <v/>
      </c>
      <c r="C117" s="1" t="s">
        <v>553</v>
      </c>
      <c r="D117" s="1" t="s">
        <v>553</v>
      </c>
      <c r="E117" s="1" t="s">
        <v>553</v>
      </c>
      <c r="F117" s="1" t="s">
        <v>553</v>
      </c>
      <c r="G117" s="44"/>
      <c r="H117" s="43"/>
      <c r="I117" s="43"/>
      <c r="J117" s="44"/>
      <c r="K117" s="40"/>
      <c r="L117" s="41">
        <f>+PPNE2.1!$K117*PPNE2.1!$J117</f>
        <v>0</v>
      </c>
      <c r="M117" s="42"/>
      <c r="N117" s="43"/>
      <c r="O117" s="231"/>
      <c r="P117" s="231"/>
      <c r="Q117" s="231"/>
      <c r="R117" s="231"/>
      <c r="S117" s="231"/>
      <c r="T117" s="231"/>
      <c r="U117" s="231"/>
      <c r="V117" s="231"/>
      <c r="W117" s="231"/>
      <c r="X117" s="231"/>
      <c r="Y117" s="231"/>
      <c r="Z117" s="231"/>
    </row>
    <row r="118" spans="1:26" ht="13.5" customHeight="1">
      <c r="A118" s="231"/>
      <c r="B118" s="1" t="str">
        <f>IF(PPNE2.1!$G118="","",CONCATENATE(PPNE2.1!$C118,".",PPNE2.1!$D118,".",PPNE2.1!$E118,".",PPNE2.1!$F118))</f>
        <v/>
      </c>
      <c r="C118" s="1" t="s">
        <v>553</v>
      </c>
      <c r="D118" s="1" t="s">
        <v>553</v>
      </c>
      <c r="E118" s="1" t="s">
        <v>553</v>
      </c>
      <c r="F118" s="1" t="s">
        <v>553</v>
      </c>
      <c r="G118" s="44"/>
      <c r="H118" s="43"/>
      <c r="I118" s="43"/>
      <c r="J118" s="44"/>
      <c r="K118" s="40"/>
      <c r="L118" s="41">
        <f>+PPNE2.1!$K118*PPNE2.1!$J118</f>
        <v>0</v>
      </c>
      <c r="M118" s="42"/>
      <c r="N118" s="43"/>
      <c r="O118" s="231"/>
      <c r="P118" s="231"/>
      <c r="Q118" s="231"/>
      <c r="R118" s="231"/>
      <c r="S118" s="231"/>
      <c r="T118" s="231"/>
      <c r="U118" s="231"/>
      <c r="V118" s="231"/>
      <c r="W118" s="231"/>
      <c r="X118" s="231"/>
      <c r="Y118" s="231"/>
      <c r="Z118" s="231"/>
    </row>
    <row r="119" spans="1:26" ht="13.5" customHeight="1">
      <c r="A119" s="231"/>
      <c r="B119" s="1" t="str">
        <f>IF(PPNE2.1!$G119="","",CONCATENATE(PPNE2.1!$C119,".",PPNE2.1!$D119,".",PPNE2.1!$E119,".",PPNE2.1!$F119))</f>
        <v/>
      </c>
      <c r="C119" s="1" t="s">
        <v>553</v>
      </c>
      <c r="D119" s="1" t="s">
        <v>553</v>
      </c>
      <c r="E119" s="1" t="s">
        <v>553</v>
      </c>
      <c r="F119" s="1" t="s">
        <v>553</v>
      </c>
      <c r="G119" s="44"/>
      <c r="H119" s="43"/>
      <c r="I119" s="43"/>
      <c r="J119" s="44"/>
      <c r="K119" s="40"/>
      <c r="L119" s="41">
        <f>+PPNE2.1!$K119*PPNE2.1!$J119</f>
        <v>0</v>
      </c>
      <c r="M119" s="42"/>
      <c r="N119" s="43"/>
      <c r="O119" s="231"/>
      <c r="P119" s="231"/>
      <c r="Q119" s="231"/>
      <c r="R119" s="231"/>
      <c r="S119" s="231"/>
      <c r="T119" s="231"/>
      <c r="U119" s="231"/>
      <c r="V119" s="231"/>
      <c r="W119" s="231"/>
      <c r="X119" s="231"/>
      <c r="Y119" s="231"/>
      <c r="Z119" s="231"/>
    </row>
    <row r="120" spans="1:26" ht="13.5" customHeight="1">
      <c r="A120" s="231"/>
      <c r="B120" s="1" t="str">
        <f>IF(PPNE2.1!$G120="","",CONCATENATE(PPNE2.1!$C120,".",PPNE2.1!$D120,".",PPNE2.1!$E120,".",PPNE2.1!$F120))</f>
        <v/>
      </c>
      <c r="C120" s="1" t="s">
        <v>553</v>
      </c>
      <c r="D120" s="1" t="s">
        <v>553</v>
      </c>
      <c r="E120" s="1" t="s">
        <v>553</v>
      </c>
      <c r="F120" s="1" t="s">
        <v>553</v>
      </c>
      <c r="G120" s="44"/>
      <c r="H120" s="43"/>
      <c r="I120" s="43"/>
      <c r="J120" s="44"/>
      <c r="K120" s="40"/>
      <c r="L120" s="41">
        <f>+PPNE2.1!$K120*PPNE2.1!$J120</f>
        <v>0</v>
      </c>
      <c r="M120" s="42"/>
      <c r="N120" s="43"/>
      <c r="O120" s="231"/>
      <c r="P120" s="231"/>
      <c r="Q120" s="231"/>
      <c r="R120" s="231"/>
      <c r="S120" s="231"/>
      <c r="T120" s="231"/>
      <c r="U120" s="231"/>
      <c r="V120" s="231"/>
      <c r="W120" s="231"/>
      <c r="X120" s="231"/>
      <c r="Y120" s="231"/>
      <c r="Z120" s="231"/>
    </row>
    <row r="121" spans="1:26" ht="13.5" customHeight="1">
      <c r="A121" s="231"/>
      <c r="B121" s="1" t="str">
        <f>IF(PPNE2.1!$G121="","",CONCATENATE(PPNE2.1!$C121,".",PPNE2.1!$D121,".",PPNE2.1!$E121,".",PPNE2.1!$F121))</f>
        <v/>
      </c>
      <c r="C121" s="1" t="s">
        <v>553</v>
      </c>
      <c r="D121" s="1" t="s">
        <v>553</v>
      </c>
      <c r="E121" s="1" t="s">
        <v>553</v>
      </c>
      <c r="F121" s="1" t="s">
        <v>553</v>
      </c>
      <c r="G121" s="44"/>
      <c r="H121" s="43"/>
      <c r="I121" s="43"/>
      <c r="J121" s="44"/>
      <c r="K121" s="40"/>
      <c r="L121" s="41">
        <f>+PPNE2.1!$K121*PPNE2.1!$J121</f>
        <v>0</v>
      </c>
      <c r="M121" s="42"/>
      <c r="N121" s="43"/>
      <c r="O121" s="231"/>
      <c r="P121" s="231"/>
      <c r="Q121" s="231"/>
      <c r="R121" s="231"/>
      <c r="S121" s="231"/>
      <c r="T121" s="231"/>
      <c r="U121" s="231"/>
      <c r="V121" s="231"/>
      <c r="W121" s="231"/>
      <c r="X121" s="231"/>
      <c r="Y121" s="231"/>
      <c r="Z121" s="231"/>
    </row>
    <row r="122" spans="1:26" ht="13.5" customHeight="1">
      <c r="A122" s="231"/>
      <c r="B122" s="1" t="str">
        <f>IF(PPNE2.1!$G122="","",CONCATENATE(PPNE2.1!$C122,".",PPNE2.1!$D122,".",PPNE2.1!$E122,".",PPNE2.1!$F122))</f>
        <v/>
      </c>
      <c r="C122" s="1" t="s">
        <v>553</v>
      </c>
      <c r="D122" s="1" t="s">
        <v>553</v>
      </c>
      <c r="E122" s="1" t="s">
        <v>553</v>
      </c>
      <c r="F122" s="1" t="s">
        <v>553</v>
      </c>
      <c r="G122" s="44"/>
      <c r="H122" s="43"/>
      <c r="I122" s="43"/>
      <c r="J122" s="44"/>
      <c r="K122" s="40"/>
      <c r="L122" s="41">
        <f>+PPNE2.1!$K122*PPNE2.1!$J122</f>
        <v>0</v>
      </c>
      <c r="M122" s="42"/>
      <c r="N122" s="43"/>
      <c r="O122" s="231"/>
      <c r="P122" s="231"/>
      <c r="Q122" s="231"/>
      <c r="R122" s="231"/>
      <c r="S122" s="231"/>
      <c r="T122" s="231"/>
      <c r="U122" s="231"/>
      <c r="V122" s="231"/>
      <c r="W122" s="231"/>
      <c r="X122" s="231"/>
      <c r="Y122" s="231"/>
      <c r="Z122" s="231"/>
    </row>
    <row r="123" spans="1:26" ht="13.5" customHeight="1">
      <c r="A123" s="231"/>
      <c r="B123" s="1" t="str">
        <f>IF(PPNE2.1!$G123="","",CONCATENATE(PPNE2.1!$C123,".",PPNE2.1!$D123,".",PPNE2.1!$E123,".",PPNE2.1!$F123))</f>
        <v/>
      </c>
      <c r="C123" s="1" t="s">
        <v>553</v>
      </c>
      <c r="D123" s="1" t="s">
        <v>553</v>
      </c>
      <c r="E123" s="1" t="s">
        <v>553</v>
      </c>
      <c r="F123" s="1" t="s">
        <v>553</v>
      </c>
      <c r="G123" s="44"/>
      <c r="H123" s="43"/>
      <c r="I123" s="43"/>
      <c r="J123" s="44"/>
      <c r="K123" s="40"/>
      <c r="L123" s="41">
        <f>+PPNE2.1!$K123*PPNE2.1!$J123</f>
        <v>0</v>
      </c>
      <c r="M123" s="42"/>
      <c r="N123" s="43"/>
      <c r="O123" s="231"/>
      <c r="P123" s="231"/>
      <c r="Q123" s="231"/>
      <c r="R123" s="231"/>
      <c r="S123" s="231"/>
      <c r="T123" s="231"/>
      <c r="U123" s="231"/>
      <c r="V123" s="231"/>
      <c r="W123" s="231"/>
      <c r="X123" s="231"/>
      <c r="Y123" s="231"/>
      <c r="Z123" s="231"/>
    </row>
    <row r="124" spans="1:26" ht="13.5" customHeight="1">
      <c r="A124" s="231"/>
      <c r="B124" s="1" t="str">
        <f>IF(PPNE2.1!$G124="","",CONCATENATE(PPNE2.1!$C124,".",PPNE2.1!$D124,".",PPNE2.1!$E124,".",PPNE2.1!$F124))</f>
        <v/>
      </c>
      <c r="C124" s="1" t="s">
        <v>553</v>
      </c>
      <c r="D124" s="1" t="s">
        <v>553</v>
      </c>
      <c r="E124" s="1" t="s">
        <v>553</v>
      </c>
      <c r="F124" s="1" t="s">
        <v>553</v>
      </c>
      <c r="G124" s="44"/>
      <c r="H124" s="43"/>
      <c r="I124" s="43"/>
      <c r="J124" s="44"/>
      <c r="K124" s="40"/>
      <c r="L124" s="41">
        <f>+PPNE2.1!$K124*PPNE2.1!$J124</f>
        <v>0</v>
      </c>
      <c r="M124" s="42"/>
      <c r="N124" s="43"/>
      <c r="O124" s="231"/>
      <c r="P124" s="231"/>
      <c r="Q124" s="231"/>
      <c r="R124" s="231"/>
      <c r="S124" s="231"/>
      <c r="T124" s="231"/>
      <c r="U124" s="231"/>
      <c r="V124" s="231"/>
      <c r="W124" s="231"/>
      <c r="X124" s="231"/>
      <c r="Y124" s="231"/>
      <c r="Z124" s="231"/>
    </row>
    <row r="125" spans="1:26" ht="13.5" customHeight="1">
      <c r="A125" s="231"/>
      <c r="B125" s="1" t="str">
        <f>IF(PPNE2.1!$G125="","",CONCATENATE(PPNE2.1!$C125,".",PPNE2.1!$D125,".",PPNE2.1!$E125,".",PPNE2.1!$F125))</f>
        <v/>
      </c>
      <c r="C125" s="1" t="s">
        <v>553</v>
      </c>
      <c r="D125" s="1" t="s">
        <v>553</v>
      </c>
      <c r="E125" s="1" t="s">
        <v>553</v>
      </c>
      <c r="F125" s="1" t="s">
        <v>553</v>
      </c>
      <c r="G125" s="44"/>
      <c r="H125" s="43"/>
      <c r="I125" s="43"/>
      <c r="J125" s="44"/>
      <c r="K125" s="40"/>
      <c r="L125" s="41">
        <f>+PPNE2.1!$K125*PPNE2.1!$J125</f>
        <v>0</v>
      </c>
      <c r="M125" s="42"/>
      <c r="N125" s="43"/>
      <c r="O125" s="231"/>
      <c r="P125" s="231"/>
      <c r="Q125" s="231"/>
      <c r="R125" s="231"/>
      <c r="S125" s="231"/>
      <c r="T125" s="231"/>
      <c r="U125" s="231"/>
      <c r="V125" s="231"/>
      <c r="W125" s="231"/>
      <c r="X125" s="231"/>
      <c r="Y125" s="231"/>
      <c r="Z125" s="231"/>
    </row>
    <row r="126" spans="1:26" ht="13.5" customHeight="1">
      <c r="A126" s="231"/>
      <c r="B126" s="1" t="str">
        <f>IF(PPNE2.1!$G126="","",CONCATENATE(PPNE2.1!$C126,".",PPNE2.1!$D126,".",PPNE2.1!$E126,".",PPNE2.1!$F126))</f>
        <v/>
      </c>
      <c r="C126" s="1" t="s">
        <v>553</v>
      </c>
      <c r="D126" s="1" t="s">
        <v>553</v>
      </c>
      <c r="E126" s="1" t="s">
        <v>553</v>
      </c>
      <c r="F126" s="1" t="s">
        <v>553</v>
      </c>
      <c r="G126" s="44"/>
      <c r="H126" s="43"/>
      <c r="I126" s="43"/>
      <c r="J126" s="44"/>
      <c r="K126" s="40"/>
      <c r="L126" s="41">
        <f>+PPNE2.1!$K126*PPNE2.1!$J126</f>
        <v>0</v>
      </c>
      <c r="M126" s="42"/>
      <c r="N126" s="43"/>
      <c r="O126" s="231"/>
      <c r="P126" s="231"/>
      <c r="Q126" s="231"/>
      <c r="R126" s="231"/>
      <c r="S126" s="231"/>
      <c r="T126" s="231"/>
      <c r="U126" s="231"/>
      <c r="V126" s="231"/>
      <c r="W126" s="231"/>
      <c r="X126" s="231"/>
      <c r="Y126" s="231"/>
      <c r="Z126" s="231"/>
    </row>
    <row r="127" spans="1:26" ht="13.5" customHeight="1">
      <c r="A127" s="231"/>
      <c r="B127" s="1" t="str">
        <f>IF(PPNE2.1!$G127="","",CONCATENATE(PPNE2.1!$C127,".",PPNE2.1!$D127,".",PPNE2.1!$E127,".",PPNE2.1!$F127))</f>
        <v/>
      </c>
      <c r="C127" s="1" t="s">
        <v>553</v>
      </c>
      <c r="D127" s="1" t="s">
        <v>553</v>
      </c>
      <c r="E127" s="1" t="s">
        <v>553</v>
      </c>
      <c r="F127" s="1" t="s">
        <v>553</v>
      </c>
      <c r="G127" s="44"/>
      <c r="H127" s="43"/>
      <c r="I127" s="43"/>
      <c r="J127" s="44"/>
      <c r="K127" s="40"/>
      <c r="L127" s="41">
        <f>+PPNE2.1!$K127*PPNE2.1!$J127</f>
        <v>0</v>
      </c>
      <c r="M127" s="42"/>
      <c r="N127" s="43"/>
      <c r="O127" s="231"/>
      <c r="P127" s="231"/>
      <c r="Q127" s="231"/>
      <c r="R127" s="231"/>
      <c r="S127" s="231"/>
      <c r="T127" s="231"/>
      <c r="U127" s="231"/>
      <c r="V127" s="231"/>
      <c r="W127" s="231"/>
      <c r="X127" s="231"/>
      <c r="Y127" s="231"/>
      <c r="Z127" s="231"/>
    </row>
    <row r="128" spans="1:26" ht="13.5" customHeight="1">
      <c r="A128" s="231"/>
      <c r="B128" s="1" t="str">
        <f>IF(PPNE2.1!$G128="","",CONCATENATE(PPNE2.1!$C128,".",PPNE2.1!$D128,".",PPNE2.1!$E128,".",PPNE2.1!$F128))</f>
        <v/>
      </c>
      <c r="C128" s="1" t="s">
        <v>553</v>
      </c>
      <c r="D128" s="1" t="s">
        <v>553</v>
      </c>
      <c r="E128" s="1" t="s">
        <v>553</v>
      </c>
      <c r="F128" s="1" t="s">
        <v>553</v>
      </c>
      <c r="G128" s="44"/>
      <c r="H128" s="43"/>
      <c r="I128" s="43"/>
      <c r="J128" s="44"/>
      <c r="K128" s="40"/>
      <c r="L128" s="41">
        <f>+PPNE2.1!$K128*PPNE2.1!$J128</f>
        <v>0</v>
      </c>
      <c r="M128" s="42"/>
      <c r="N128" s="43"/>
      <c r="O128" s="231"/>
      <c r="P128" s="231"/>
      <c r="Q128" s="231"/>
      <c r="R128" s="231"/>
      <c r="S128" s="231"/>
      <c r="T128" s="231"/>
      <c r="U128" s="231"/>
      <c r="V128" s="231"/>
      <c r="W128" s="231"/>
      <c r="X128" s="231"/>
      <c r="Y128" s="231"/>
      <c r="Z128" s="231"/>
    </row>
    <row r="129" spans="1:26" ht="13.5" customHeight="1">
      <c r="A129" s="231"/>
      <c r="B129" s="1" t="str">
        <f>IF(PPNE2.1!$G129="","",CONCATENATE(PPNE2.1!$C129,".",PPNE2.1!$D129,".",PPNE2.1!$E129,".",PPNE2.1!$F129))</f>
        <v/>
      </c>
      <c r="C129" s="1" t="s">
        <v>553</v>
      </c>
      <c r="D129" s="1" t="s">
        <v>553</v>
      </c>
      <c r="E129" s="1" t="s">
        <v>553</v>
      </c>
      <c r="F129" s="1" t="s">
        <v>553</v>
      </c>
      <c r="G129" s="44"/>
      <c r="H129" s="43"/>
      <c r="I129" s="43"/>
      <c r="J129" s="44"/>
      <c r="K129" s="40"/>
      <c r="L129" s="41">
        <f>+PPNE2.1!$K129*PPNE2.1!$J129</f>
        <v>0</v>
      </c>
      <c r="M129" s="42"/>
      <c r="N129" s="43"/>
      <c r="O129" s="231"/>
      <c r="P129" s="231"/>
      <c r="Q129" s="231"/>
      <c r="R129" s="231"/>
      <c r="S129" s="231"/>
      <c r="T129" s="231"/>
      <c r="U129" s="231"/>
      <c r="V129" s="231"/>
      <c r="W129" s="231"/>
      <c r="X129" s="231"/>
      <c r="Y129" s="231"/>
      <c r="Z129" s="231"/>
    </row>
    <row r="130" spans="1:26" ht="13.5" customHeight="1">
      <c r="A130" s="231"/>
      <c r="B130" s="1" t="str">
        <f>IF(PPNE2.1!$G130="","",CONCATENATE(PPNE2.1!$C130,".",PPNE2.1!$D130,".",PPNE2.1!$E130,".",PPNE2.1!$F130))</f>
        <v/>
      </c>
      <c r="C130" s="1" t="s">
        <v>553</v>
      </c>
      <c r="D130" s="1" t="s">
        <v>553</v>
      </c>
      <c r="E130" s="1" t="s">
        <v>553</v>
      </c>
      <c r="F130" s="1" t="s">
        <v>553</v>
      </c>
      <c r="G130" s="44"/>
      <c r="H130" s="43"/>
      <c r="I130" s="43"/>
      <c r="J130" s="44"/>
      <c r="K130" s="40"/>
      <c r="L130" s="41">
        <f>+PPNE2.1!$K130*PPNE2.1!$J130</f>
        <v>0</v>
      </c>
      <c r="M130" s="42"/>
      <c r="N130" s="43"/>
      <c r="O130" s="231"/>
      <c r="P130" s="231"/>
      <c r="Q130" s="231"/>
      <c r="R130" s="231"/>
      <c r="S130" s="231"/>
      <c r="T130" s="231"/>
      <c r="U130" s="231"/>
      <c r="V130" s="231"/>
      <c r="W130" s="231"/>
      <c r="X130" s="231"/>
      <c r="Y130" s="231"/>
      <c r="Z130" s="231"/>
    </row>
    <row r="131" spans="1:26" ht="13.5" customHeight="1">
      <c r="A131" s="231"/>
      <c r="B131" s="1" t="str">
        <f>IF(PPNE2.1!$G131="","",CONCATENATE(PPNE2.1!$C131,".",PPNE2.1!$D131,".",PPNE2.1!$E131,".",PPNE2.1!$F131))</f>
        <v/>
      </c>
      <c r="C131" s="1" t="s">
        <v>553</v>
      </c>
      <c r="D131" s="1" t="s">
        <v>553</v>
      </c>
      <c r="E131" s="1" t="s">
        <v>553</v>
      </c>
      <c r="F131" s="1" t="s">
        <v>553</v>
      </c>
      <c r="G131" s="44"/>
      <c r="H131" s="43"/>
      <c r="I131" s="43"/>
      <c r="J131" s="44"/>
      <c r="K131" s="40"/>
      <c r="L131" s="41">
        <f>+PPNE2.1!$K131*PPNE2.1!$J131</f>
        <v>0</v>
      </c>
      <c r="M131" s="42"/>
      <c r="N131" s="43"/>
      <c r="O131" s="231"/>
      <c r="P131" s="231"/>
      <c r="Q131" s="231"/>
      <c r="R131" s="231"/>
      <c r="S131" s="231"/>
      <c r="T131" s="231"/>
      <c r="U131" s="231"/>
      <c r="V131" s="231"/>
      <c r="W131" s="231"/>
      <c r="X131" s="231"/>
      <c r="Y131" s="231"/>
      <c r="Z131" s="231"/>
    </row>
    <row r="132" spans="1:26" ht="13.5" customHeight="1">
      <c r="A132" s="231"/>
      <c r="B132" s="1" t="str">
        <f>IF(PPNE2.1!$G132="","",CONCATENATE(PPNE2.1!$C132,".",PPNE2.1!$D132,".",PPNE2.1!$E132,".",PPNE2.1!$F132))</f>
        <v/>
      </c>
      <c r="C132" s="1" t="s">
        <v>553</v>
      </c>
      <c r="D132" s="1" t="s">
        <v>553</v>
      </c>
      <c r="E132" s="1" t="s">
        <v>553</v>
      </c>
      <c r="F132" s="1" t="s">
        <v>553</v>
      </c>
      <c r="G132" s="44"/>
      <c r="H132" s="43"/>
      <c r="I132" s="43"/>
      <c r="J132" s="44"/>
      <c r="K132" s="40"/>
      <c r="L132" s="41">
        <f>+PPNE2.1!$K132*PPNE2.1!$J132</f>
        <v>0</v>
      </c>
      <c r="M132" s="42"/>
      <c r="N132" s="43"/>
      <c r="O132" s="231"/>
      <c r="P132" s="231"/>
      <c r="Q132" s="231"/>
      <c r="R132" s="231"/>
      <c r="S132" s="231"/>
      <c r="T132" s="231"/>
      <c r="U132" s="231"/>
      <c r="V132" s="231"/>
      <c r="W132" s="231"/>
      <c r="X132" s="231"/>
      <c r="Y132" s="231"/>
      <c r="Z132" s="231"/>
    </row>
    <row r="133" spans="1:26" ht="13.5" customHeight="1">
      <c r="A133" s="231"/>
      <c r="B133" s="1" t="str">
        <f>IF(PPNE2.1!$G133="","",CONCATENATE(PPNE2.1!$C133,".",PPNE2.1!$D133,".",PPNE2.1!$E133,".",PPNE2.1!$F133))</f>
        <v/>
      </c>
      <c r="C133" s="1" t="s">
        <v>553</v>
      </c>
      <c r="D133" s="1" t="s">
        <v>553</v>
      </c>
      <c r="E133" s="1" t="s">
        <v>553</v>
      </c>
      <c r="F133" s="1" t="s">
        <v>553</v>
      </c>
      <c r="G133" s="44"/>
      <c r="H133" s="43"/>
      <c r="I133" s="43"/>
      <c r="J133" s="44"/>
      <c r="K133" s="40"/>
      <c r="L133" s="41">
        <f>+PPNE2.1!$K133*PPNE2.1!$J133</f>
        <v>0</v>
      </c>
      <c r="M133" s="42"/>
      <c r="N133" s="43"/>
      <c r="O133" s="231"/>
      <c r="P133" s="231"/>
      <c r="Q133" s="231"/>
      <c r="R133" s="231"/>
      <c r="S133" s="231"/>
      <c r="T133" s="231"/>
      <c r="U133" s="231"/>
      <c r="V133" s="231"/>
      <c r="W133" s="231"/>
      <c r="X133" s="231"/>
      <c r="Y133" s="231"/>
      <c r="Z133" s="231"/>
    </row>
    <row r="134" spans="1:26" ht="13.5" customHeight="1">
      <c r="A134" s="231"/>
      <c r="B134" s="1" t="str">
        <f>IF(PPNE2.1!$G134="","",CONCATENATE(PPNE2.1!$C134,".",PPNE2.1!$D134,".",PPNE2.1!$E134,".",PPNE2.1!$F134))</f>
        <v/>
      </c>
      <c r="C134" s="1" t="s">
        <v>553</v>
      </c>
      <c r="D134" s="1" t="s">
        <v>553</v>
      </c>
      <c r="E134" s="1" t="s">
        <v>553</v>
      </c>
      <c r="F134" s="1" t="s">
        <v>553</v>
      </c>
      <c r="G134" s="44"/>
      <c r="H134" s="43"/>
      <c r="I134" s="43"/>
      <c r="J134" s="44"/>
      <c r="K134" s="40"/>
      <c r="L134" s="41">
        <f>+PPNE2.1!$K134*PPNE2.1!$J134</f>
        <v>0</v>
      </c>
      <c r="M134" s="42"/>
      <c r="N134" s="43"/>
      <c r="O134" s="231"/>
      <c r="P134" s="231"/>
      <c r="Q134" s="231"/>
      <c r="R134" s="231"/>
      <c r="S134" s="231"/>
      <c r="T134" s="231"/>
      <c r="U134" s="231"/>
      <c r="V134" s="231"/>
      <c r="W134" s="231"/>
      <c r="X134" s="231"/>
      <c r="Y134" s="231"/>
      <c r="Z134" s="231"/>
    </row>
    <row r="135" spans="1:26" ht="13.5" customHeight="1">
      <c r="A135" s="231"/>
      <c r="B135" s="1" t="str">
        <f>IF(PPNE2.1!$G135="","",CONCATENATE(PPNE2.1!$C135,".",PPNE2.1!$D135,".",PPNE2.1!$E135,".",PPNE2.1!$F135))</f>
        <v/>
      </c>
      <c r="C135" s="1" t="s">
        <v>553</v>
      </c>
      <c r="D135" s="1" t="s">
        <v>553</v>
      </c>
      <c r="E135" s="1" t="s">
        <v>553</v>
      </c>
      <c r="F135" s="1" t="s">
        <v>553</v>
      </c>
      <c r="G135" s="44"/>
      <c r="H135" s="43"/>
      <c r="I135" s="43"/>
      <c r="J135" s="44"/>
      <c r="K135" s="40"/>
      <c r="L135" s="41">
        <f>+PPNE2.1!$K135*PPNE2.1!$J135</f>
        <v>0</v>
      </c>
      <c r="M135" s="42"/>
      <c r="N135" s="43"/>
      <c r="O135" s="231"/>
      <c r="P135" s="231"/>
      <c r="Q135" s="231"/>
      <c r="R135" s="231"/>
      <c r="S135" s="231"/>
      <c r="T135" s="231"/>
      <c r="U135" s="231"/>
      <c r="V135" s="231"/>
      <c r="W135" s="231"/>
      <c r="X135" s="231"/>
      <c r="Y135" s="231"/>
      <c r="Z135" s="231"/>
    </row>
    <row r="136" spans="1:26" ht="13.5" customHeight="1">
      <c r="A136" s="231"/>
      <c r="B136" s="1" t="str">
        <f>IF(PPNE2.1!$G136="","",CONCATENATE(PPNE2.1!$C136,".",PPNE2.1!$D136,".",PPNE2.1!$E136,".",PPNE2.1!$F136))</f>
        <v/>
      </c>
      <c r="C136" s="1" t="s">
        <v>553</v>
      </c>
      <c r="D136" s="1" t="s">
        <v>553</v>
      </c>
      <c r="E136" s="1" t="s">
        <v>553</v>
      </c>
      <c r="F136" s="1" t="s">
        <v>553</v>
      </c>
      <c r="G136" s="44"/>
      <c r="H136" s="43"/>
      <c r="I136" s="43"/>
      <c r="J136" s="44"/>
      <c r="K136" s="40"/>
      <c r="L136" s="41">
        <f>+PPNE2.1!$K136*PPNE2.1!$J136</f>
        <v>0</v>
      </c>
      <c r="M136" s="42"/>
      <c r="N136" s="43"/>
      <c r="O136" s="231"/>
      <c r="P136" s="231"/>
      <c r="Q136" s="231"/>
      <c r="R136" s="231"/>
      <c r="S136" s="231"/>
      <c r="T136" s="231"/>
      <c r="U136" s="231"/>
      <c r="V136" s="231"/>
      <c r="W136" s="231"/>
      <c r="X136" s="231"/>
      <c r="Y136" s="231"/>
      <c r="Z136" s="231"/>
    </row>
    <row r="137" spans="1:26" ht="13.5" customHeight="1">
      <c r="A137" s="231"/>
      <c r="B137" s="1" t="str">
        <f>IF(PPNE2.1!$G137="","",CONCATENATE(PPNE2.1!$C137,".",PPNE2.1!$D137,".",PPNE2.1!$E137,".",PPNE2.1!$F137))</f>
        <v/>
      </c>
      <c r="C137" s="1" t="s">
        <v>553</v>
      </c>
      <c r="D137" s="1" t="s">
        <v>553</v>
      </c>
      <c r="E137" s="1" t="s">
        <v>553</v>
      </c>
      <c r="F137" s="1" t="s">
        <v>553</v>
      </c>
      <c r="G137" s="44"/>
      <c r="H137" s="43"/>
      <c r="I137" s="43"/>
      <c r="J137" s="44"/>
      <c r="K137" s="40"/>
      <c r="L137" s="41">
        <f>+PPNE2.1!$K137*PPNE2.1!$J137</f>
        <v>0</v>
      </c>
      <c r="M137" s="42"/>
      <c r="N137" s="43"/>
      <c r="O137" s="231"/>
      <c r="P137" s="231"/>
      <c r="Q137" s="231"/>
      <c r="R137" s="231"/>
      <c r="S137" s="231"/>
      <c r="T137" s="231"/>
      <c r="U137" s="231"/>
      <c r="V137" s="231"/>
      <c r="W137" s="231"/>
      <c r="X137" s="231"/>
      <c r="Y137" s="231"/>
      <c r="Z137" s="231"/>
    </row>
    <row r="138" spans="1:26" ht="13.5" customHeight="1">
      <c r="A138" s="231"/>
      <c r="B138" s="1" t="str">
        <f>IF(PPNE2.1!$G138="","",CONCATENATE(PPNE2.1!$C138,".",PPNE2.1!$D138,".",PPNE2.1!$E138,".",PPNE2.1!$F138))</f>
        <v/>
      </c>
      <c r="C138" s="1" t="s">
        <v>553</v>
      </c>
      <c r="D138" s="1" t="s">
        <v>553</v>
      </c>
      <c r="E138" s="1" t="s">
        <v>553</v>
      </c>
      <c r="F138" s="1" t="s">
        <v>553</v>
      </c>
      <c r="G138" s="44"/>
      <c r="H138" s="43"/>
      <c r="I138" s="43"/>
      <c r="J138" s="44"/>
      <c r="K138" s="40"/>
      <c r="L138" s="41">
        <f>+PPNE2.1!$K138*PPNE2.1!$J138</f>
        <v>0</v>
      </c>
      <c r="M138" s="42"/>
      <c r="N138" s="43"/>
      <c r="O138" s="231"/>
      <c r="P138" s="231"/>
      <c r="Q138" s="231"/>
      <c r="R138" s="231"/>
      <c r="S138" s="231"/>
      <c r="T138" s="231"/>
      <c r="U138" s="231"/>
      <c r="V138" s="231"/>
      <c r="W138" s="231"/>
      <c r="X138" s="231"/>
      <c r="Y138" s="231"/>
      <c r="Z138" s="231"/>
    </row>
    <row r="139" spans="1:26" ht="13.5" customHeight="1">
      <c r="A139" s="231"/>
      <c r="B139" s="1" t="str">
        <f>IF(PPNE2.1!$G139="","",CONCATENATE(PPNE2.1!$C139,".",PPNE2.1!$D139,".",PPNE2.1!$E139,".",PPNE2.1!$F139))</f>
        <v/>
      </c>
      <c r="C139" s="1" t="s">
        <v>553</v>
      </c>
      <c r="D139" s="1" t="s">
        <v>553</v>
      </c>
      <c r="E139" s="1" t="s">
        <v>553</v>
      </c>
      <c r="F139" s="1" t="s">
        <v>553</v>
      </c>
      <c r="G139" s="44"/>
      <c r="H139" s="43"/>
      <c r="I139" s="43"/>
      <c r="J139" s="44"/>
      <c r="K139" s="40"/>
      <c r="L139" s="41">
        <f>+PPNE2.1!$K139*PPNE2.1!$J139</f>
        <v>0</v>
      </c>
      <c r="M139" s="42"/>
      <c r="N139" s="43"/>
      <c r="O139" s="231"/>
      <c r="P139" s="231"/>
      <c r="Q139" s="231"/>
      <c r="R139" s="231"/>
      <c r="S139" s="231"/>
      <c r="T139" s="231"/>
      <c r="U139" s="231"/>
      <c r="V139" s="231"/>
      <c r="W139" s="231"/>
      <c r="X139" s="231"/>
      <c r="Y139" s="231"/>
      <c r="Z139" s="231"/>
    </row>
    <row r="140" spans="1:26" ht="13.5" customHeight="1">
      <c r="A140" s="231"/>
      <c r="B140" s="1" t="str">
        <f>IF(PPNE2.1!$G140="","",CONCATENATE(PPNE2.1!$C140,".",PPNE2.1!$D140,".",PPNE2.1!$E140,".",PPNE2.1!$F140))</f>
        <v/>
      </c>
      <c r="C140" s="1" t="s">
        <v>553</v>
      </c>
      <c r="D140" s="1" t="s">
        <v>553</v>
      </c>
      <c r="E140" s="1" t="s">
        <v>553</v>
      </c>
      <c r="F140" s="1" t="s">
        <v>553</v>
      </c>
      <c r="G140" s="44"/>
      <c r="H140" s="43"/>
      <c r="I140" s="43"/>
      <c r="J140" s="44"/>
      <c r="K140" s="40"/>
      <c r="L140" s="41">
        <f>+PPNE2.1!$K140*PPNE2.1!$J140</f>
        <v>0</v>
      </c>
      <c r="M140" s="42"/>
      <c r="N140" s="43"/>
      <c r="O140" s="231"/>
      <c r="P140" s="231"/>
      <c r="Q140" s="231"/>
      <c r="R140" s="231"/>
      <c r="S140" s="231"/>
      <c r="T140" s="231"/>
      <c r="U140" s="231"/>
      <c r="V140" s="231"/>
      <c r="W140" s="231"/>
      <c r="X140" s="231"/>
      <c r="Y140" s="231"/>
      <c r="Z140" s="231"/>
    </row>
    <row r="141" spans="1:26" ht="13.5" customHeight="1">
      <c r="A141" s="231"/>
      <c r="B141" s="1" t="str">
        <f>IF(PPNE2.1!$G141="","",CONCATENATE(PPNE2.1!$C141,".",PPNE2.1!$D141,".",PPNE2.1!$E141,".",PPNE2.1!$F141))</f>
        <v/>
      </c>
      <c r="C141" s="1" t="s">
        <v>553</v>
      </c>
      <c r="D141" s="1" t="s">
        <v>553</v>
      </c>
      <c r="E141" s="1" t="s">
        <v>553</v>
      </c>
      <c r="F141" s="1" t="s">
        <v>553</v>
      </c>
      <c r="G141" s="44"/>
      <c r="H141" s="43"/>
      <c r="I141" s="43"/>
      <c r="J141" s="44"/>
      <c r="K141" s="40"/>
      <c r="L141" s="41">
        <f>+PPNE2.1!$K141*PPNE2.1!$J141</f>
        <v>0</v>
      </c>
      <c r="M141" s="42"/>
      <c r="N141" s="43"/>
      <c r="O141" s="231"/>
      <c r="P141" s="231"/>
      <c r="Q141" s="231"/>
      <c r="R141" s="231"/>
      <c r="S141" s="231"/>
      <c r="T141" s="231"/>
      <c r="U141" s="231"/>
      <c r="V141" s="231"/>
      <c r="W141" s="231"/>
      <c r="X141" s="231"/>
      <c r="Y141" s="231"/>
      <c r="Z141" s="231"/>
    </row>
    <row r="142" spans="1:26" ht="13.5" customHeight="1">
      <c r="A142" s="231"/>
      <c r="B142" s="1" t="str">
        <f>IF(PPNE2.1!$G142="","",CONCATENATE(PPNE2.1!$C142,".",PPNE2.1!$D142,".",PPNE2.1!$E142,".",PPNE2.1!$F142))</f>
        <v/>
      </c>
      <c r="C142" s="1" t="s">
        <v>553</v>
      </c>
      <c r="D142" s="1" t="s">
        <v>553</v>
      </c>
      <c r="E142" s="1" t="s">
        <v>553</v>
      </c>
      <c r="F142" s="1" t="s">
        <v>553</v>
      </c>
      <c r="G142" s="44"/>
      <c r="H142" s="43"/>
      <c r="I142" s="43"/>
      <c r="J142" s="44"/>
      <c r="K142" s="40"/>
      <c r="L142" s="41">
        <f>+PPNE2.1!$K142*PPNE2.1!$J142</f>
        <v>0</v>
      </c>
      <c r="M142" s="42"/>
      <c r="N142" s="43"/>
      <c r="O142" s="231"/>
      <c r="P142" s="231"/>
      <c r="Q142" s="231"/>
      <c r="R142" s="231"/>
      <c r="S142" s="231"/>
      <c r="T142" s="231"/>
      <c r="U142" s="231"/>
      <c r="V142" s="231"/>
      <c r="W142" s="231"/>
      <c r="X142" s="231"/>
      <c r="Y142" s="231"/>
      <c r="Z142" s="231"/>
    </row>
    <row r="143" spans="1:26" ht="13.5" customHeight="1">
      <c r="A143" s="231"/>
      <c r="B143" s="1" t="str">
        <f>IF(PPNE2.1!$G143="","",CONCATENATE(PPNE2.1!$C143,".",PPNE2.1!$D143,".",PPNE2.1!$E143,".",PPNE2.1!$F143))</f>
        <v/>
      </c>
      <c r="C143" s="1" t="s">
        <v>553</v>
      </c>
      <c r="D143" s="1" t="s">
        <v>553</v>
      </c>
      <c r="E143" s="1" t="s">
        <v>553</v>
      </c>
      <c r="F143" s="1" t="s">
        <v>553</v>
      </c>
      <c r="G143" s="44"/>
      <c r="H143" s="43"/>
      <c r="I143" s="43"/>
      <c r="J143" s="44"/>
      <c r="K143" s="40"/>
      <c r="L143" s="41">
        <f>+PPNE2.1!$K143*PPNE2.1!$J143</f>
        <v>0</v>
      </c>
      <c r="M143" s="42"/>
      <c r="N143" s="43"/>
      <c r="O143" s="231"/>
      <c r="P143" s="231"/>
      <c r="Q143" s="231"/>
      <c r="R143" s="231"/>
      <c r="S143" s="231"/>
      <c r="T143" s="231"/>
      <c r="U143" s="231"/>
      <c r="V143" s="231"/>
      <c r="W143" s="231"/>
      <c r="X143" s="231"/>
      <c r="Y143" s="231"/>
      <c r="Z143" s="231"/>
    </row>
    <row r="144" spans="1:26" ht="13.5" customHeight="1">
      <c r="A144" s="231"/>
      <c r="B144" s="1" t="str">
        <f>IF(PPNE2.1!$G144="","",CONCATENATE(PPNE2.1!$C144,".",PPNE2.1!$D144,".",PPNE2.1!$E144,".",PPNE2.1!$F144))</f>
        <v/>
      </c>
      <c r="C144" s="1" t="s">
        <v>553</v>
      </c>
      <c r="D144" s="1" t="s">
        <v>553</v>
      </c>
      <c r="E144" s="1" t="s">
        <v>553</v>
      </c>
      <c r="F144" s="1" t="s">
        <v>553</v>
      </c>
      <c r="G144" s="44"/>
      <c r="H144" s="43"/>
      <c r="I144" s="43"/>
      <c r="J144" s="44"/>
      <c r="K144" s="40"/>
      <c r="L144" s="41">
        <f>+PPNE2.1!$K144*PPNE2.1!$J144</f>
        <v>0</v>
      </c>
      <c r="M144" s="42"/>
      <c r="N144" s="43"/>
      <c r="O144" s="231"/>
      <c r="P144" s="231"/>
      <c r="Q144" s="231"/>
      <c r="R144" s="231"/>
      <c r="S144" s="231"/>
      <c r="T144" s="231"/>
      <c r="U144" s="231"/>
      <c r="V144" s="231"/>
      <c r="W144" s="231"/>
      <c r="X144" s="231"/>
      <c r="Y144" s="231"/>
      <c r="Z144" s="231"/>
    </row>
    <row r="145" spans="1:26" ht="13.5" customHeight="1">
      <c r="A145" s="231"/>
      <c r="B145" s="1" t="str">
        <f>IF(PPNE2.1!$G145="","",CONCATENATE(PPNE2.1!$C145,".",PPNE2.1!$D145,".",PPNE2.1!$E145,".",PPNE2.1!$F145))</f>
        <v/>
      </c>
      <c r="C145" s="1" t="s">
        <v>553</v>
      </c>
      <c r="D145" s="1" t="s">
        <v>553</v>
      </c>
      <c r="E145" s="1" t="s">
        <v>553</v>
      </c>
      <c r="F145" s="1" t="s">
        <v>553</v>
      </c>
      <c r="G145" s="44"/>
      <c r="H145" s="43"/>
      <c r="I145" s="43"/>
      <c r="J145" s="44"/>
      <c r="K145" s="40"/>
      <c r="L145" s="41">
        <f>+PPNE2.1!$K145*PPNE2.1!$J145</f>
        <v>0</v>
      </c>
      <c r="M145" s="42"/>
      <c r="N145" s="43"/>
      <c r="O145" s="231"/>
      <c r="P145" s="231"/>
      <c r="Q145" s="231"/>
      <c r="R145" s="231"/>
      <c r="S145" s="231"/>
      <c r="T145" s="231"/>
      <c r="U145" s="231"/>
      <c r="V145" s="231"/>
      <c r="W145" s="231"/>
      <c r="X145" s="231"/>
      <c r="Y145" s="231"/>
      <c r="Z145" s="231"/>
    </row>
    <row r="146" spans="1:26" ht="13.5" customHeight="1">
      <c r="A146" s="231"/>
      <c r="B146" s="1" t="str">
        <f>IF(PPNE2.1!$G146="","",CONCATENATE(PPNE2.1!$C146,".",PPNE2.1!$D146,".",PPNE2.1!$E146,".",PPNE2.1!$F146))</f>
        <v/>
      </c>
      <c r="C146" s="1" t="s">
        <v>553</v>
      </c>
      <c r="D146" s="1" t="s">
        <v>553</v>
      </c>
      <c r="E146" s="1" t="s">
        <v>553</v>
      </c>
      <c r="F146" s="1" t="s">
        <v>553</v>
      </c>
      <c r="G146" s="44"/>
      <c r="H146" s="43"/>
      <c r="I146" s="43"/>
      <c r="J146" s="44"/>
      <c r="K146" s="40"/>
      <c r="L146" s="41">
        <f>+PPNE2.1!$K146*PPNE2.1!$J146</f>
        <v>0</v>
      </c>
      <c r="M146" s="42"/>
      <c r="N146" s="43"/>
      <c r="O146" s="231"/>
      <c r="P146" s="231"/>
      <c r="Q146" s="231"/>
      <c r="R146" s="231"/>
      <c r="S146" s="231"/>
      <c r="T146" s="231"/>
      <c r="U146" s="231"/>
      <c r="V146" s="231"/>
      <c r="W146" s="231"/>
      <c r="X146" s="231"/>
      <c r="Y146" s="231"/>
      <c r="Z146" s="231"/>
    </row>
    <row r="147" spans="1:26" ht="13.5" customHeight="1">
      <c r="A147" s="231"/>
      <c r="B147" s="1" t="str">
        <f>IF(PPNE2.1!$G147="","",CONCATENATE(PPNE2.1!$C147,".",PPNE2.1!$D147,".",PPNE2.1!$E147,".",PPNE2.1!$F147))</f>
        <v/>
      </c>
      <c r="C147" s="1" t="s">
        <v>553</v>
      </c>
      <c r="D147" s="1" t="s">
        <v>553</v>
      </c>
      <c r="E147" s="1" t="s">
        <v>553</v>
      </c>
      <c r="F147" s="1" t="s">
        <v>553</v>
      </c>
      <c r="G147" s="44"/>
      <c r="H147" s="43"/>
      <c r="I147" s="43"/>
      <c r="J147" s="44"/>
      <c r="K147" s="40"/>
      <c r="L147" s="41">
        <f>+PPNE2.1!$K147*PPNE2.1!$J147</f>
        <v>0</v>
      </c>
      <c r="M147" s="42"/>
      <c r="N147" s="43"/>
      <c r="O147" s="231"/>
      <c r="P147" s="231"/>
      <c r="Q147" s="231"/>
      <c r="R147" s="231"/>
      <c r="S147" s="231"/>
      <c r="T147" s="231"/>
      <c r="U147" s="231"/>
      <c r="V147" s="231"/>
      <c r="W147" s="231"/>
      <c r="X147" s="231"/>
      <c r="Y147" s="231"/>
      <c r="Z147" s="231"/>
    </row>
    <row r="148" spans="1:26" ht="13.5" customHeight="1">
      <c r="A148" s="231"/>
      <c r="B148" s="1" t="str">
        <f>IF(PPNE2.1!$G148="","",CONCATENATE(PPNE2.1!$C148,".",PPNE2.1!$D148,".",PPNE2.1!$E148,".",PPNE2.1!$F148))</f>
        <v/>
      </c>
      <c r="C148" s="1" t="s">
        <v>553</v>
      </c>
      <c r="D148" s="1" t="s">
        <v>553</v>
      </c>
      <c r="E148" s="1" t="s">
        <v>553</v>
      </c>
      <c r="F148" s="1" t="s">
        <v>553</v>
      </c>
      <c r="G148" s="44"/>
      <c r="H148" s="43"/>
      <c r="I148" s="43"/>
      <c r="J148" s="44"/>
      <c r="K148" s="40"/>
      <c r="L148" s="41">
        <f>+PPNE2.1!$K148*PPNE2.1!$J148</f>
        <v>0</v>
      </c>
      <c r="M148" s="42"/>
      <c r="N148" s="43"/>
      <c r="O148" s="231"/>
      <c r="P148" s="231"/>
      <c r="Q148" s="231"/>
      <c r="R148" s="231"/>
      <c r="S148" s="231"/>
      <c r="T148" s="231"/>
      <c r="U148" s="231"/>
      <c r="V148" s="231"/>
      <c r="W148" s="231"/>
      <c r="X148" s="231"/>
      <c r="Y148" s="231"/>
      <c r="Z148" s="231"/>
    </row>
    <row r="149" spans="1:26" ht="13.5" customHeight="1">
      <c r="A149" s="231"/>
      <c r="B149" s="1" t="str">
        <f>IF(PPNE2.1!$G149="","",CONCATENATE(PPNE2.1!$C149,".",PPNE2.1!$D149,".",PPNE2.1!$E149,".",PPNE2.1!$F149))</f>
        <v/>
      </c>
      <c r="C149" s="1" t="s">
        <v>553</v>
      </c>
      <c r="D149" s="1" t="s">
        <v>553</v>
      </c>
      <c r="E149" s="1" t="s">
        <v>553</v>
      </c>
      <c r="F149" s="1" t="s">
        <v>553</v>
      </c>
      <c r="G149" s="44"/>
      <c r="H149" s="43"/>
      <c r="I149" s="43"/>
      <c r="J149" s="44"/>
      <c r="K149" s="40"/>
      <c r="L149" s="41">
        <f>+PPNE2.1!$K149*PPNE2.1!$J149</f>
        <v>0</v>
      </c>
      <c r="M149" s="42"/>
      <c r="N149" s="43"/>
      <c r="O149" s="231"/>
      <c r="P149" s="231"/>
      <c r="Q149" s="231"/>
      <c r="R149" s="231"/>
      <c r="S149" s="231"/>
      <c r="T149" s="231"/>
      <c r="U149" s="231"/>
      <c r="V149" s="231"/>
      <c r="W149" s="231"/>
      <c r="X149" s="231"/>
      <c r="Y149" s="231"/>
      <c r="Z149" s="231"/>
    </row>
    <row r="150" spans="1:26" ht="13.5" customHeight="1">
      <c r="A150" s="231"/>
      <c r="B150" s="1" t="str">
        <f>IF(PPNE2.1!$G150="","",CONCATENATE(PPNE2.1!$C150,".",PPNE2.1!$D150,".",PPNE2.1!$E150,".",PPNE2.1!$F150))</f>
        <v/>
      </c>
      <c r="C150" s="1" t="s">
        <v>553</v>
      </c>
      <c r="D150" s="1" t="s">
        <v>553</v>
      </c>
      <c r="E150" s="1" t="s">
        <v>553</v>
      </c>
      <c r="F150" s="1" t="s">
        <v>553</v>
      </c>
      <c r="G150" s="44"/>
      <c r="H150" s="43"/>
      <c r="I150" s="43"/>
      <c r="J150" s="44"/>
      <c r="K150" s="40"/>
      <c r="L150" s="41">
        <f>+PPNE2.1!$K150*PPNE2.1!$J150</f>
        <v>0</v>
      </c>
      <c r="M150" s="42"/>
      <c r="N150" s="43"/>
      <c r="O150" s="231"/>
      <c r="P150" s="231"/>
      <c r="Q150" s="231"/>
      <c r="R150" s="231"/>
      <c r="S150" s="231"/>
      <c r="T150" s="231"/>
      <c r="U150" s="231"/>
      <c r="V150" s="231"/>
      <c r="W150" s="231"/>
      <c r="X150" s="231"/>
      <c r="Y150" s="231"/>
      <c r="Z150" s="231"/>
    </row>
    <row r="151" spans="1:26" ht="13.5" customHeight="1">
      <c r="A151" s="231"/>
      <c r="B151" s="1" t="str">
        <f>IF(PPNE2.1!$G151="","",CONCATENATE(PPNE2.1!$C151,".",PPNE2.1!$D151,".",PPNE2.1!$E151,".",PPNE2.1!$F151))</f>
        <v/>
      </c>
      <c r="C151" s="1" t="s">
        <v>553</v>
      </c>
      <c r="D151" s="1" t="s">
        <v>553</v>
      </c>
      <c r="E151" s="1" t="s">
        <v>553</v>
      </c>
      <c r="F151" s="1" t="s">
        <v>553</v>
      </c>
      <c r="G151" s="44"/>
      <c r="H151" s="43"/>
      <c r="I151" s="43"/>
      <c r="J151" s="44"/>
      <c r="K151" s="40"/>
      <c r="L151" s="41">
        <f>+PPNE2.1!$K151*PPNE2.1!$J151</f>
        <v>0</v>
      </c>
      <c r="M151" s="42"/>
      <c r="N151" s="43"/>
      <c r="O151" s="231"/>
      <c r="P151" s="231"/>
      <c r="Q151" s="231"/>
      <c r="R151" s="231"/>
      <c r="S151" s="231"/>
      <c r="T151" s="231"/>
      <c r="U151" s="231"/>
      <c r="V151" s="231"/>
      <c r="W151" s="231"/>
      <c r="X151" s="231"/>
      <c r="Y151" s="231"/>
      <c r="Z151" s="231"/>
    </row>
    <row r="152" spans="1:26" ht="13.5" customHeight="1">
      <c r="A152" s="231"/>
      <c r="B152" s="1" t="str">
        <f>IF(PPNE2.1!$G152="","",CONCATENATE(PPNE2.1!$C152,".",PPNE2.1!$D152,".",PPNE2.1!$E152,".",PPNE2.1!$F152))</f>
        <v/>
      </c>
      <c r="C152" s="1" t="s">
        <v>553</v>
      </c>
      <c r="D152" s="1" t="s">
        <v>553</v>
      </c>
      <c r="E152" s="1" t="s">
        <v>553</v>
      </c>
      <c r="F152" s="1" t="s">
        <v>553</v>
      </c>
      <c r="G152" s="44"/>
      <c r="H152" s="43"/>
      <c r="I152" s="43"/>
      <c r="J152" s="44"/>
      <c r="K152" s="40"/>
      <c r="L152" s="41">
        <f>+PPNE2.1!$K152*PPNE2.1!$J152</f>
        <v>0</v>
      </c>
      <c r="M152" s="42"/>
      <c r="N152" s="43"/>
      <c r="O152" s="231"/>
      <c r="P152" s="231"/>
      <c r="Q152" s="231"/>
      <c r="R152" s="231"/>
      <c r="S152" s="231"/>
      <c r="T152" s="231"/>
      <c r="U152" s="231"/>
      <c r="V152" s="231"/>
      <c r="W152" s="231"/>
      <c r="X152" s="231"/>
      <c r="Y152" s="231"/>
      <c r="Z152" s="231"/>
    </row>
    <row r="153" spans="1:26" ht="13.5" customHeight="1">
      <c r="A153" s="231"/>
      <c r="B153" s="1" t="str">
        <f>IF(PPNE2.1!$G153="","",CONCATENATE(PPNE2.1!$C153,".",PPNE2.1!$D153,".",PPNE2.1!$E153,".",PPNE2.1!$F153))</f>
        <v/>
      </c>
      <c r="C153" s="1" t="s">
        <v>553</v>
      </c>
      <c r="D153" s="1" t="s">
        <v>553</v>
      </c>
      <c r="E153" s="1" t="s">
        <v>553</v>
      </c>
      <c r="F153" s="1" t="s">
        <v>553</v>
      </c>
      <c r="G153" s="44"/>
      <c r="H153" s="43"/>
      <c r="I153" s="43"/>
      <c r="J153" s="44"/>
      <c r="K153" s="40"/>
      <c r="L153" s="41">
        <f>+PPNE2.1!$K153*PPNE2.1!$J153</f>
        <v>0</v>
      </c>
      <c r="M153" s="42"/>
      <c r="N153" s="43"/>
      <c r="O153" s="231"/>
      <c r="P153" s="231"/>
      <c r="Q153" s="231"/>
      <c r="R153" s="231"/>
      <c r="S153" s="231"/>
      <c r="T153" s="231"/>
      <c r="U153" s="231"/>
      <c r="V153" s="231"/>
      <c r="W153" s="231"/>
      <c r="X153" s="231"/>
      <c r="Y153" s="231"/>
      <c r="Z153" s="231"/>
    </row>
    <row r="154" spans="1:26" ht="13.5" customHeight="1">
      <c r="A154" s="231"/>
      <c r="B154" s="1" t="str">
        <f>IF(PPNE2.1!$G154="","",CONCATENATE(PPNE2.1!$C154,".",PPNE2.1!$D154,".",PPNE2.1!$E154,".",PPNE2.1!$F154))</f>
        <v/>
      </c>
      <c r="C154" s="1" t="s">
        <v>553</v>
      </c>
      <c r="D154" s="1" t="s">
        <v>553</v>
      </c>
      <c r="E154" s="1" t="s">
        <v>553</v>
      </c>
      <c r="F154" s="1" t="s">
        <v>553</v>
      </c>
      <c r="G154" s="44"/>
      <c r="H154" s="43"/>
      <c r="I154" s="43"/>
      <c r="J154" s="44"/>
      <c r="K154" s="40"/>
      <c r="L154" s="41">
        <f>+PPNE2.1!$K154*PPNE2.1!$J154</f>
        <v>0</v>
      </c>
      <c r="M154" s="42"/>
      <c r="N154" s="43"/>
      <c r="O154" s="231"/>
      <c r="P154" s="231"/>
      <c r="Q154" s="231"/>
      <c r="R154" s="231"/>
      <c r="S154" s="231"/>
      <c r="T154" s="231"/>
      <c r="U154" s="231"/>
      <c r="V154" s="231"/>
      <c r="W154" s="231"/>
      <c r="X154" s="231"/>
      <c r="Y154" s="231"/>
      <c r="Z154" s="231"/>
    </row>
    <row r="155" spans="1:26" ht="13.5" customHeight="1">
      <c r="A155" s="231"/>
      <c r="B155" s="1" t="str">
        <f>IF(PPNE2.1!$G155="","",CONCATENATE(PPNE2.1!$C155,".",PPNE2.1!$D155,".",PPNE2.1!$E155,".",PPNE2.1!$F155))</f>
        <v/>
      </c>
      <c r="C155" s="1" t="s">
        <v>553</v>
      </c>
      <c r="D155" s="1" t="s">
        <v>553</v>
      </c>
      <c r="E155" s="1" t="s">
        <v>553</v>
      </c>
      <c r="F155" s="1" t="s">
        <v>553</v>
      </c>
      <c r="G155" s="44"/>
      <c r="H155" s="43"/>
      <c r="I155" s="43"/>
      <c r="J155" s="44"/>
      <c r="K155" s="40"/>
      <c r="L155" s="41">
        <f>+PPNE2.1!$K155*PPNE2.1!$J155</f>
        <v>0</v>
      </c>
      <c r="M155" s="42"/>
      <c r="N155" s="43"/>
      <c r="O155" s="231"/>
      <c r="P155" s="231"/>
      <c r="Q155" s="231"/>
      <c r="R155" s="231"/>
      <c r="S155" s="231"/>
      <c r="T155" s="231"/>
      <c r="U155" s="231"/>
      <c r="V155" s="231"/>
      <c r="W155" s="231"/>
      <c r="X155" s="231"/>
      <c r="Y155" s="231"/>
      <c r="Z155" s="231"/>
    </row>
    <row r="156" spans="1:26" ht="13.5" customHeight="1">
      <c r="A156" s="231"/>
      <c r="B156" s="1" t="str">
        <f>IF(PPNE2.1!$G156="","",CONCATENATE(PPNE2.1!$C156,".",PPNE2.1!$D156,".",PPNE2.1!$E156,".",PPNE2.1!$F156))</f>
        <v/>
      </c>
      <c r="C156" s="1" t="s">
        <v>553</v>
      </c>
      <c r="D156" s="1" t="s">
        <v>553</v>
      </c>
      <c r="E156" s="1" t="s">
        <v>553</v>
      </c>
      <c r="F156" s="1" t="s">
        <v>553</v>
      </c>
      <c r="G156" s="44"/>
      <c r="H156" s="43"/>
      <c r="I156" s="43"/>
      <c r="J156" s="44"/>
      <c r="K156" s="40"/>
      <c r="L156" s="41">
        <f>+PPNE2.1!$K156*PPNE2.1!$J156</f>
        <v>0</v>
      </c>
      <c r="M156" s="42"/>
      <c r="N156" s="43"/>
      <c r="O156" s="231"/>
      <c r="P156" s="231"/>
      <c r="Q156" s="231"/>
      <c r="R156" s="231"/>
      <c r="S156" s="231"/>
      <c r="T156" s="231"/>
      <c r="U156" s="231"/>
      <c r="V156" s="231"/>
      <c r="W156" s="231"/>
      <c r="X156" s="231"/>
      <c r="Y156" s="231"/>
      <c r="Z156" s="231"/>
    </row>
    <row r="157" spans="1:26" ht="13.5" customHeight="1">
      <c r="A157" s="231"/>
      <c r="B157" s="1" t="str">
        <f>IF(PPNE2.1!$G157="","",CONCATENATE(PPNE2.1!$C157,".",PPNE2.1!$D157,".",PPNE2.1!$E157,".",PPNE2.1!$F157))</f>
        <v/>
      </c>
      <c r="C157" s="1" t="s">
        <v>553</v>
      </c>
      <c r="D157" s="1" t="s">
        <v>553</v>
      </c>
      <c r="E157" s="1" t="s">
        <v>553</v>
      </c>
      <c r="F157" s="1" t="s">
        <v>553</v>
      </c>
      <c r="G157" s="44"/>
      <c r="H157" s="43"/>
      <c r="I157" s="43"/>
      <c r="J157" s="44"/>
      <c r="K157" s="40"/>
      <c r="L157" s="41">
        <f>+PPNE2.1!$K157*PPNE2.1!$J157</f>
        <v>0</v>
      </c>
      <c r="M157" s="42"/>
      <c r="N157" s="43"/>
      <c r="O157" s="231"/>
      <c r="P157" s="231"/>
      <c r="Q157" s="231"/>
      <c r="R157" s="231"/>
      <c r="S157" s="231"/>
      <c r="T157" s="231"/>
      <c r="U157" s="231"/>
      <c r="V157" s="231"/>
      <c r="W157" s="231"/>
      <c r="X157" s="231"/>
      <c r="Y157" s="231"/>
      <c r="Z157" s="231"/>
    </row>
    <row r="158" spans="1:26" ht="13.5" customHeight="1">
      <c r="A158" s="231"/>
      <c r="B158" s="1" t="str">
        <f>IF(PPNE2.1!$G158="","",CONCATENATE(PPNE2.1!$C158,".",PPNE2.1!$D158,".",PPNE2.1!$E158,".",PPNE2.1!$F158))</f>
        <v/>
      </c>
      <c r="C158" s="1" t="s">
        <v>553</v>
      </c>
      <c r="D158" s="1" t="s">
        <v>553</v>
      </c>
      <c r="E158" s="1" t="s">
        <v>553</v>
      </c>
      <c r="F158" s="1" t="s">
        <v>553</v>
      </c>
      <c r="G158" s="44"/>
      <c r="H158" s="43"/>
      <c r="I158" s="43"/>
      <c r="J158" s="44"/>
      <c r="K158" s="40"/>
      <c r="L158" s="41">
        <f>+PPNE2.1!$K158*PPNE2.1!$J158</f>
        <v>0</v>
      </c>
      <c r="M158" s="42"/>
      <c r="N158" s="43"/>
      <c r="O158" s="231"/>
      <c r="P158" s="231"/>
      <c r="Q158" s="231"/>
      <c r="R158" s="231"/>
      <c r="S158" s="231"/>
      <c r="T158" s="231"/>
      <c r="U158" s="231"/>
      <c r="V158" s="231"/>
      <c r="W158" s="231"/>
      <c r="X158" s="231"/>
      <c r="Y158" s="231"/>
      <c r="Z158" s="231"/>
    </row>
    <row r="159" spans="1:26" ht="13.5" customHeight="1">
      <c r="A159" s="231"/>
      <c r="B159" s="1" t="str">
        <f>IF(PPNE2.1!$G159="","",CONCATENATE(PPNE2.1!$C159,".",PPNE2.1!$D159,".",PPNE2.1!$E159,".",PPNE2.1!$F159))</f>
        <v/>
      </c>
      <c r="C159" s="1" t="s">
        <v>553</v>
      </c>
      <c r="D159" s="1" t="s">
        <v>553</v>
      </c>
      <c r="E159" s="1" t="s">
        <v>553</v>
      </c>
      <c r="F159" s="1" t="s">
        <v>553</v>
      </c>
      <c r="G159" s="44"/>
      <c r="H159" s="43"/>
      <c r="I159" s="43"/>
      <c r="J159" s="44"/>
      <c r="K159" s="40"/>
      <c r="L159" s="41">
        <f>+PPNE2.1!$K159*PPNE2.1!$J159</f>
        <v>0</v>
      </c>
      <c r="M159" s="42"/>
      <c r="N159" s="43"/>
      <c r="O159" s="231"/>
      <c r="P159" s="231"/>
      <c r="Q159" s="231"/>
      <c r="R159" s="231"/>
      <c r="S159" s="231"/>
      <c r="T159" s="231"/>
      <c r="U159" s="231"/>
      <c r="V159" s="231"/>
      <c r="W159" s="231"/>
      <c r="X159" s="231"/>
      <c r="Y159" s="231"/>
      <c r="Z159" s="231"/>
    </row>
    <row r="160" spans="1:26" ht="13.5" customHeight="1">
      <c r="A160" s="231"/>
      <c r="B160" s="1" t="str">
        <f>IF(PPNE2.1!$G160="","",CONCATENATE(PPNE2.1!$C160,".",PPNE2.1!$D160,".",PPNE2.1!$E160,".",PPNE2.1!$F160))</f>
        <v/>
      </c>
      <c r="C160" s="1" t="s">
        <v>553</v>
      </c>
      <c r="D160" s="1" t="s">
        <v>553</v>
      </c>
      <c r="E160" s="1" t="s">
        <v>553</v>
      </c>
      <c r="F160" s="1" t="s">
        <v>553</v>
      </c>
      <c r="G160" s="44"/>
      <c r="H160" s="43"/>
      <c r="I160" s="43"/>
      <c r="J160" s="44"/>
      <c r="K160" s="40"/>
      <c r="L160" s="41">
        <f>+PPNE2.1!$K160*PPNE2.1!$J160</f>
        <v>0</v>
      </c>
      <c r="M160" s="42"/>
      <c r="N160" s="43"/>
      <c r="O160" s="231"/>
      <c r="P160" s="231"/>
      <c r="Q160" s="231"/>
      <c r="R160" s="231"/>
      <c r="S160" s="231"/>
      <c r="T160" s="231"/>
      <c r="U160" s="231"/>
      <c r="V160" s="231"/>
      <c r="W160" s="231"/>
      <c r="X160" s="231"/>
      <c r="Y160" s="231"/>
      <c r="Z160" s="231"/>
    </row>
    <row r="161" spans="1:26" ht="13.5" customHeight="1">
      <c r="A161" s="231"/>
      <c r="B161" s="1" t="str">
        <f>IF(PPNE2.1!$G161="","",CONCATENATE(PPNE2.1!$C161,".",PPNE2.1!$D161,".",PPNE2.1!$E161,".",PPNE2.1!$F161))</f>
        <v/>
      </c>
      <c r="C161" s="1" t="s">
        <v>553</v>
      </c>
      <c r="D161" s="1" t="s">
        <v>553</v>
      </c>
      <c r="E161" s="1" t="s">
        <v>553</v>
      </c>
      <c r="F161" s="1" t="s">
        <v>553</v>
      </c>
      <c r="G161" s="44"/>
      <c r="H161" s="43"/>
      <c r="I161" s="43"/>
      <c r="J161" s="44"/>
      <c r="K161" s="40"/>
      <c r="L161" s="41">
        <f>+PPNE2.1!$K161*PPNE2.1!$J161</f>
        <v>0</v>
      </c>
      <c r="M161" s="42"/>
      <c r="N161" s="43"/>
      <c r="O161" s="231"/>
      <c r="P161" s="231"/>
      <c r="Q161" s="231"/>
      <c r="R161" s="231"/>
      <c r="S161" s="231"/>
      <c r="T161" s="231"/>
      <c r="U161" s="231"/>
      <c r="V161" s="231"/>
      <c r="W161" s="231"/>
      <c r="X161" s="231"/>
      <c r="Y161" s="231"/>
      <c r="Z161" s="231"/>
    </row>
    <row r="162" spans="1:26" ht="13.5" customHeight="1">
      <c r="A162" s="231"/>
      <c r="B162" s="1" t="str">
        <f>IF(PPNE2.1!$G162="","",CONCATENATE(PPNE2.1!$C162,".",PPNE2.1!$D162,".",PPNE2.1!$E162,".",PPNE2.1!$F162))</f>
        <v/>
      </c>
      <c r="C162" s="1" t="s">
        <v>553</v>
      </c>
      <c r="D162" s="1" t="s">
        <v>553</v>
      </c>
      <c r="E162" s="1" t="s">
        <v>553</v>
      </c>
      <c r="F162" s="1" t="s">
        <v>553</v>
      </c>
      <c r="G162" s="44"/>
      <c r="H162" s="43"/>
      <c r="I162" s="43"/>
      <c r="J162" s="44"/>
      <c r="K162" s="40"/>
      <c r="L162" s="41">
        <f>+PPNE2.1!$K162*PPNE2.1!$J162</f>
        <v>0</v>
      </c>
      <c r="M162" s="42"/>
      <c r="N162" s="43"/>
      <c r="O162" s="231"/>
      <c r="P162" s="231"/>
      <c r="Q162" s="231"/>
      <c r="R162" s="231"/>
      <c r="S162" s="231"/>
      <c r="T162" s="231"/>
      <c r="U162" s="231"/>
      <c r="V162" s="231"/>
      <c r="W162" s="231"/>
      <c r="X162" s="231"/>
      <c r="Y162" s="231"/>
      <c r="Z162" s="231"/>
    </row>
    <row r="163" spans="1:26" ht="13.5" customHeight="1">
      <c r="A163" s="231"/>
      <c r="B163" s="1" t="str">
        <f>IF(PPNE2.1!$G163="","",CONCATENATE(PPNE2.1!$C163,".",PPNE2.1!$D163,".",PPNE2.1!$E163,".",PPNE2.1!$F163))</f>
        <v/>
      </c>
      <c r="C163" s="1" t="s">
        <v>553</v>
      </c>
      <c r="D163" s="1" t="s">
        <v>553</v>
      </c>
      <c r="E163" s="1" t="s">
        <v>553</v>
      </c>
      <c r="F163" s="1" t="s">
        <v>553</v>
      </c>
      <c r="G163" s="44"/>
      <c r="H163" s="43"/>
      <c r="I163" s="43"/>
      <c r="J163" s="44"/>
      <c r="K163" s="40"/>
      <c r="L163" s="41">
        <f>+PPNE2.1!$K163*PPNE2.1!$J163</f>
        <v>0</v>
      </c>
      <c r="M163" s="42"/>
      <c r="N163" s="43"/>
      <c r="O163" s="231"/>
      <c r="P163" s="231"/>
      <c r="Q163" s="231"/>
      <c r="R163" s="231"/>
      <c r="S163" s="231"/>
      <c r="T163" s="231"/>
      <c r="U163" s="231"/>
      <c r="V163" s="231"/>
      <c r="W163" s="231"/>
      <c r="X163" s="231"/>
      <c r="Y163" s="231"/>
      <c r="Z163" s="231"/>
    </row>
    <row r="164" spans="1:26" ht="13.5" customHeight="1">
      <c r="A164" s="231"/>
      <c r="B164" s="1" t="str">
        <f>IF(PPNE2.1!$G164="","",CONCATENATE(PPNE2.1!$C164,".",PPNE2.1!$D164,".",PPNE2.1!$E164,".",PPNE2.1!$F164))</f>
        <v/>
      </c>
      <c r="C164" s="1" t="s">
        <v>553</v>
      </c>
      <c r="D164" s="1" t="s">
        <v>553</v>
      </c>
      <c r="E164" s="1" t="s">
        <v>553</v>
      </c>
      <c r="F164" s="1" t="s">
        <v>553</v>
      </c>
      <c r="G164" s="44"/>
      <c r="H164" s="43"/>
      <c r="I164" s="43"/>
      <c r="J164" s="44"/>
      <c r="K164" s="40"/>
      <c r="L164" s="41">
        <f>+PPNE2.1!$K164*PPNE2.1!$J164</f>
        <v>0</v>
      </c>
      <c r="M164" s="42"/>
      <c r="N164" s="43"/>
      <c r="O164" s="231"/>
      <c r="P164" s="231"/>
      <c r="Q164" s="231"/>
      <c r="R164" s="231"/>
      <c r="S164" s="231"/>
      <c r="T164" s="231"/>
      <c r="U164" s="231"/>
      <c r="V164" s="231"/>
      <c r="W164" s="231"/>
      <c r="X164" s="231"/>
      <c r="Y164" s="231"/>
      <c r="Z164" s="231"/>
    </row>
    <row r="165" spans="1:26" ht="13.5" customHeight="1">
      <c r="A165" s="231"/>
      <c r="B165" s="1" t="str">
        <f>IF(PPNE2.1!$G165="","",CONCATENATE(PPNE2.1!$C165,".",PPNE2.1!$D165,".",PPNE2.1!$E165,".",PPNE2.1!$F165))</f>
        <v/>
      </c>
      <c r="C165" s="1" t="s">
        <v>553</v>
      </c>
      <c r="D165" s="1" t="s">
        <v>553</v>
      </c>
      <c r="E165" s="1" t="s">
        <v>553</v>
      </c>
      <c r="F165" s="1" t="s">
        <v>553</v>
      </c>
      <c r="G165" s="44"/>
      <c r="H165" s="43"/>
      <c r="I165" s="43"/>
      <c r="J165" s="44"/>
      <c r="K165" s="40"/>
      <c r="L165" s="41">
        <f>+PPNE2.1!$K165*PPNE2.1!$J165</f>
        <v>0</v>
      </c>
      <c r="M165" s="42"/>
      <c r="N165" s="43"/>
      <c r="O165" s="231"/>
      <c r="P165" s="231"/>
      <c r="Q165" s="231"/>
      <c r="R165" s="231"/>
      <c r="S165" s="231"/>
      <c r="T165" s="231"/>
      <c r="U165" s="231"/>
      <c r="V165" s="231"/>
      <c r="W165" s="231"/>
      <c r="X165" s="231"/>
      <c r="Y165" s="231"/>
      <c r="Z165" s="231"/>
    </row>
    <row r="166" spans="1:26" ht="13.5" customHeight="1">
      <c r="A166" s="231"/>
      <c r="B166" s="1" t="str">
        <f>IF(PPNE2.1!$G166="","",CONCATENATE(PPNE2.1!$C166,".",PPNE2.1!$D166,".",PPNE2.1!$E166,".",PPNE2.1!$F166))</f>
        <v/>
      </c>
      <c r="C166" s="1" t="s">
        <v>553</v>
      </c>
      <c r="D166" s="1" t="s">
        <v>553</v>
      </c>
      <c r="E166" s="1" t="s">
        <v>553</v>
      </c>
      <c r="F166" s="1" t="s">
        <v>553</v>
      </c>
      <c r="G166" s="44"/>
      <c r="H166" s="43"/>
      <c r="I166" s="43"/>
      <c r="J166" s="44"/>
      <c r="K166" s="40"/>
      <c r="L166" s="41">
        <f>+PPNE2.1!$K166*PPNE2.1!$J166</f>
        <v>0</v>
      </c>
      <c r="M166" s="42"/>
      <c r="N166" s="43"/>
      <c r="O166" s="231"/>
      <c r="P166" s="231"/>
      <c r="Q166" s="231"/>
      <c r="R166" s="231"/>
      <c r="S166" s="231"/>
      <c r="T166" s="231"/>
      <c r="U166" s="231"/>
      <c r="V166" s="231"/>
      <c r="W166" s="231"/>
      <c r="X166" s="231"/>
      <c r="Y166" s="231"/>
      <c r="Z166" s="231"/>
    </row>
    <row r="167" spans="1:26" ht="13.5" customHeight="1">
      <c r="A167" s="231"/>
      <c r="B167" s="1" t="str">
        <f>IF(PPNE2.1!$G167="","",CONCATENATE(PPNE2.1!$C167,".",PPNE2.1!$D167,".",PPNE2.1!$E167,".",PPNE2.1!$F167))</f>
        <v/>
      </c>
      <c r="C167" s="1" t="s">
        <v>553</v>
      </c>
      <c r="D167" s="1" t="s">
        <v>553</v>
      </c>
      <c r="E167" s="1" t="s">
        <v>553</v>
      </c>
      <c r="F167" s="1" t="s">
        <v>553</v>
      </c>
      <c r="G167" s="44"/>
      <c r="H167" s="43"/>
      <c r="I167" s="43"/>
      <c r="J167" s="44"/>
      <c r="K167" s="40"/>
      <c r="L167" s="41">
        <f>+PPNE2.1!$K167*PPNE2.1!$J167</f>
        <v>0</v>
      </c>
      <c r="M167" s="42"/>
      <c r="N167" s="43"/>
      <c r="O167" s="231"/>
      <c r="P167" s="231"/>
      <c r="Q167" s="231"/>
      <c r="R167" s="231"/>
      <c r="S167" s="231"/>
      <c r="T167" s="231"/>
      <c r="U167" s="231"/>
      <c r="V167" s="231"/>
      <c r="W167" s="231"/>
      <c r="X167" s="231"/>
      <c r="Y167" s="231"/>
      <c r="Z167" s="231"/>
    </row>
    <row r="168" spans="1:26" ht="13.5" customHeight="1">
      <c r="A168" s="231"/>
      <c r="B168" s="1" t="str">
        <f>IF(PPNE2.1!$G168="","",CONCATENATE(PPNE2.1!$C168,".",PPNE2.1!$D168,".",PPNE2.1!$E168,".",PPNE2.1!$F168))</f>
        <v/>
      </c>
      <c r="C168" s="1" t="s">
        <v>553</v>
      </c>
      <c r="D168" s="1" t="s">
        <v>553</v>
      </c>
      <c r="E168" s="1" t="s">
        <v>553</v>
      </c>
      <c r="F168" s="1" t="s">
        <v>553</v>
      </c>
      <c r="G168" s="44"/>
      <c r="H168" s="43"/>
      <c r="I168" s="43"/>
      <c r="J168" s="44"/>
      <c r="K168" s="40"/>
      <c r="L168" s="41">
        <f>+PPNE2.1!$K168*PPNE2.1!$J168</f>
        <v>0</v>
      </c>
      <c r="M168" s="42"/>
      <c r="N168" s="43"/>
      <c r="O168" s="231"/>
      <c r="P168" s="231"/>
      <c r="Q168" s="231"/>
      <c r="R168" s="231"/>
      <c r="S168" s="231"/>
      <c r="T168" s="231"/>
      <c r="U168" s="231"/>
      <c r="V168" s="231"/>
      <c r="W168" s="231"/>
      <c r="X168" s="231"/>
      <c r="Y168" s="231"/>
      <c r="Z168" s="231"/>
    </row>
    <row r="169" spans="1:26" ht="13.5" customHeight="1">
      <c r="A169" s="231"/>
      <c r="B169" s="1" t="str">
        <f>IF(PPNE2.1!$G169="","",CONCATENATE(PPNE2.1!$C169,".",PPNE2.1!$D169,".",PPNE2.1!$E169,".",PPNE2.1!$F169))</f>
        <v/>
      </c>
      <c r="C169" s="1" t="s">
        <v>553</v>
      </c>
      <c r="D169" s="1" t="s">
        <v>553</v>
      </c>
      <c r="E169" s="1" t="s">
        <v>553</v>
      </c>
      <c r="F169" s="1" t="s">
        <v>553</v>
      </c>
      <c r="G169" s="44"/>
      <c r="H169" s="43"/>
      <c r="I169" s="43"/>
      <c r="J169" s="44"/>
      <c r="K169" s="40"/>
      <c r="L169" s="41">
        <f>+PPNE2.1!$K169*PPNE2.1!$J169</f>
        <v>0</v>
      </c>
      <c r="M169" s="42"/>
      <c r="N169" s="43"/>
      <c r="O169" s="231"/>
      <c r="P169" s="231"/>
      <c r="Q169" s="231"/>
      <c r="R169" s="231"/>
      <c r="S169" s="231"/>
      <c r="T169" s="231"/>
      <c r="U169" s="231"/>
      <c r="V169" s="231"/>
      <c r="W169" s="231"/>
      <c r="X169" s="231"/>
      <c r="Y169" s="231"/>
      <c r="Z169" s="231"/>
    </row>
    <row r="170" spans="1:26" ht="13.5" customHeight="1">
      <c r="A170" s="231"/>
      <c r="B170" s="1" t="str">
        <f>IF(PPNE2.1!$G170="","",CONCATENATE(PPNE2.1!$C170,".",PPNE2.1!$D170,".",PPNE2.1!$E170,".",PPNE2.1!$F170))</f>
        <v/>
      </c>
      <c r="C170" s="1" t="s">
        <v>553</v>
      </c>
      <c r="D170" s="1" t="s">
        <v>553</v>
      </c>
      <c r="E170" s="1" t="s">
        <v>553</v>
      </c>
      <c r="F170" s="1" t="s">
        <v>553</v>
      </c>
      <c r="G170" s="44"/>
      <c r="H170" s="43"/>
      <c r="I170" s="43"/>
      <c r="J170" s="44"/>
      <c r="K170" s="40"/>
      <c r="L170" s="41">
        <f>+PPNE2.1!$K170*PPNE2.1!$J170</f>
        <v>0</v>
      </c>
      <c r="M170" s="42"/>
      <c r="N170" s="43"/>
      <c r="O170" s="231"/>
      <c r="P170" s="231"/>
      <c r="Q170" s="231"/>
      <c r="R170" s="231"/>
      <c r="S170" s="231"/>
      <c r="T170" s="231"/>
      <c r="U170" s="231"/>
      <c r="V170" s="231"/>
      <c r="W170" s="231"/>
      <c r="X170" s="231"/>
      <c r="Y170" s="231"/>
      <c r="Z170" s="231"/>
    </row>
    <row r="171" spans="1:26" ht="13.5" customHeight="1">
      <c r="A171" s="231"/>
      <c r="B171" s="1" t="str">
        <f>IF(PPNE2.1!$G171="","",CONCATENATE(PPNE2.1!$C171,".",PPNE2.1!$D171,".",PPNE2.1!$E171,".",PPNE2.1!$F171))</f>
        <v/>
      </c>
      <c r="C171" s="1" t="s">
        <v>553</v>
      </c>
      <c r="D171" s="1" t="s">
        <v>553</v>
      </c>
      <c r="E171" s="1" t="s">
        <v>553</v>
      </c>
      <c r="F171" s="1" t="s">
        <v>553</v>
      </c>
      <c r="G171" s="44"/>
      <c r="H171" s="43"/>
      <c r="I171" s="43"/>
      <c r="J171" s="44"/>
      <c r="K171" s="40"/>
      <c r="L171" s="41">
        <f>+PPNE2.1!$K171*PPNE2.1!$J171</f>
        <v>0</v>
      </c>
      <c r="M171" s="42"/>
      <c r="N171" s="43"/>
      <c r="O171" s="231"/>
      <c r="P171" s="231"/>
      <c r="Q171" s="231"/>
      <c r="R171" s="231"/>
      <c r="S171" s="231"/>
      <c r="T171" s="231"/>
      <c r="U171" s="231"/>
      <c r="V171" s="231"/>
      <c r="W171" s="231"/>
      <c r="X171" s="231"/>
      <c r="Y171" s="231"/>
      <c r="Z171" s="231"/>
    </row>
    <row r="172" spans="1:26" ht="13.5" customHeight="1">
      <c r="A172" s="231"/>
      <c r="B172" s="1" t="str">
        <f>IF(PPNE2.1!$G172="","",CONCATENATE(PPNE2.1!$C172,".",PPNE2.1!$D172,".",PPNE2.1!$E172,".",PPNE2.1!$F172))</f>
        <v/>
      </c>
      <c r="C172" s="1" t="s">
        <v>553</v>
      </c>
      <c r="D172" s="1" t="s">
        <v>553</v>
      </c>
      <c r="E172" s="1" t="s">
        <v>553</v>
      </c>
      <c r="F172" s="1" t="s">
        <v>553</v>
      </c>
      <c r="G172" s="44"/>
      <c r="H172" s="43"/>
      <c r="I172" s="43"/>
      <c r="J172" s="44"/>
      <c r="K172" s="40"/>
      <c r="L172" s="41">
        <f>+PPNE2.1!$K172*PPNE2.1!$J172</f>
        <v>0</v>
      </c>
      <c r="M172" s="42"/>
      <c r="N172" s="43"/>
      <c r="O172" s="231"/>
      <c r="P172" s="231"/>
      <c r="Q172" s="231"/>
      <c r="R172" s="231"/>
      <c r="S172" s="231"/>
      <c r="T172" s="231"/>
      <c r="U172" s="231"/>
      <c r="V172" s="231"/>
      <c r="W172" s="231"/>
      <c r="X172" s="231"/>
      <c r="Y172" s="231"/>
      <c r="Z172" s="231"/>
    </row>
    <row r="173" spans="1:26" ht="13.5" customHeight="1">
      <c r="A173" s="231"/>
      <c r="B173" s="1" t="str">
        <f>IF(PPNE2.1!$G173="","",CONCATENATE(PPNE2.1!$C173,".",PPNE2.1!$D173,".",PPNE2.1!$E173,".",PPNE2.1!$F173))</f>
        <v/>
      </c>
      <c r="C173" s="1" t="s">
        <v>553</v>
      </c>
      <c r="D173" s="1" t="s">
        <v>553</v>
      </c>
      <c r="E173" s="1" t="s">
        <v>553</v>
      </c>
      <c r="F173" s="1" t="s">
        <v>553</v>
      </c>
      <c r="G173" s="44"/>
      <c r="H173" s="43"/>
      <c r="I173" s="43"/>
      <c r="J173" s="44"/>
      <c r="K173" s="40"/>
      <c r="L173" s="41">
        <f>+PPNE2.1!$K173*PPNE2.1!$J173</f>
        <v>0</v>
      </c>
      <c r="M173" s="42"/>
      <c r="N173" s="43"/>
      <c r="O173" s="231"/>
      <c r="P173" s="231"/>
      <c r="Q173" s="231"/>
      <c r="R173" s="231"/>
      <c r="S173" s="231"/>
      <c r="T173" s="231"/>
      <c r="U173" s="231"/>
      <c r="V173" s="231"/>
      <c r="W173" s="231"/>
      <c r="X173" s="231"/>
      <c r="Y173" s="231"/>
      <c r="Z173" s="231"/>
    </row>
    <row r="174" spans="1:26" ht="13.5" customHeight="1">
      <c r="A174" s="231"/>
      <c r="B174" s="1" t="str">
        <f>IF(PPNE2.1!$G174="","",CONCATENATE(PPNE2.1!$C174,".",PPNE2.1!$D174,".",PPNE2.1!$E174,".",PPNE2.1!$F174))</f>
        <v/>
      </c>
      <c r="C174" s="1" t="s">
        <v>553</v>
      </c>
      <c r="D174" s="1" t="s">
        <v>553</v>
      </c>
      <c r="E174" s="1" t="s">
        <v>553</v>
      </c>
      <c r="F174" s="1" t="s">
        <v>553</v>
      </c>
      <c r="G174" s="44"/>
      <c r="H174" s="43"/>
      <c r="I174" s="43"/>
      <c r="J174" s="44"/>
      <c r="K174" s="40"/>
      <c r="L174" s="41">
        <f>+PPNE2.1!$K174*PPNE2.1!$J174</f>
        <v>0</v>
      </c>
      <c r="M174" s="42"/>
      <c r="N174" s="43"/>
      <c r="O174" s="231"/>
      <c r="P174" s="231"/>
      <c r="Q174" s="231"/>
      <c r="R174" s="231"/>
      <c r="S174" s="231"/>
      <c r="T174" s="231"/>
      <c r="U174" s="231"/>
      <c r="V174" s="231"/>
      <c r="W174" s="231"/>
      <c r="X174" s="231"/>
      <c r="Y174" s="231"/>
      <c r="Z174" s="231"/>
    </row>
    <row r="175" spans="1:26" ht="13.5" customHeight="1">
      <c r="A175" s="231"/>
      <c r="B175" s="1" t="str">
        <f>IF(PPNE2.1!$G175="","",CONCATENATE(PPNE2.1!$C175,".",PPNE2.1!$D175,".",PPNE2.1!$E175,".",PPNE2.1!$F175))</f>
        <v/>
      </c>
      <c r="C175" s="1" t="s">
        <v>553</v>
      </c>
      <c r="D175" s="1" t="s">
        <v>553</v>
      </c>
      <c r="E175" s="1" t="s">
        <v>553</v>
      </c>
      <c r="F175" s="1" t="s">
        <v>553</v>
      </c>
      <c r="G175" s="44"/>
      <c r="H175" s="43"/>
      <c r="I175" s="43"/>
      <c r="J175" s="44"/>
      <c r="K175" s="40"/>
      <c r="L175" s="41">
        <f>+PPNE2.1!$K175*PPNE2.1!$J175</f>
        <v>0</v>
      </c>
      <c r="M175" s="42"/>
      <c r="N175" s="43"/>
      <c r="O175" s="231"/>
      <c r="P175" s="231"/>
      <c r="Q175" s="231"/>
      <c r="R175" s="231"/>
      <c r="S175" s="231"/>
      <c r="T175" s="231"/>
      <c r="U175" s="231"/>
      <c r="V175" s="231"/>
      <c r="W175" s="231"/>
      <c r="X175" s="231"/>
      <c r="Y175" s="231"/>
      <c r="Z175" s="231"/>
    </row>
    <row r="176" spans="1:26" ht="13.5" customHeight="1">
      <c r="A176" s="231"/>
      <c r="B176" s="1" t="str">
        <f>IF(PPNE2.1!$G176="","",CONCATENATE(PPNE2.1!$C176,".",PPNE2.1!$D176,".",PPNE2.1!$E176,".",PPNE2.1!$F176))</f>
        <v/>
      </c>
      <c r="C176" s="1" t="s">
        <v>553</v>
      </c>
      <c r="D176" s="1" t="s">
        <v>553</v>
      </c>
      <c r="E176" s="1" t="s">
        <v>553</v>
      </c>
      <c r="F176" s="1" t="s">
        <v>553</v>
      </c>
      <c r="G176" s="44"/>
      <c r="H176" s="43"/>
      <c r="I176" s="43"/>
      <c r="J176" s="44"/>
      <c r="K176" s="40"/>
      <c r="L176" s="41">
        <f>+PPNE2.1!$K176*PPNE2.1!$J176</f>
        <v>0</v>
      </c>
      <c r="M176" s="42"/>
      <c r="N176" s="43"/>
      <c r="O176" s="231"/>
      <c r="P176" s="231"/>
      <c r="Q176" s="231"/>
      <c r="R176" s="231"/>
      <c r="S176" s="231"/>
      <c r="T176" s="231"/>
      <c r="U176" s="231"/>
      <c r="V176" s="231"/>
      <c r="W176" s="231"/>
      <c r="X176" s="231"/>
      <c r="Y176" s="231"/>
      <c r="Z176" s="231"/>
    </row>
    <row r="177" spans="1:26" ht="13.5" customHeight="1">
      <c r="A177" s="231"/>
      <c r="B177" s="1" t="str">
        <f>IF(PPNE2.1!$G177="","",CONCATENATE(PPNE2.1!$C177,".",PPNE2.1!$D177,".",PPNE2.1!$E177,".",PPNE2.1!$F177))</f>
        <v/>
      </c>
      <c r="C177" s="1" t="s">
        <v>553</v>
      </c>
      <c r="D177" s="1" t="s">
        <v>553</v>
      </c>
      <c r="E177" s="1" t="s">
        <v>553</v>
      </c>
      <c r="F177" s="1" t="s">
        <v>553</v>
      </c>
      <c r="G177" s="44"/>
      <c r="H177" s="43"/>
      <c r="I177" s="43"/>
      <c r="J177" s="44"/>
      <c r="K177" s="40"/>
      <c r="L177" s="41">
        <f>+PPNE2.1!$K177*PPNE2.1!$J177</f>
        <v>0</v>
      </c>
      <c r="M177" s="42"/>
      <c r="N177" s="43"/>
      <c r="O177" s="231"/>
      <c r="P177" s="231"/>
      <c r="Q177" s="231"/>
      <c r="R177" s="231"/>
      <c r="S177" s="231"/>
      <c r="T177" s="231"/>
      <c r="U177" s="231"/>
      <c r="V177" s="231"/>
      <c r="W177" s="231"/>
      <c r="X177" s="231"/>
      <c r="Y177" s="231"/>
      <c r="Z177" s="231"/>
    </row>
    <row r="178" spans="1:26" ht="13.5" customHeight="1">
      <c r="A178" s="231"/>
      <c r="B178" s="1" t="str">
        <f>IF(PPNE2.1!$G178="","",CONCATENATE(PPNE2.1!$C178,".",PPNE2.1!$D178,".",PPNE2.1!$E178,".",PPNE2.1!$F178))</f>
        <v/>
      </c>
      <c r="C178" s="1" t="s">
        <v>553</v>
      </c>
      <c r="D178" s="1" t="s">
        <v>553</v>
      </c>
      <c r="E178" s="1" t="s">
        <v>553</v>
      </c>
      <c r="F178" s="1" t="s">
        <v>553</v>
      </c>
      <c r="G178" s="44"/>
      <c r="H178" s="43"/>
      <c r="I178" s="43"/>
      <c r="J178" s="44"/>
      <c r="K178" s="40"/>
      <c r="L178" s="41">
        <f>+PPNE2.1!$K178*PPNE2.1!$J178</f>
        <v>0</v>
      </c>
      <c r="M178" s="42"/>
      <c r="N178" s="43"/>
      <c r="O178" s="231"/>
      <c r="P178" s="231"/>
      <c r="Q178" s="231"/>
      <c r="R178" s="231"/>
      <c r="S178" s="231"/>
      <c r="T178" s="231"/>
      <c r="U178" s="231"/>
      <c r="V178" s="231"/>
      <c r="W178" s="231"/>
      <c r="X178" s="231"/>
      <c r="Y178" s="231"/>
      <c r="Z178" s="231"/>
    </row>
    <row r="179" spans="1:26" ht="13.5" customHeight="1">
      <c r="A179" s="231"/>
      <c r="B179" s="1" t="str">
        <f>IF(PPNE2.1!$G179="","",CONCATENATE(PPNE2.1!$C179,".",PPNE2.1!$D179,".",PPNE2.1!$E179,".",PPNE2.1!$F179))</f>
        <v/>
      </c>
      <c r="C179" s="1" t="s">
        <v>553</v>
      </c>
      <c r="D179" s="1" t="s">
        <v>553</v>
      </c>
      <c r="E179" s="1" t="s">
        <v>553</v>
      </c>
      <c r="F179" s="1" t="s">
        <v>553</v>
      </c>
      <c r="G179" s="44"/>
      <c r="H179" s="43"/>
      <c r="I179" s="43"/>
      <c r="J179" s="44"/>
      <c r="K179" s="40"/>
      <c r="L179" s="41">
        <f>+PPNE2.1!$K179*PPNE2.1!$J179</f>
        <v>0</v>
      </c>
      <c r="M179" s="42"/>
      <c r="N179" s="43"/>
      <c r="O179" s="231"/>
      <c r="P179" s="231"/>
      <c r="Q179" s="231"/>
      <c r="R179" s="231"/>
      <c r="S179" s="231"/>
      <c r="T179" s="231"/>
      <c r="U179" s="231"/>
      <c r="V179" s="231"/>
      <c r="W179" s="231"/>
      <c r="X179" s="231"/>
      <c r="Y179" s="231"/>
      <c r="Z179" s="231"/>
    </row>
    <row r="180" spans="1:26" ht="13.5" customHeight="1">
      <c r="A180" s="231"/>
      <c r="B180" s="1" t="str">
        <f>IF(PPNE2.1!$G180="","",CONCATENATE(PPNE2.1!$C180,".",PPNE2.1!$D180,".",PPNE2.1!$E180,".",PPNE2.1!$F180))</f>
        <v/>
      </c>
      <c r="C180" s="1" t="s">
        <v>553</v>
      </c>
      <c r="D180" s="1" t="s">
        <v>553</v>
      </c>
      <c r="E180" s="1" t="s">
        <v>553</v>
      </c>
      <c r="F180" s="1" t="s">
        <v>553</v>
      </c>
      <c r="G180" s="44"/>
      <c r="H180" s="43"/>
      <c r="I180" s="43"/>
      <c r="J180" s="44"/>
      <c r="K180" s="40"/>
      <c r="L180" s="41">
        <f>+PPNE2.1!$K180*PPNE2.1!$J180</f>
        <v>0</v>
      </c>
      <c r="M180" s="42"/>
      <c r="N180" s="43"/>
      <c r="O180" s="231"/>
      <c r="P180" s="231"/>
      <c r="Q180" s="231"/>
      <c r="R180" s="231"/>
      <c r="S180" s="231"/>
      <c r="T180" s="231"/>
      <c r="U180" s="231"/>
      <c r="V180" s="231"/>
      <c r="W180" s="231"/>
      <c r="X180" s="231"/>
      <c r="Y180" s="231"/>
      <c r="Z180" s="231"/>
    </row>
    <row r="181" spans="1:26" ht="13.5" customHeight="1">
      <c r="A181" s="231"/>
      <c r="B181" s="1" t="str">
        <f>IF(PPNE2.1!$G181="","",CONCATENATE(PPNE2.1!$C181,".",PPNE2.1!$D181,".",PPNE2.1!$E181,".",PPNE2.1!$F181))</f>
        <v/>
      </c>
      <c r="C181" s="1" t="s">
        <v>553</v>
      </c>
      <c r="D181" s="1" t="s">
        <v>553</v>
      </c>
      <c r="E181" s="1" t="s">
        <v>553</v>
      </c>
      <c r="F181" s="1" t="s">
        <v>553</v>
      </c>
      <c r="G181" s="44"/>
      <c r="H181" s="43"/>
      <c r="I181" s="43"/>
      <c r="J181" s="44"/>
      <c r="K181" s="40"/>
      <c r="L181" s="41">
        <f>+PPNE2.1!$K181*PPNE2.1!$J181</f>
        <v>0</v>
      </c>
      <c r="M181" s="42"/>
      <c r="N181" s="43"/>
      <c r="O181" s="231"/>
      <c r="P181" s="231"/>
      <c r="Q181" s="231"/>
      <c r="R181" s="231"/>
      <c r="S181" s="231"/>
      <c r="T181" s="231"/>
      <c r="U181" s="231"/>
      <c r="V181" s="231"/>
      <c r="W181" s="231"/>
      <c r="X181" s="231"/>
      <c r="Y181" s="231"/>
      <c r="Z181" s="231"/>
    </row>
    <row r="182" spans="1:26" ht="13.5" customHeight="1">
      <c r="A182" s="231"/>
      <c r="B182" s="1" t="str">
        <f>IF(PPNE2.1!$G182="","",CONCATENATE(PPNE2.1!$C182,".",PPNE2.1!$D182,".",PPNE2.1!$E182,".",PPNE2.1!$F182))</f>
        <v/>
      </c>
      <c r="C182" s="1" t="s">
        <v>553</v>
      </c>
      <c r="D182" s="1" t="s">
        <v>553</v>
      </c>
      <c r="E182" s="1" t="s">
        <v>553</v>
      </c>
      <c r="F182" s="1" t="s">
        <v>553</v>
      </c>
      <c r="G182" s="44"/>
      <c r="H182" s="43"/>
      <c r="I182" s="43"/>
      <c r="J182" s="44"/>
      <c r="K182" s="40"/>
      <c r="L182" s="41">
        <f>+PPNE2.1!$K182*PPNE2.1!$J182</f>
        <v>0</v>
      </c>
      <c r="M182" s="42"/>
      <c r="N182" s="43"/>
      <c r="O182" s="231"/>
      <c r="P182" s="231"/>
      <c r="Q182" s="231"/>
      <c r="R182" s="231"/>
      <c r="S182" s="231"/>
      <c r="T182" s="231"/>
      <c r="U182" s="231"/>
      <c r="V182" s="231"/>
      <c r="W182" s="231"/>
      <c r="X182" s="231"/>
      <c r="Y182" s="231"/>
      <c r="Z182" s="231"/>
    </row>
    <row r="183" spans="1:26" ht="13.5" customHeight="1">
      <c r="A183" s="231"/>
      <c r="B183" s="1" t="str">
        <f>IF(PPNE2.1!$G183="","",CONCATENATE(PPNE2.1!$C183,".",PPNE2.1!$D183,".",PPNE2.1!$E183,".",PPNE2.1!$F183))</f>
        <v/>
      </c>
      <c r="C183" s="1" t="s">
        <v>553</v>
      </c>
      <c r="D183" s="1" t="s">
        <v>553</v>
      </c>
      <c r="E183" s="1" t="s">
        <v>553</v>
      </c>
      <c r="F183" s="1" t="s">
        <v>553</v>
      </c>
      <c r="G183" s="44"/>
      <c r="H183" s="43"/>
      <c r="I183" s="43"/>
      <c r="J183" s="44"/>
      <c r="K183" s="40"/>
      <c r="L183" s="41">
        <f>+PPNE2.1!$K183*PPNE2.1!$J183</f>
        <v>0</v>
      </c>
      <c r="M183" s="42"/>
      <c r="N183" s="43"/>
      <c r="O183" s="231"/>
      <c r="P183" s="231"/>
      <c r="Q183" s="231"/>
      <c r="R183" s="231"/>
      <c r="S183" s="231"/>
      <c r="T183" s="231"/>
      <c r="U183" s="231"/>
      <c r="V183" s="231"/>
      <c r="W183" s="231"/>
      <c r="X183" s="231"/>
      <c r="Y183" s="231"/>
      <c r="Z183" s="231"/>
    </row>
    <row r="184" spans="1:26" ht="13.5" customHeight="1">
      <c r="A184" s="231"/>
      <c r="B184" s="1" t="str">
        <f>IF(PPNE2.1!$G184="","",CONCATENATE(PPNE2.1!$C184,".",PPNE2.1!$D184,".",PPNE2.1!$E184,".",PPNE2.1!$F184))</f>
        <v/>
      </c>
      <c r="C184" s="1" t="s">
        <v>553</v>
      </c>
      <c r="D184" s="1" t="s">
        <v>553</v>
      </c>
      <c r="E184" s="1" t="s">
        <v>553</v>
      </c>
      <c r="F184" s="1" t="s">
        <v>553</v>
      </c>
      <c r="G184" s="44"/>
      <c r="H184" s="43"/>
      <c r="I184" s="43"/>
      <c r="J184" s="44"/>
      <c r="K184" s="40"/>
      <c r="L184" s="41">
        <f>+PPNE2.1!$K184*PPNE2.1!$J184</f>
        <v>0</v>
      </c>
      <c r="M184" s="42"/>
      <c r="N184" s="43"/>
      <c r="O184" s="231"/>
      <c r="P184" s="231"/>
      <c r="Q184" s="231"/>
      <c r="R184" s="231"/>
      <c r="S184" s="231"/>
      <c r="T184" s="231"/>
      <c r="U184" s="231"/>
      <c r="V184" s="231"/>
      <c r="W184" s="231"/>
      <c r="X184" s="231"/>
      <c r="Y184" s="231"/>
      <c r="Z184" s="231"/>
    </row>
    <row r="185" spans="1:26" ht="13.5" customHeight="1">
      <c r="A185" s="231"/>
      <c r="B185" s="1" t="str">
        <f>IF(PPNE2.1!$G185="","",CONCATENATE(PPNE2.1!$C185,".",PPNE2.1!$D185,".",PPNE2.1!$E185,".",PPNE2.1!$F185))</f>
        <v/>
      </c>
      <c r="C185" s="1" t="s">
        <v>553</v>
      </c>
      <c r="D185" s="1" t="s">
        <v>553</v>
      </c>
      <c r="E185" s="1" t="s">
        <v>553</v>
      </c>
      <c r="F185" s="1" t="s">
        <v>553</v>
      </c>
      <c r="G185" s="44"/>
      <c r="H185" s="43"/>
      <c r="I185" s="43"/>
      <c r="J185" s="44"/>
      <c r="K185" s="40"/>
      <c r="L185" s="41">
        <f>+PPNE2.1!$K185*PPNE2.1!$J185</f>
        <v>0</v>
      </c>
      <c r="M185" s="42"/>
      <c r="N185" s="43"/>
      <c r="O185" s="231"/>
      <c r="P185" s="231"/>
      <c r="Q185" s="231"/>
      <c r="R185" s="231"/>
      <c r="S185" s="231"/>
      <c r="T185" s="231"/>
      <c r="U185" s="231"/>
      <c r="V185" s="231"/>
      <c r="W185" s="231"/>
      <c r="X185" s="231"/>
      <c r="Y185" s="231"/>
      <c r="Z185" s="231"/>
    </row>
    <row r="186" spans="1:26" ht="13.5" customHeight="1">
      <c r="A186" s="231"/>
      <c r="B186" s="1" t="str">
        <f>IF(PPNE2.1!$G186="","",CONCATENATE(PPNE2.1!$C186,".",PPNE2.1!$D186,".",PPNE2.1!$E186,".",PPNE2.1!$F186))</f>
        <v/>
      </c>
      <c r="C186" s="1" t="s">
        <v>553</v>
      </c>
      <c r="D186" s="1" t="s">
        <v>553</v>
      </c>
      <c r="E186" s="1" t="s">
        <v>553</v>
      </c>
      <c r="F186" s="1" t="s">
        <v>553</v>
      </c>
      <c r="G186" s="44"/>
      <c r="H186" s="43"/>
      <c r="I186" s="43"/>
      <c r="J186" s="44"/>
      <c r="K186" s="40"/>
      <c r="L186" s="41">
        <f>+PPNE2.1!$K186*PPNE2.1!$J186</f>
        <v>0</v>
      </c>
      <c r="M186" s="42"/>
      <c r="N186" s="43"/>
      <c r="O186" s="231"/>
      <c r="P186" s="231"/>
      <c r="Q186" s="231"/>
      <c r="R186" s="231"/>
      <c r="S186" s="231"/>
      <c r="T186" s="231"/>
      <c r="U186" s="231"/>
      <c r="V186" s="231"/>
      <c r="W186" s="231"/>
      <c r="X186" s="231"/>
      <c r="Y186" s="231"/>
      <c r="Z186" s="231"/>
    </row>
    <row r="187" spans="1:26" ht="13.5" customHeight="1">
      <c r="A187" s="231"/>
      <c r="B187" s="1" t="str">
        <f>IF(PPNE2.1!$G187="","",CONCATENATE(PPNE2.1!$C187,".",PPNE2.1!$D187,".",PPNE2.1!$E187,".",PPNE2.1!$F187))</f>
        <v/>
      </c>
      <c r="C187" s="1" t="s">
        <v>553</v>
      </c>
      <c r="D187" s="1" t="s">
        <v>553</v>
      </c>
      <c r="E187" s="1" t="s">
        <v>553</v>
      </c>
      <c r="F187" s="1" t="s">
        <v>553</v>
      </c>
      <c r="G187" s="44"/>
      <c r="H187" s="43"/>
      <c r="I187" s="43"/>
      <c r="J187" s="44"/>
      <c r="K187" s="40"/>
      <c r="L187" s="41">
        <f>+PPNE2.1!$K187*PPNE2.1!$J187</f>
        <v>0</v>
      </c>
      <c r="M187" s="42"/>
      <c r="N187" s="43"/>
      <c r="O187" s="231"/>
      <c r="P187" s="231"/>
      <c r="Q187" s="231"/>
      <c r="R187" s="231"/>
      <c r="S187" s="231"/>
      <c r="T187" s="231"/>
      <c r="U187" s="231"/>
      <c r="V187" s="231"/>
      <c r="W187" s="231"/>
      <c r="X187" s="231"/>
      <c r="Y187" s="231"/>
      <c r="Z187" s="231"/>
    </row>
    <row r="188" spans="1:26" ht="13.5" customHeight="1">
      <c r="A188" s="231"/>
      <c r="B188" s="1" t="str">
        <f>IF(PPNE2.1!$G188="","",CONCATENATE(PPNE2.1!$C188,".",PPNE2.1!$D188,".",PPNE2.1!$E188,".",PPNE2.1!$F188))</f>
        <v/>
      </c>
      <c r="C188" s="1" t="s">
        <v>553</v>
      </c>
      <c r="D188" s="1" t="s">
        <v>553</v>
      </c>
      <c r="E188" s="1" t="s">
        <v>553</v>
      </c>
      <c r="F188" s="1" t="s">
        <v>553</v>
      </c>
      <c r="G188" s="44"/>
      <c r="H188" s="43"/>
      <c r="I188" s="43"/>
      <c r="J188" s="44"/>
      <c r="K188" s="40"/>
      <c r="L188" s="41">
        <f>+PPNE2.1!$K188*PPNE2.1!$J188</f>
        <v>0</v>
      </c>
      <c r="M188" s="42"/>
      <c r="N188" s="43"/>
      <c r="O188" s="231"/>
      <c r="P188" s="231"/>
      <c r="Q188" s="231"/>
      <c r="R188" s="231"/>
      <c r="S188" s="231"/>
      <c r="T188" s="231"/>
      <c r="U188" s="231"/>
      <c r="V188" s="231"/>
      <c r="W188" s="231"/>
      <c r="X188" s="231"/>
      <c r="Y188" s="231"/>
      <c r="Z188" s="231"/>
    </row>
    <row r="189" spans="1:26" ht="13.5" customHeight="1">
      <c r="A189" s="231"/>
      <c r="B189" s="1" t="str">
        <f>IF(PPNE2.1!$G189="","",CONCATENATE(PPNE2.1!$C189,".",PPNE2.1!$D189,".",PPNE2.1!$E189,".",PPNE2.1!$F189))</f>
        <v/>
      </c>
      <c r="C189" s="1" t="s">
        <v>553</v>
      </c>
      <c r="D189" s="1" t="s">
        <v>553</v>
      </c>
      <c r="E189" s="1" t="s">
        <v>553</v>
      </c>
      <c r="F189" s="1" t="s">
        <v>553</v>
      </c>
      <c r="G189" s="44"/>
      <c r="H189" s="43"/>
      <c r="I189" s="43"/>
      <c r="J189" s="44"/>
      <c r="K189" s="40"/>
      <c r="L189" s="41">
        <f>+PPNE2.1!$K189*PPNE2.1!$J189</f>
        <v>0</v>
      </c>
      <c r="M189" s="42"/>
      <c r="N189" s="43"/>
      <c r="O189" s="231"/>
      <c r="P189" s="231"/>
      <c r="Q189" s="231"/>
      <c r="R189" s="231"/>
      <c r="S189" s="231"/>
      <c r="T189" s="231"/>
      <c r="U189" s="231"/>
      <c r="V189" s="231"/>
      <c r="W189" s="231"/>
      <c r="X189" s="231"/>
      <c r="Y189" s="231"/>
      <c r="Z189" s="231"/>
    </row>
    <row r="190" spans="1:26" ht="13.5" customHeight="1">
      <c r="A190" s="231"/>
      <c r="B190" s="1" t="str">
        <f>IF(PPNE2.1!$G190="","",CONCATENATE(PPNE2.1!$C190,".",PPNE2.1!$D190,".",PPNE2.1!$E190,".",PPNE2.1!$F190))</f>
        <v/>
      </c>
      <c r="C190" s="1" t="s">
        <v>553</v>
      </c>
      <c r="D190" s="1" t="s">
        <v>553</v>
      </c>
      <c r="E190" s="1" t="s">
        <v>553</v>
      </c>
      <c r="F190" s="1" t="s">
        <v>553</v>
      </c>
      <c r="G190" s="44"/>
      <c r="H190" s="43"/>
      <c r="I190" s="43"/>
      <c r="J190" s="44"/>
      <c r="K190" s="40"/>
      <c r="L190" s="41">
        <f>+PPNE2.1!$K190*PPNE2.1!$J190</f>
        <v>0</v>
      </c>
      <c r="M190" s="42"/>
      <c r="N190" s="43"/>
      <c r="O190" s="231"/>
      <c r="P190" s="231"/>
      <c r="Q190" s="231"/>
      <c r="R190" s="231"/>
      <c r="S190" s="231"/>
      <c r="T190" s="231"/>
      <c r="U190" s="231"/>
      <c r="V190" s="231"/>
      <c r="W190" s="231"/>
      <c r="X190" s="231"/>
      <c r="Y190" s="231"/>
      <c r="Z190" s="231"/>
    </row>
    <row r="191" spans="1:26" ht="13.5" customHeight="1">
      <c r="A191" s="231"/>
      <c r="B191" s="1" t="str">
        <f>IF(PPNE2.1!$G191="","",CONCATENATE(PPNE2.1!$C191,".",PPNE2.1!$D191,".",PPNE2.1!$E191,".",PPNE2.1!$F191))</f>
        <v/>
      </c>
      <c r="C191" s="1" t="s">
        <v>553</v>
      </c>
      <c r="D191" s="1" t="s">
        <v>553</v>
      </c>
      <c r="E191" s="1" t="s">
        <v>553</v>
      </c>
      <c r="F191" s="1" t="s">
        <v>553</v>
      </c>
      <c r="G191" s="44"/>
      <c r="H191" s="43"/>
      <c r="I191" s="43"/>
      <c r="J191" s="44"/>
      <c r="K191" s="40"/>
      <c r="L191" s="41">
        <f>+PPNE2.1!$K191*PPNE2.1!$J191</f>
        <v>0</v>
      </c>
      <c r="M191" s="42"/>
      <c r="N191" s="43"/>
      <c r="O191" s="231"/>
      <c r="P191" s="231"/>
      <c r="Q191" s="231"/>
      <c r="R191" s="231"/>
      <c r="S191" s="231"/>
      <c r="T191" s="231"/>
      <c r="U191" s="231"/>
      <c r="V191" s="231"/>
      <c r="W191" s="231"/>
      <c r="X191" s="231"/>
      <c r="Y191" s="231"/>
      <c r="Z191" s="231"/>
    </row>
    <row r="192" spans="1:26" ht="13.5" customHeight="1">
      <c r="A192" s="231"/>
      <c r="B192" s="1" t="str">
        <f>IF(PPNE2.1!$G192="","",CONCATENATE(PPNE2.1!$C192,".",PPNE2.1!$D192,".",PPNE2.1!$E192,".",PPNE2.1!$F192))</f>
        <v/>
      </c>
      <c r="C192" s="1" t="s">
        <v>553</v>
      </c>
      <c r="D192" s="1" t="s">
        <v>553</v>
      </c>
      <c r="E192" s="1" t="s">
        <v>553</v>
      </c>
      <c r="F192" s="1" t="s">
        <v>553</v>
      </c>
      <c r="G192" s="44"/>
      <c r="H192" s="43"/>
      <c r="I192" s="43"/>
      <c r="J192" s="44"/>
      <c r="K192" s="40"/>
      <c r="L192" s="41">
        <f>+PPNE2.1!$K192*PPNE2.1!$J192</f>
        <v>0</v>
      </c>
      <c r="M192" s="42"/>
      <c r="N192" s="43"/>
      <c r="O192" s="231"/>
      <c r="P192" s="231"/>
      <c r="Q192" s="231"/>
      <c r="R192" s="231"/>
      <c r="S192" s="231"/>
      <c r="T192" s="231"/>
      <c r="U192" s="231"/>
      <c r="V192" s="231"/>
      <c r="W192" s="231"/>
      <c r="X192" s="231"/>
      <c r="Y192" s="231"/>
      <c r="Z192" s="231"/>
    </row>
    <row r="193" spans="1:26" ht="13.5" customHeight="1">
      <c r="A193" s="231"/>
      <c r="B193" s="1" t="str">
        <f>IF(PPNE2.1!$G193="","",CONCATENATE(PPNE2.1!$C193,".",PPNE2.1!$D193,".",PPNE2.1!$E193,".",PPNE2.1!$F193))</f>
        <v/>
      </c>
      <c r="C193" s="1" t="s">
        <v>553</v>
      </c>
      <c r="D193" s="1" t="s">
        <v>553</v>
      </c>
      <c r="E193" s="1" t="s">
        <v>553</v>
      </c>
      <c r="F193" s="1" t="s">
        <v>553</v>
      </c>
      <c r="G193" s="44"/>
      <c r="H193" s="43"/>
      <c r="I193" s="43"/>
      <c r="J193" s="44"/>
      <c r="K193" s="40"/>
      <c r="L193" s="41">
        <f>+PPNE2.1!$K193*PPNE2.1!$J193</f>
        <v>0</v>
      </c>
      <c r="M193" s="42"/>
      <c r="N193" s="43"/>
      <c r="O193" s="231"/>
      <c r="P193" s="231"/>
      <c r="Q193" s="231"/>
      <c r="R193" s="231"/>
      <c r="S193" s="231"/>
      <c r="T193" s="231"/>
      <c r="U193" s="231"/>
      <c r="V193" s="231"/>
      <c r="W193" s="231"/>
      <c r="X193" s="231"/>
      <c r="Y193" s="231"/>
      <c r="Z193" s="231"/>
    </row>
    <row r="194" spans="1:26" ht="13.5" customHeight="1">
      <c r="A194" s="231"/>
      <c r="B194" s="1" t="str">
        <f>IF(PPNE2.1!$G194="","",CONCATENATE(PPNE2.1!$C194,".",PPNE2.1!$D194,".",PPNE2.1!$E194,".",PPNE2.1!$F194))</f>
        <v/>
      </c>
      <c r="C194" s="1" t="s">
        <v>553</v>
      </c>
      <c r="D194" s="1" t="s">
        <v>553</v>
      </c>
      <c r="E194" s="1" t="s">
        <v>553</v>
      </c>
      <c r="F194" s="1" t="s">
        <v>553</v>
      </c>
      <c r="G194" s="44"/>
      <c r="H194" s="43"/>
      <c r="I194" s="43"/>
      <c r="J194" s="44"/>
      <c r="K194" s="40"/>
      <c r="L194" s="41">
        <f>+PPNE2.1!$K194*PPNE2.1!$J194</f>
        <v>0</v>
      </c>
      <c r="M194" s="42"/>
      <c r="N194" s="43"/>
      <c r="O194" s="231"/>
      <c r="P194" s="231"/>
      <c r="Q194" s="231"/>
      <c r="R194" s="231"/>
      <c r="S194" s="231"/>
      <c r="T194" s="231"/>
      <c r="U194" s="231"/>
      <c r="V194" s="231"/>
      <c r="W194" s="231"/>
      <c r="X194" s="231"/>
      <c r="Y194" s="231"/>
      <c r="Z194" s="231"/>
    </row>
    <row r="195" spans="1:26" ht="13.5" customHeight="1">
      <c r="A195" s="231"/>
      <c r="B195" s="1" t="str">
        <f>IF(PPNE2.1!$G195="","",CONCATENATE(PPNE2.1!$C195,".",PPNE2.1!$D195,".",PPNE2.1!$E195,".",PPNE2.1!$F195))</f>
        <v/>
      </c>
      <c r="C195" s="1" t="s">
        <v>553</v>
      </c>
      <c r="D195" s="1" t="s">
        <v>553</v>
      </c>
      <c r="E195" s="1" t="s">
        <v>553</v>
      </c>
      <c r="F195" s="1" t="s">
        <v>553</v>
      </c>
      <c r="G195" s="44"/>
      <c r="H195" s="43"/>
      <c r="I195" s="43"/>
      <c r="J195" s="44"/>
      <c r="K195" s="40"/>
      <c r="L195" s="41">
        <f>+PPNE2.1!$K195*PPNE2.1!$J195</f>
        <v>0</v>
      </c>
      <c r="M195" s="42"/>
      <c r="N195" s="43"/>
      <c r="O195" s="231"/>
      <c r="P195" s="231"/>
      <c r="Q195" s="231"/>
      <c r="R195" s="231"/>
      <c r="S195" s="231"/>
      <c r="T195" s="231"/>
      <c r="U195" s="231"/>
      <c r="V195" s="231"/>
      <c r="W195" s="231"/>
      <c r="X195" s="231"/>
      <c r="Y195" s="231"/>
      <c r="Z195" s="231"/>
    </row>
    <row r="196" spans="1:26" ht="13.5" customHeight="1">
      <c r="A196" s="231"/>
      <c r="B196" s="1" t="str">
        <f>IF(PPNE2.1!$G196="","",CONCATENATE(PPNE2.1!$C196,".",PPNE2.1!$D196,".",PPNE2.1!$E196,".",PPNE2.1!$F196))</f>
        <v/>
      </c>
      <c r="C196" s="1" t="s">
        <v>553</v>
      </c>
      <c r="D196" s="1" t="s">
        <v>553</v>
      </c>
      <c r="E196" s="1" t="s">
        <v>553</v>
      </c>
      <c r="F196" s="1" t="s">
        <v>553</v>
      </c>
      <c r="G196" s="44"/>
      <c r="H196" s="43"/>
      <c r="I196" s="43"/>
      <c r="J196" s="44"/>
      <c r="K196" s="40"/>
      <c r="L196" s="41">
        <f>+PPNE2.1!$K196*PPNE2.1!$J196</f>
        <v>0</v>
      </c>
      <c r="M196" s="42"/>
      <c r="N196" s="43"/>
      <c r="O196" s="231"/>
      <c r="P196" s="231"/>
      <c r="Q196" s="231"/>
      <c r="R196" s="231"/>
      <c r="S196" s="231"/>
      <c r="T196" s="231"/>
      <c r="U196" s="231"/>
      <c r="V196" s="231"/>
      <c r="W196" s="231"/>
      <c r="X196" s="231"/>
      <c r="Y196" s="231"/>
      <c r="Z196" s="231"/>
    </row>
    <row r="197" spans="1:26" ht="13.5" customHeight="1">
      <c r="A197" s="231"/>
      <c r="B197" s="1" t="str">
        <f>IF(PPNE2.1!$G197="","",CONCATENATE(PPNE2.1!$C197,".",PPNE2.1!$D197,".",PPNE2.1!$E197,".",PPNE2.1!$F197))</f>
        <v/>
      </c>
      <c r="C197" s="1" t="s">
        <v>553</v>
      </c>
      <c r="D197" s="1" t="s">
        <v>553</v>
      </c>
      <c r="E197" s="1" t="s">
        <v>553</v>
      </c>
      <c r="F197" s="1" t="s">
        <v>553</v>
      </c>
      <c r="G197" s="44"/>
      <c r="H197" s="43"/>
      <c r="I197" s="43"/>
      <c r="J197" s="44"/>
      <c r="K197" s="40"/>
      <c r="L197" s="41">
        <f>+PPNE2.1!$K197*PPNE2.1!$J197</f>
        <v>0</v>
      </c>
      <c r="M197" s="42"/>
      <c r="N197" s="43"/>
      <c r="O197" s="231"/>
      <c r="P197" s="231"/>
      <c r="Q197" s="231"/>
      <c r="R197" s="231"/>
      <c r="S197" s="231"/>
      <c r="T197" s="231"/>
      <c r="U197" s="231"/>
      <c r="V197" s="231"/>
      <c r="W197" s="231"/>
      <c r="X197" s="231"/>
      <c r="Y197" s="231"/>
      <c r="Z197" s="231"/>
    </row>
    <row r="198" spans="1:26" ht="13.5" customHeight="1">
      <c r="A198" s="231"/>
      <c r="B198" s="1" t="str">
        <f>IF(PPNE2.1!$G198="","",CONCATENATE(PPNE2.1!$C198,".",PPNE2.1!$D198,".",PPNE2.1!$E198,".",PPNE2.1!$F198))</f>
        <v/>
      </c>
      <c r="C198" s="1" t="s">
        <v>553</v>
      </c>
      <c r="D198" s="1" t="s">
        <v>553</v>
      </c>
      <c r="E198" s="1" t="s">
        <v>553</v>
      </c>
      <c r="F198" s="1" t="s">
        <v>553</v>
      </c>
      <c r="G198" s="44"/>
      <c r="H198" s="43"/>
      <c r="I198" s="43"/>
      <c r="J198" s="44"/>
      <c r="K198" s="40"/>
      <c r="L198" s="41">
        <f>+PPNE2.1!$K198*PPNE2.1!$J198</f>
        <v>0</v>
      </c>
      <c r="M198" s="42"/>
      <c r="N198" s="43"/>
      <c r="O198" s="231"/>
      <c r="P198" s="231"/>
      <c r="Q198" s="231"/>
      <c r="R198" s="231"/>
      <c r="S198" s="231"/>
      <c r="T198" s="231"/>
      <c r="U198" s="231"/>
      <c r="V198" s="231"/>
      <c r="W198" s="231"/>
      <c r="X198" s="231"/>
      <c r="Y198" s="231"/>
      <c r="Z198" s="231"/>
    </row>
    <row r="199" spans="1:26" ht="13.5" customHeight="1">
      <c r="A199" s="231"/>
      <c r="B199" s="1" t="str">
        <f>IF(PPNE2.1!$G199="","",CONCATENATE(PPNE2.1!$C199,".",PPNE2.1!$D199,".",PPNE2.1!$E199,".",PPNE2.1!$F199))</f>
        <v/>
      </c>
      <c r="C199" s="1" t="s">
        <v>553</v>
      </c>
      <c r="D199" s="1" t="s">
        <v>553</v>
      </c>
      <c r="E199" s="1" t="s">
        <v>553</v>
      </c>
      <c r="F199" s="1" t="s">
        <v>553</v>
      </c>
      <c r="G199" s="44"/>
      <c r="H199" s="43"/>
      <c r="I199" s="43"/>
      <c r="J199" s="44"/>
      <c r="K199" s="40"/>
      <c r="L199" s="41">
        <f>+PPNE2.1!$K199*PPNE2.1!$J199</f>
        <v>0</v>
      </c>
      <c r="M199" s="42"/>
      <c r="N199" s="43"/>
      <c r="O199" s="231"/>
      <c r="P199" s="231"/>
      <c r="Q199" s="231"/>
      <c r="R199" s="231"/>
      <c r="S199" s="231"/>
      <c r="T199" s="231"/>
      <c r="U199" s="231"/>
      <c r="V199" s="231"/>
      <c r="W199" s="231"/>
      <c r="X199" s="231"/>
      <c r="Y199" s="231"/>
      <c r="Z199" s="231"/>
    </row>
    <row r="200" spans="1:26" ht="13.5" customHeight="1">
      <c r="A200" s="231"/>
      <c r="B200" s="1" t="str">
        <f>IF(PPNE2.1!$G200="","",CONCATENATE(PPNE2.1!$C200,".",PPNE2.1!$D200,".",PPNE2.1!$E200,".",PPNE2.1!$F200))</f>
        <v/>
      </c>
      <c r="C200" s="1" t="s">
        <v>553</v>
      </c>
      <c r="D200" s="1" t="s">
        <v>553</v>
      </c>
      <c r="E200" s="1" t="s">
        <v>553</v>
      </c>
      <c r="F200" s="1" t="s">
        <v>553</v>
      </c>
      <c r="G200" s="44"/>
      <c r="H200" s="43"/>
      <c r="I200" s="43"/>
      <c r="J200" s="44"/>
      <c r="K200" s="40"/>
      <c r="L200" s="41">
        <f>+PPNE2.1!$K200*PPNE2.1!$J200</f>
        <v>0</v>
      </c>
      <c r="M200" s="42"/>
      <c r="N200" s="43"/>
      <c r="O200" s="231"/>
      <c r="P200" s="231"/>
      <c r="Q200" s="231"/>
      <c r="R200" s="231"/>
      <c r="S200" s="231"/>
      <c r="T200" s="231"/>
      <c r="U200" s="231"/>
      <c r="V200" s="231"/>
      <c r="W200" s="231"/>
      <c r="X200" s="231"/>
      <c r="Y200" s="231"/>
      <c r="Z200" s="231"/>
    </row>
    <row r="201" spans="1:26" ht="13.5" customHeight="1">
      <c r="A201" s="231"/>
      <c r="B201" s="1" t="str">
        <f>IF(PPNE2.1!$G201="","",CONCATENATE(PPNE2.1!$C201,".",PPNE2.1!$D201,".",PPNE2.1!$E201,".",PPNE2.1!$F201))</f>
        <v/>
      </c>
      <c r="C201" s="1" t="s">
        <v>553</v>
      </c>
      <c r="D201" s="1" t="s">
        <v>553</v>
      </c>
      <c r="E201" s="1" t="s">
        <v>553</v>
      </c>
      <c r="F201" s="1" t="s">
        <v>553</v>
      </c>
      <c r="G201" s="44"/>
      <c r="H201" s="43"/>
      <c r="I201" s="43"/>
      <c r="J201" s="44"/>
      <c r="K201" s="40"/>
      <c r="L201" s="41">
        <f>+PPNE2.1!$K201*PPNE2.1!$J201</f>
        <v>0</v>
      </c>
      <c r="M201" s="42"/>
      <c r="N201" s="43"/>
      <c r="O201" s="231"/>
      <c r="P201" s="231"/>
      <c r="Q201" s="231"/>
      <c r="R201" s="231"/>
      <c r="S201" s="231"/>
      <c r="T201" s="231"/>
      <c r="U201" s="231"/>
      <c r="V201" s="231"/>
      <c r="W201" s="231"/>
      <c r="X201" s="231"/>
      <c r="Y201" s="231"/>
      <c r="Z201" s="231"/>
    </row>
    <row r="202" spans="1:26" ht="13.5" customHeight="1">
      <c r="A202" s="231"/>
      <c r="B202" s="1" t="str">
        <f>IF(PPNE2.1!$G202="","",CONCATENATE(PPNE2.1!$C202,".",PPNE2.1!$D202,".",PPNE2.1!$E202,".",PPNE2.1!$F202))</f>
        <v/>
      </c>
      <c r="C202" s="1" t="s">
        <v>553</v>
      </c>
      <c r="D202" s="1" t="s">
        <v>553</v>
      </c>
      <c r="E202" s="1" t="s">
        <v>553</v>
      </c>
      <c r="F202" s="1" t="s">
        <v>553</v>
      </c>
      <c r="G202" s="44"/>
      <c r="H202" s="43"/>
      <c r="I202" s="43"/>
      <c r="J202" s="44"/>
      <c r="K202" s="40"/>
      <c r="L202" s="41">
        <f>+PPNE2.1!$K202*PPNE2.1!$J202</f>
        <v>0</v>
      </c>
      <c r="M202" s="42"/>
      <c r="N202" s="43"/>
      <c r="O202" s="231"/>
      <c r="P202" s="231"/>
      <c r="Q202" s="231"/>
      <c r="R202" s="231"/>
      <c r="S202" s="231"/>
      <c r="T202" s="231"/>
      <c r="U202" s="231"/>
      <c r="V202" s="231"/>
      <c r="W202" s="231"/>
      <c r="X202" s="231"/>
      <c r="Y202" s="231"/>
      <c r="Z202" s="231"/>
    </row>
    <row r="203" spans="1:26" ht="13.5" customHeight="1">
      <c r="A203" s="231"/>
      <c r="B203" s="1" t="str">
        <f>IF(PPNE2.1!$G203="","",CONCATENATE(PPNE2.1!$C203,".",PPNE2.1!$D203,".",PPNE2.1!$E203,".",PPNE2.1!$F203))</f>
        <v/>
      </c>
      <c r="C203" s="1" t="s">
        <v>553</v>
      </c>
      <c r="D203" s="1" t="s">
        <v>553</v>
      </c>
      <c r="E203" s="1" t="s">
        <v>553</v>
      </c>
      <c r="F203" s="1" t="s">
        <v>553</v>
      </c>
      <c r="G203" s="44"/>
      <c r="H203" s="43"/>
      <c r="I203" s="43"/>
      <c r="J203" s="44"/>
      <c r="K203" s="40"/>
      <c r="L203" s="41">
        <f>+PPNE2.1!$K203*PPNE2.1!$J203</f>
        <v>0</v>
      </c>
      <c r="M203" s="42"/>
      <c r="N203" s="43"/>
      <c r="O203" s="231"/>
      <c r="P203" s="231"/>
      <c r="Q203" s="231"/>
      <c r="R203" s="231"/>
      <c r="S203" s="231"/>
      <c r="T203" s="231"/>
      <c r="U203" s="231"/>
      <c r="V203" s="231"/>
      <c r="W203" s="231"/>
      <c r="X203" s="231"/>
      <c r="Y203" s="231"/>
      <c r="Z203" s="231"/>
    </row>
    <row r="204" spans="1:26" ht="13.5" customHeight="1">
      <c r="A204" s="231"/>
      <c r="B204" s="1" t="str">
        <f>IF(PPNE2.1!$G204="","",CONCATENATE(PPNE2.1!$C204,".",PPNE2.1!$D204,".",PPNE2.1!$E204,".",PPNE2.1!$F204))</f>
        <v/>
      </c>
      <c r="C204" s="1" t="s">
        <v>553</v>
      </c>
      <c r="D204" s="1" t="s">
        <v>553</v>
      </c>
      <c r="E204" s="1" t="s">
        <v>553</v>
      </c>
      <c r="F204" s="1" t="s">
        <v>553</v>
      </c>
      <c r="G204" s="44"/>
      <c r="H204" s="43"/>
      <c r="I204" s="43"/>
      <c r="J204" s="44"/>
      <c r="K204" s="40"/>
      <c r="L204" s="41">
        <f>+PPNE2.1!$K204*PPNE2.1!$J204</f>
        <v>0</v>
      </c>
      <c r="M204" s="42"/>
      <c r="N204" s="43"/>
      <c r="O204" s="231"/>
      <c r="P204" s="231"/>
      <c r="Q204" s="231"/>
      <c r="R204" s="231"/>
      <c r="S204" s="231"/>
      <c r="T204" s="231"/>
      <c r="U204" s="231"/>
      <c r="V204" s="231"/>
      <c r="W204" s="231"/>
      <c r="X204" s="231"/>
      <c r="Y204" s="231"/>
      <c r="Z204" s="231"/>
    </row>
    <row r="205" spans="1:26" ht="13.5" customHeight="1">
      <c r="A205" s="231"/>
      <c r="B205" s="1" t="str">
        <f>IF(PPNE2.1!$G205="","",CONCATENATE(PPNE2.1!$C205,".",PPNE2.1!$D205,".",PPNE2.1!$E205,".",PPNE2.1!$F205))</f>
        <v/>
      </c>
      <c r="C205" s="1" t="s">
        <v>553</v>
      </c>
      <c r="D205" s="1" t="s">
        <v>553</v>
      </c>
      <c r="E205" s="1" t="s">
        <v>553</v>
      </c>
      <c r="F205" s="1" t="s">
        <v>553</v>
      </c>
      <c r="G205" s="44"/>
      <c r="H205" s="43"/>
      <c r="I205" s="43"/>
      <c r="J205" s="44"/>
      <c r="K205" s="40"/>
      <c r="L205" s="41">
        <f>+PPNE2.1!$K205*PPNE2.1!$J205</f>
        <v>0</v>
      </c>
      <c r="M205" s="42"/>
      <c r="N205" s="43"/>
      <c r="O205" s="231"/>
      <c r="P205" s="231"/>
      <c r="Q205" s="231"/>
      <c r="R205" s="231"/>
      <c r="S205" s="231"/>
      <c r="T205" s="231"/>
      <c r="U205" s="231"/>
      <c r="V205" s="231"/>
      <c r="W205" s="231"/>
      <c r="X205" s="231"/>
      <c r="Y205" s="231"/>
      <c r="Z205" s="231"/>
    </row>
    <row r="206" spans="1:26" ht="13.5" customHeight="1">
      <c r="A206" s="231"/>
      <c r="B206" s="1" t="str">
        <f>IF(PPNE2.1!$G206="","",CONCATENATE(PPNE2.1!$C206,".",PPNE2.1!$D206,".",PPNE2.1!$E206,".",PPNE2.1!$F206))</f>
        <v/>
      </c>
      <c r="C206" s="1" t="s">
        <v>553</v>
      </c>
      <c r="D206" s="1" t="s">
        <v>553</v>
      </c>
      <c r="E206" s="1" t="s">
        <v>553</v>
      </c>
      <c r="F206" s="1" t="s">
        <v>553</v>
      </c>
      <c r="G206" s="44"/>
      <c r="H206" s="43"/>
      <c r="I206" s="43"/>
      <c r="J206" s="44"/>
      <c r="K206" s="40"/>
      <c r="L206" s="41">
        <f>+PPNE2.1!$K206*PPNE2.1!$J206</f>
        <v>0</v>
      </c>
      <c r="M206" s="42"/>
      <c r="N206" s="43"/>
      <c r="O206" s="231"/>
      <c r="P206" s="231"/>
      <c r="Q206" s="231"/>
      <c r="R206" s="231"/>
      <c r="S206" s="231"/>
      <c r="T206" s="231"/>
      <c r="U206" s="231"/>
      <c r="V206" s="231"/>
      <c r="W206" s="231"/>
      <c r="X206" s="231"/>
      <c r="Y206" s="231"/>
      <c r="Z206" s="231"/>
    </row>
    <row r="207" spans="1:26" ht="13.5" customHeight="1">
      <c r="A207" s="231"/>
      <c r="B207" s="1" t="str">
        <f>IF(PPNE2.1!$G207="","",CONCATENATE(PPNE2.1!$C207,".",PPNE2.1!$D207,".",PPNE2.1!$E207,".",PPNE2.1!$F207))</f>
        <v/>
      </c>
      <c r="C207" s="1" t="s">
        <v>553</v>
      </c>
      <c r="D207" s="1" t="s">
        <v>553</v>
      </c>
      <c r="E207" s="1" t="s">
        <v>553</v>
      </c>
      <c r="F207" s="1" t="s">
        <v>553</v>
      </c>
      <c r="G207" s="44"/>
      <c r="H207" s="43"/>
      <c r="I207" s="43"/>
      <c r="J207" s="44"/>
      <c r="K207" s="40"/>
      <c r="L207" s="41">
        <f>+PPNE2.1!$K207*PPNE2.1!$J207</f>
        <v>0</v>
      </c>
      <c r="M207" s="42"/>
      <c r="N207" s="43"/>
      <c r="O207" s="231"/>
      <c r="P207" s="231"/>
      <c r="Q207" s="231"/>
      <c r="R207" s="231"/>
      <c r="S207" s="231"/>
      <c r="T207" s="231"/>
      <c r="U207" s="231"/>
      <c r="V207" s="231"/>
      <c r="W207" s="231"/>
      <c r="X207" s="231"/>
      <c r="Y207" s="231"/>
      <c r="Z207" s="231"/>
    </row>
    <row r="208" spans="1:26" ht="13.5" customHeight="1">
      <c r="A208" s="231"/>
      <c r="B208" s="1" t="str">
        <f>IF(PPNE2.1!$G208="","",CONCATENATE(PPNE2.1!$C208,".",PPNE2.1!$D208,".",PPNE2.1!$E208,".",PPNE2.1!$F208))</f>
        <v/>
      </c>
      <c r="C208" s="1" t="s">
        <v>553</v>
      </c>
      <c r="D208" s="1" t="s">
        <v>553</v>
      </c>
      <c r="E208" s="1" t="s">
        <v>553</v>
      </c>
      <c r="F208" s="1" t="s">
        <v>553</v>
      </c>
      <c r="G208" s="44"/>
      <c r="H208" s="43"/>
      <c r="I208" s="43"/>
      <c r="J208" s="44"/>
      <c r="K208" s="40"/>
      <c r="L208" s="41">
        <f>+PPNE2.1!$K208*PPNE2.1!$J208</f>
        <v>0</v>
      </c>
      <c r="M208" s="42"/>
      <c r="N208" s="43"/>
      <c r="O208" s="231"/>
      <c r="P208" s="231"/>
      <c r="Q208" s="231"/>
      <c r="R208" s="231"/>
      <c r="S208" s="231"/>
      <c r="T208" s="231"/>
      <c r="U208" s="231"/>
      <c r="V208" s="231"/>
      <c r="W208" s="231"/>
      <c r="X208" s="231"/>
      <c r="Y208" s="231"/>
      <c r="Z208" s="231"/>
    </row>
    <row r="209" spans="1:26" ht="13.5" customHeight="1">
      <c r="A209" s="231"/>
      <c r="B209" s="1" t="str">
        <f>IF(PPNE2.1!$G209="","",CONCATENATE(PPNE2.1!$C209,".",PPNE2.1!$D209,".",PPNE2.1!$E209,".",PPNE2.1!$F209))</f>
        <v/>
      </c>
      <c r="C209" s="1" t="s">
        <v>553</v>
      </c>
      <c r="D209" s="1" t="s">
        <v>553</v>
      </c>
      <c r="E209" s="1" t="s">
        <v>553</v>
      </c>
      <c r="F209" s="1" t="s">
        <v>553</v>
      </c>
      <c r="G209" s="44"/>
      <c r="H209" s="43"/>
      <c r="I209" s="43"/>
      <c r="J209" s="44"/>
      <c r="K209" s="40"/>
      <c r="L209" s="41">
        <f>+PPNE2.1!$K209*PPNE2.1!$J209</f>
        <v>0</v>
      </c>
      <c r="M209" s="42"/>
      <c r="N209" s="43"/>
      <c r="O209" s="231"/>
      <c r="P209" s="231"/>
      <c r="Q209" s="231"/>
      <c r="R209" s="231"/>
      <c r="S209" s="231"/>
      <c r="T209" s="231"/>
      <c r="U209" s="231"/>
      <c r="V209" s="231"/>
      <c r="W209" s="231"/>
      <c r="X209" s="231"/>
      <c r="Y209" s="231"/>
      <c r="Z209" s="231"/>
    </row>
    <row r="210" spans="1:26" ht="13.5" customHeight="1">
      <c r="A210" s="231"/>
      <c r="B210" s="1" t="str">
        <f>IF(PPNE2.1!$G210="","",CONCATENATE(PPNE2.1!$C210,".",PPNE2.1!$D210,".",PPNE2.1!$E210,".",PPNE2.1!$F210))</f>
        <v/>
      </c>
      <c r="C210" s="1" t="s">
        <v>553</v>
      </c>
      <c r="D210" s="1" t="s">
        <v>553</v>
      </c>
      <c r="E210" s="1" t="s">
        <v>553</v>
      </c>
      <c r="F210" s="1" t="s">
        <v>553</v>
      </c>
      <c r="G210" s="44"/>
      <c r="H210" s="43"/>
      <c r="I210" s="43"/>
      <c r="J210" s="44"/>
      <c r="K210" s="40"/>
      <c r="L210" s="41">
        <f>+PPNE2.1!$K210*PPNE2.1!$J210</f>
        <v>0</v>
      </c>
      <c r="M210" s="42"/>
      <c r="N210" s="43"/>
      <c r="O210" s="231"/>
      <c r="P210" s="231"/>
      <c r="Q210" s="231"/>
      <c r="R210" s="231"/>
      <c r="S210" s="231"/>
      <c r="T210" s="231"/>
      <c r="U210" s="231"/>
      <c r="V210" s="231"/>
      <c r="W210" s="231"/>
      <c r="X210" s="231"/>
      <c r="Y210" s="231"/>
      <c r="Z210" s="231"/>
    </row>
    <row r="211" spans="1:26" ht="13.5" customHeight="1">
      <c r="A211" s="231"/>
      <c r="B211" s="1" t="str">
        <f>IF(PPNE2.1!$G211="","",CONCATENATE(PPNE2.1!$C211,".",PPNE2.1!$D211,".",PPNE2.1!$E211,".",PPNE2.1!$F211))</f>
        <v/>
      </c>
      <c r="C211" s="1" t="s">
        <v>553</v>
      </c>
      <c r="D211" s="1" t="s">
        <v>553</v>
      </c>
      <c r="E211" s="1" t="s">
        <v>553</v>
      </c>
      <c r="F211" s="1" t="s">
        <v>553</v>
      </c>
      <c r="G211" s="44"/>
      <c r="H211" s="43"/>
      <c r="I211" s="43"/>
      <c r="J211" s="44"/>
      <c r="K211" s="40"/>
      <c r="L211" s="41">
        <f>+PPNE2.1!$K211*PPNE2.1!$J211</f>
        <v>0</v>
      </c>
      <c r="M211" s="42"/>
      <c r="N211" s="43"/>
      <c r="O211" s="231"/>
      <c r="P211" s="231"/>
      <c r="Q211" s="231"/>
      <c r="R211" s="231"/>
      <c r="S211" s="231"/>
      <c r="T211" s="231"/>
      <c r="U211" s="231"/>
      <c r="V211" s="231"/>
      <c r="W211" s="231"/>
      <c r="X211" s="231"/>
      <c r="Y211" s="231"/>
      <c r="Z211" s="231"/>
    </row>
    <row r="212" spans="1:26" ht="13.5" customHeight="1">
      <c r="A212" s="231"/>
      <c r="B212" s="1" t="str">
        <f>IF(PPNE2.1!$G212="","",CONCATENATE(PPNE2.1!$C212,".",PPNE2.1!$D212,".",PPNE2.1!$E212,".",PPNE2.1!$F212))</f>
        <v/>
      </c>
      <c r="C212" s="1" t="s">
        <v>553</v>
      </c>
      <c r="D212" s="1" t="s">
        <v>553</v>
      </c>
      <c r="E212" s="1" t="s">
        <v>553</v>
      </c>
      <c r="F212" s="1" t="s">
        <v>553</v>
      </c>
      <c r="G212" s="44"/>
      <c r="H212" s="43"/>
      <c r="I212" s="43"/>
      <c r="J212" s="44"/>
      <c r="K212" s="40"/>
      <c r="L212" s="41">
        <f>+PPNE2.1!$K212*PPNE2.1!$J212</f>
        <v>0</v>
      </c>
      <c r="M212" s="42"/>
      <c r="N212" s="43"/>
      <c r="O212" s="231"/>
      <c r="P212" s="231"/>
      <c r="Q212" s="231"/>
      <c r="R212" s="231"/>
      <c r="S212" s="231"/>
      <c r="T212" s="231"/>
      <c r="U212" s="231"/>
      <c r="V212" s="231"/>
      <c r="W212" s="231"/>
      <c r="X212" s="231"/>
      <c r="Y212" s="231"/>
      <c r="Z212" s="231"/>
    </row>
    <row r="213" spans="1:26" ht="13.5" customHeight="1">
      <c r="A213" s="231"/>
      <c r="B213" s="1" t="str">
        <f>IF(PPNE2.1!$G213="","",CONCATENATE(PPNE2.1!$C213,".",PPNE2.1!$D213,".",PPNE2.1!$E213,".",PPNE2.1!$F213))</f>
        <v/>
      </c>
      <c r="C213" s="1" t="s">
        <v>553</v>
      </c>
      <c r="D213" s="1" t="s">
        <v>553</v>
      </c>
      <c r="E213" s="1" t="s">
        <v>553</v>
      </c>
      <c r="F213" s="1" t="s">
        <v>553</v>
      </c>
      <c r="G213" s="44"/>
      <c r="H213" s="43"/>
      <c r="I213" s="43"/>
      <c r="J213" s="44"/>
      <c r="K213" s="40"/>
      <c r="L213" s="41">
        <f>+PPNE2.1!$K213*PPNE2.1!$J213</f>
        <v>0</v>
      </c>
      <c r="M213" s="42"/>
      <c r="N213" s="43"/>
      <c r="O213" s="231"/>
      <c r="P213" s="231"/>
      <c r="Q213" s="231"/>
      <c r="R213" s="231"/>
      <c r="S213" s="231"/>
      <c r="T213" s="231"/>
      <c r="U213" s="231"/>
      <c r="V213" s="231"/>
      <c r="W213" s="231"/>
      <c r="X213" s="231"/>
      <c r="Y213" s="231"/>
      <c r="Z213" s="231"/>
    </row>
    <row r="214" spans="1:26" ht="13.5" customHeight="1">
      <c r="A214" s="231"/>
      <c r="B214" s="1" t="str">
        <f>IF(PPNE2.1!$G214="","",CONCATENATE(PPNE2.1!$C214,".",PPNE2.1!$D214,".",PPNE2.1!$E214,".",PPNE2.1!$F214))</f>
        <v/>
      </c>
      <c r="C214" s="1" t="s">
        <v>553</v>
      </c>
      <c r="D214" s="1" t="s">
        <v>553</v>
      </c>
      <c r="E214" s="1" t="s">
        <v>553</v>
      </c>
      <c r="F214" s="1" t="s">
        <v>553</v>
      </c>
      <c r="G214" s="44"/>
      <c r="H214" s="43"/>
      <c r="I214" s="43"/>
      <c r="J214" s="44"/>
      <c r="K214" s="40"/>
      <c r="L214" s="41">
        <f>+PPNE2.1!$K214*PPNE2.1!$J214</f>
        <v>0</v>
      </c>
      <c r="M214" s="42"/>
      <c r="N214" s="43"/>
      <c r="O214" s="231"/>
      <c r="P214" s="231"/>
      <c r="Q214" s="231"/>
      <c r="R214" s="231"/>
      <c r="S214" s="231"/>
      <c r="T214" s="231"/>
      <c r="U214" s="231"/>
      <c r="V214" s="231"/>
      <c r="W214" s="231"/>
      <c r="X214" s="231"/>
      <c r="Y214" s="231"/>
      <c r="Z214" s="231"/>
    </row>
    <row r="215" spans="1:26" ht="13.5" customHeight="1">
      <c r="A215" s="231"/>
      <c r="B215" s="231"/>
      <c r="C215" s="231"/>
      <c r="D215" s="231"/>
      <c r="E215" s="231"/>
      <c r="F215" s="231"/>
      <c r="G215" s="218"/>
      <c r="H215" s="218"/>
      <c r="I215" s="218"/>
      <c r="J215" s="218"/>
      <c r="K215" s="240"/>
      <c r="L215" s="218"/>
      <c r="M215" s="218"/>
      <c r="N215" s="218"/>
      <c r="O215" s="231"/>
      <c r="P215" s="231"/>
      <c r="Q215" s="231"/>
      <c r="R215" s="231"/>
      <c r="S215" s="231"/>
      <c r="T215" s="231"/>
      <c r="U215" s="231"/>
      <c r="V215" s="231"/>
      <c r="W215" s="231"/>
      <c r="X215" s="231"/>
      <c r="Y215" s="231"/>
      <c r="Z215" s="231"/>
    </row>
    <row r="216" spans="1:26" ht="13.5" customHeight="1">
      <c r="A216" s="231"/>
      <c r="B216" s="231"/>
      <c r="C216" s="231"/>
      <c r="D216" s="231"/>
      <c r="E216" s="231"/>
      <c r="F216" s="231"/>
      <c r="G216" s="218"/>
      <c r="H216" s="218"/>
      <c r="I216" s="218"/>
      <c r="J216" s="218"/>
      <c r="K216" s="240"/>
      <c r="L216" s="218"/>
      <c r="M216" s="218"/>
      <c r="N216" s="218"/>
      <c r="O216" s="231"/>
      <c r="P216" s="231"/>
      <c r="Q216" s="231"/>
      <c r="R216" s="231"/>
      <c r="S216" s="231"/>
      <c r="T216" s="231"/>
      <c r="U216" s="231"/>
      <c r="V216" s="231"/>
      <c r="W216" s="231"/>
      <c r="X216" s="231"/>
      <c r="Y216" s="231"/>
      <c r="Z216" s="231"/>
    </row>
    <row r="217" spans="1:26" ht="13.5" customHeight="1">
      <c r="A217" s="231"/>
      <c r="B217" s="231"/>
      <c r="C217" s="231"/>
      <c r="D217" s="231"/>
      <c r="E217" s="231"/>
      <c r="F217" s="231"/>
      <c r="G217" s="218"/>
      <c r="H217" s="218"/>
      <c r="I217" s="218"/>
      <c r="J217" s="218"/>
      <c r="K217" s="240"/>
      <c r="L217" s="218"/>
      <c r="M217" s="218"/>
      <c r="N217" s="218"/>
      <c r="O217" s="231"/>
      <c r="P217" s="231"/>
      <c r="Q217" s="231"/>
      <c r="R217" s="231"/>
      <c r="S217" s="231"/>
      <c r="T217" s="231"/>
      <c r="U217" s="231"/>
      <c r="V217" s="231"/>
      <c r="W217" s="231"/>
      <c r="X217" s="231"/>
      <c r="Y217" s="231"/>
      <c r="Z217" s="231"/>
    </row>
    <row r="218" spans="1:26" ht="13.5" customHeight="1">
      <c r="A218" s="231"/>
      <c r="B218" s="231"/>
      <c r="C218" s="231"/>
      <c r="D218" s="231"/>
      <c r="E218" s="231"/>
      <c r="F218" s="231"/>
      <c r="G218" s="218"/>
      <c r="H218" s="218"/>
      <c r="I218" s="218"/>
      <c r="J218" s="218"/>
      <c r="K218" s="240"/>
      <c r="L218" s="218"/>
      <c r="M218" s="218"/>
      <c r="N218" s="218"/>
      <c r="O218" s="231"/>
      <c r="P218" s="231"/>
      <c r="Q218" s="231"/>
      <c r="R218" s="231"/>
      <c r="S218" s="231"/>
      <c r="T218" s="231"/>
      <c r="U218" s="231"/>
      <c r="V218" s="231"/>
      <c r="W218" s="231"/>
      <c r="X218" s="231"/>
      <c r="Y218" s="231"/>
      <c r="Z218" s="231"/>
    </row>
    <row r="219" spans="1:26" ht="13.5" customHeight="1">
      <c r="A219" s="231"/>
      <c r="B219" s="231"/>
      <c r="C219" s="231"/>
      <c r="D219" s="231"/>
      <c r="E219" s="231"/>
      <c r="F219" s="231"/>
      <c r="G219" s="218"/>
      <c r="H219" s="218"/>
      <c r="I219" s="218"/>
      <c r="J219" s="218"/>
      <c r="K219" s="240"/>
      <c r="L219" s="218"/>
      <c r="M219" s="218"/>
      <c r="N219" s="218"/>
      <c r="O219" s="231"/>
      <c r="P219" s="231"/>
      <c r="Q219" s="231"/>
      <c r="R219" s="231"/>
      <c r="S219" s="231"/>
      <c r="T219" s="231"/>
      <c r="U219" s="231"/>
      <c r="V219" s="231"/>
      <c r="W219" s="231"/>
      <c r="X219" s="231"/>
      <c r="Y219" s="231"/>
      <c r="Z219" s="231"/>
    </row>
    <row r="220" spans="1:26" ht="13.5" customHeight="1">
      <c r="A220" s="231"/>
      <c r="B220" s="231"/>
      <c r="C220" s="231"/>
      <c r="D220" s="231"/>
      <c r="E220" s="231"/>
      <c r="F220" s="231"/>
      <c r="G220" s="218"/>
      <c r="H220" s="218"/>
      <c r="I220" s="218"/>
      <c r="J220" s="218"/>
      <c r="K220" s="240"/>
      <c r="L220" s="218"/>
      <c r="M220" s="218"/>
      <c r="N220" s="218"/>
      <c r="O220" s="231"/>
      <c r="P220" s="231"/>
      <c r="Q220" s="231"/>
      <c r="R220" s="231"/>
      <c r="S220" s="231"/>
      <c r="T220" s="231"/>
      <c r="U220" s="231"/>
      <c r="V220" s="231"/>
      <c r="W220" s="231"/>
      <c r="X220" s="231"/>
      <c r="Y220" s="231"/>
      <c r="Z220" s="231"/>
    </row>
    <row r="221" spans="1:26" ht="13.5" customHeight="1">
      <c r="A221" s="231"/>
      <c r="B221" s="231"/>
      <c r="C221" s="231"/>
      <c r="D221" s="231"/>
      <c r="E221" s="231"/>
      <c r="F221" s="231"/>
      <c r="G221" s="218"/>
      <c r="H221" s="218"/>
      <c r="I221" s="218"/>
      <c r="J221" s="218"/>
      <c r="K221" s="240"/>
      <c r="L221" s="218"/>
      <c r="M221" s="218"/>
      <c r="N221" s="218"/>
      <c r="O221" s="231"/>
      <c r="P221" s="231"/>
      <c r="Q221" s="231"/>
      <c r="R221" s="231"/>
      <c r="S221" s="231"/>
      <c r="T221" s="231"/>
      <c r="U221" s="231"/>
      <c r="V221" s="231"/>
      <c r="W221" s="231"/>
      <c r="X221" s="231"/>
      <c r="Y221" s="231"/>
      <c r="Z221" s="231"/>
    </row>
    <row r="222" spans="1:26" ht="13.5" customHeight="1">
      <c r="A222" s="231"/>
      <c r="B222" s="231"/>
      <c r="C222" s="231"/>
      <c r="D222" s="231"/>
      <c r="E222" s="231"/>
      <c r="F222" s="231"/>
      <c r="G222" s="218"/>
      <c r="H222" s="218"/>
      <c r="I222" s="218"/>
      <c r="J222" s="218"/>
      <c r="K222" s="240"/>
      <c r="L222" s="218"/>
      <c r="M222" s="218"/>
      <c r="N222" s="218"/>
      <c r="O222" s="231"/>
      <c r="P222" s="231"/>
      <c r="Q222" s="231"/>
      <c r="R222" s="231"/>
      <c r="S222" s="231"/>
      <c r="T222" s="231"/>
      <c r="U222" s="231"/>
      <c r="V222" s="231"/>
      <c r="W222" s="231"/>
      <c r="X222" s="231"/>
      <c r="Y222" s="231"/>
      <c r="Z222" s="231"/>
    </row>
    <row r="223" spans="1:26" ht="13.5" customHeight="1">
      <c r="A223" s="231"/>
      <c r="B223" s="231"/>
      <c r="C223" s="231"/>
      <c r="D223" s="231"/>
      <c r="E223" s="231"/>
      <c r="F223" s="231"/>
      <c r="G223" s="218"/>
      <c r="H223" s="218"/>
      <c r="I223" s="218"/>
      <c r="J223" s="218"/>
      <c r="K223" s="240"/>
      <c r="L223" s="218"/>
      <c r="M223" s="218"/>
      <c r="N223" s="218"/>
      <c r="O223" s="231"/>
      <c r="P223" s="231"/>
      <c r="Q223" s="231"/>
      <c r="R223" s="231"/>
      <c r="S223" s="231"/>
      <c r="T223" s="231"/>
      <c r="U223" s="231"/>
      <c r="V223" s="231"/>
      <c r="W223" s="231"/>
      <c r="X223" s="231"/>
      <c r="Y223" s="231"/>
      <c r="Z223" s="231"/>
    </row>
    <row r="224" spans="1:26" ht="13.5" customHeight="1">
      <c r="A224" s="231"/>
      <c r="B224" s="231"/>
      <c r="C224" s="231"/>
      <c r="D224" s="231"/>
      <c r="E224" s="231"/>
      <c r="F224" s="231"/>
      <c r="G224" s="218"/>
      <c r="H224" s="218"/>
      <c r="I224" s="218"/>
      <c r="J224" s="218"/>
      <c r="K224" s="240"/>
      <c r="L224" s="218"/>
      <c r="M224" s="218"/>
      <c r="N224" s="218"/>
      <c r="O224" s="231"/>
      <c r="P224" s="231"/>
      <c r="Q224" s="231"/>
      <c r="R224" s="231"/>
      <c r="S224" s="231"/>
      <c r="T224" s="231"/>
      <c r="U224" s="231"/>
      <c r="V224" s="231"/>
      <c r="W224" s="231"/>
      <c r="X224" s="231"/>
      <c r="Y224" s="231"/>
      <c r="Z224" s="231"/>
    </row>
    <row r="225" spans="1:26" ht="13.5" customHeight="1">
      <c r="A225" s="231"/>
      <c r="B225" s="231"/>
      <c r="C225" s="231"/>
      <c r="D225" s="231"/>
      <c r="E225" s="231"/>
      <c r="F225" s="231"/>
      <c r="G225" s="218"/>
      <c r="H225" s="218"/>
      <c r="I225" s="218"/>
      <c r="J225" s="218"/>
      <c r="K225" s="240"/>
      <c r="L225" s="218"/>
      <c r="M225" s="218"/>
      <c r="N225" s="218"/>
      <c r="O225" s="231"/>
      <c r="P225" s="231"/>
      <c r="Q225" s="231"/>
      <c r="R225" s="231"/>
      <c r="S225" s="231"/>
      <c r="T225" s="231"/>
      <c r="U225" s="231"/>
      <c r="V225" s="231"/>
      <c r="W225" s="231"/>
      <c r="X225" s="231"/>
      <c r="Y225" s="231"/>
      <c r="Z225" s="231"/>
    </row>
    <row r="226" spans="1:26" ht="13.5" customHeight="1">
      <c r="A226" s="231"/>
      <c r="B226" s="231"/>
      <c r="C226" s="231"/>
      <c r="D226" s="231"/>
      <c r="E226" s="231"/>
      <c r="F226" s="231"/>
      <c r="G226" s="218"/>
      <c r="H226" s="218"/>
      <c r="I226" s="218"/>
      <c r="J226" s="218"/>
      <c r="K226" s="240"/>
      <c r="L226" s="218"/>
      <c r="M226" s="218"/>
      <c r="N226" s="218"/>
      <c r="O226" s="231"/>
      <c r="P226" s="231"/>
      <c r="Q226" s="231"/>
      <c r="R226" s="231"/>
      <c r="S226" s="231"/>
      <c r="T226" s="231"/>
      <c r="U226" s="231"/>
      <c r="V226" s="231"/>
      <c r="W226" s="231"/>
      <c r="X226" s="231"/>
      <c r="Y226" s="231"/>
      <c r="Z226" s="231"/>
    </row>
    <row r="227" spans="1:26" ht="13.5" customHeight="1">
      <c r="A227" s="231"/>
      <c r="B227" s="231"/>
      <c r="C227" s="231"/>
      <c r="D227" s="231"/>
      <c r="E227" s="231"/>
      <c r="F227" s="231"/>
      <c r="G227" s="218"/>
      <c r="H227" s="218"/>
      <c r="I227" s="218"/>
      <c r="J227" s="218"/>
      <c r="K227" s="240"/>
      <c r="L227" s="218"/>
      <c r="M227" s="218"/>
      <c r="N227" s="218"/>
      <c r="O227" s="231"/>
      <c r="P227" s="231"/>
      <c r="Q227" s="231"/>
      <c r="R227" s="231"/>
      <c r="S227" s="231"/>
      <c r="T227" s="231"/>
      <c r="U227" s="231"/>
      <c r="V227" s="231"/>
      <c r="W227" s="231"/>
      <c r="X227" s="231"/>
      <c r="Y227" s="231"/>
      <c r="Z227" s="231"/>
    </row>
    <row r="228" spans="1:26" ht="13.5" customHeight="1">
      <c r="A228" s="231"/>
      <c r="B228" s="231"/>
      <c r="C228" s="231"/>
      <c r="D228" s="231"/>
      <c r="E228" s="231"/>
      <c r="F228" s="231"/>
      <c r="G228" s="218"/>
      <c r="H228" s="218"/>
      <c r="I228" s="218"/>
      <c r="J228" s="218"/>
      <c r="K228" s="240"/>
      <c r="L228" s="218"/>
      <c r="M228" s="218"/>
      <c r="N228" s="218"/>
      <c r="O228" s="231"/>
      <c r="P228" s="231"/>
      <c r="Q228" s="231"/>
      <c r="R228" s="231"/>
      <c r="S228" s="231"/>
      <c r="T228" s="231"/>
      <c r="U228" s="231"/>
      <c r="V228" s="231"/>
      <c r="W228" s="231"/>
      <c r="X228" s="231"/>
      <c r="Y228" s="231"/>
      <c r="Z228" s="231"/>
    </row>
    <row r="229" spans="1:26" ht="13.5" customHeight="1">
      <c r="A229" s="231"/>
      <c r="B229" s="231"/>
      <c r="C229" s="231"/>
      <c r="D229" s="231"/>
      <c r="E229" s="231"/>
      <c r="F229" s="231"/>
      <c r="G229" s="218"/>
      <c r="H229" s="218"/>
      <c r="I229" s="218"/>
      <c r="J229" s="218"/>
      <c r="K229" s="240"/>
      <c r="L229" s="218"/>
      <c r="M229" s="218"/>
      <c r="N229" s="218"/>
      <c r="O229" s="231"/>
      <c r="P229" s="231"/>
      <c r="Q229" s="231"/>
      <c r="R229" s="231"/>
      <c r="S229" s="231"/>
      <c r="T229" s="231"/>
      <c r="U229" s="231"/>
      <c r="V229" s="231"/>
      <c r="W229" s="231"/>
      <c r="X229" s="231"/>
      <c r="Y229" s="231"/>
      <c r="Z229" s="231"/>
    </row>
    <row r="230" spans="1:26" ht="13.5" customHeight="1">
      <c r="A230" s="231"/>
      <c r="B230" s="231"/>
      <c r="C230" s="231"/>
      <c r="D230" s="231"/>
      <c r="E230" s="231"/>
      <c r="F230" s="231"/>
      <c r="G230" s="218"/>
      <c r="H230" s="218"/>
      <c r="I230" s="218"/>
      <c r="J230" s="218"/>
      <c r="K230" s="240"/>
      <c r="L230" s="218"/>
      <c r="M230" s="218"/>
      <c r="N230" s="218"/>
      <c r="O230" s="231"/>
      <c r="P230" s="231"/>
      <c r="Q230" s="231"/>
      <c r="R230" s="231"/>
      <c r="S230" s="231"/>
      <c r="T230" s="231"/>
      <c r="U230" s="231"/>
      <c r="V230" s="231"/>
      <c r="W230" s="231"/>
      <c r="X230" s="231"/>
      <c r="Y230" s="231"/>
      <c r="Z230" s="231"/>
    </row>
    <row r="231" spans="1:26" ht="13.5" customHeight="1">
      <c r="A231" s="231"/>
      <c r="B231" s="231"/>
      <c r="C231" s="231"/>
      <c r="D231" s="231"/>
      <c r="E231" s="231"/>
      <c r="F231" s="231"/>
      <c r="G231" s="218"/>
      <c r="H231" s="218"/>
      <c r="I231" s="218"/>
      <c r="J231" s="218"/>
      <c r="K231" s="240"/>
      <c r="L231" s="218"/>
      <c r="M231" s="218"/>
      <c r="N231" s="218"/>
      <c r="O231" s="231"/>
      <c r="P231" s="231"/>
      <c r="Q231" s="231"/>
      <c r="R231" s="231"/>
      <c r="S231" s="231"/>
      <c r="T231" s="231"/>
      <c r="U231" s="231"/>
      <c r="V231" s="231"/>
      <c r="W231" s="231"/>
      <c r="X231" s="231"/>
      <c r="Y231" s="231"/>
      <c r="Z231" s="231"/>
    </row>
    <row r="232" spans="1:26" ht="13.5" customHeight="1">
      <c r="A232" s="231"/>
      <c r="B232" s="231"/>
      <c r="C232" s="231"/>
      <c r="D232" s="231"/>
      <c r="E232" s="231"/>
      <c r="F232" s="231"/>
      <c r="G232" s="218"/>
      <c r="H232" s="218"/>
      <c r="I232" s="218"/>
      <c r="J232" s="218"/>
      <c r="K232" s="240"/>
      <c r="L232" s="218"/>
      <c r="M232" s="218"/>
      <c r="N232" s="218"/>
      <c r="O232" s="231"/>
      <c r="P232" s="231"/>
      <c r="Q232" s="231"/>
      <c r="R232" s="231"/>
      <c r="S232" s="231"/>
      <c r="T232" s="231"/>
      <c r="U232" s="231"/>
      <c r="V232" s="231"/>
      <c r="W232" s="231"/>
      <c r="X232" s="231"/>
      <c r="Y232" s="231"/>
      <c r="Z232" s="231"/>
    </row>
    <row r="233" spans="1:26" ht="13.5" customHeight="1">
      <c r="A233" s="231"/>
      <c r="B233" s="231"/>
      <c r="C233" s="231"/>
      <c r="D233" s="231"/>
      <c r="E233" s="231"/>
      <c r="F233" s="231"/>
      <c r="G233" s="218"/>
      <c r="H233" s="218"/>
      <c r="I233" s="218"/>
      <c r="J233" s="218"/>
      <c r="K233" s="240"/>
      <c r="L233" s="218"/>
      <c r="M233" s="218"/>
      <c r="N233" s="218"/>
      <c r="O233" s="231"/>
      <c r="P233" s="231"/>
      <c r="Q233" s="231"/>
      <c r="R233" s="231"/>
      <c r="S233" s="231"/>
      <c r="T233" s="231"/>
      <c r="U233" s="231"/>
      <c r="V233" s="231"/>
      <c r="W233" s="231"/>
      <c r="X233" s="231"/>
      <c r="Y233" s="231"/>
      <c r="Z233" s="231"/>
    </row>
    <row r="234" spans="1:26" ht="13.5" customHeight="1">
      <c r="A234" s="231"/>
      <c r="B234" s="231"/>
      <c r="C234" s="231"/>
      <c r="D234" s="231"/>
      <c r="E234" s="231"/>
      <c r="F234" s="231"/>
      <c r="G234" s="218"/>
      <c r="H234" s="218"/>
      <c r="I234" s="218"/>
      <c r="J234" s="218"/>
      <c r="K234" s="240"/>
      <c r="L234" s="218"/>
      <c r="M234" s="218"/>
      <c r="N234" s="218"/>
      <c r="O234" s="231"/>
      <c r="P234" s="231"/>
      <c r="Q234" s="231"/>
      <c r="R234" s="231"/>
      <c r="S234" s="231"/>
      <c r="T234" s="231"/>
      <c r="U234" s="231"/>
      <c r="V234" s="231"/>
      <c r="W234" s="231"/>
      <c r="X234" s="231"/>
      <c r="Y234" s="231"/>
      <c r="Z234" s="231"/>
    </row>
    <row r="235" spans="1:26" ht="13.5" customHeight="1">
      <c r="A235" s="231"/>
      <c r="B235" s="231"/>
      <c r="C235" s="231"/>
      <c r="D235" s="231"/>
      <c r="E235" s="231"/>
      <c r="F235" s="231"/>
      <c r="G235" s="218"/>
      <c r="H235" s="218"/>
      <c r="I235" s="218"/>
      <c r="J235" s="218"/>
      <c r="K235" s="240"/>
      <c r="L235" s="218"/>
      <c r="M235" s="218"/>
      <c r="N235" s="218"/>
      <c r="O235" s="231"/>
      <c r="P235" s="231"/>
      <c r="Q235" s="231"/>
      <c r="R235" s="231"/>
      <c r="S235" s="231"/>
      <c r="T235" s="231"/>
      <c r="U235" s="231"/>
      <c r="V235" s="231"/>
      <c r="W235" s="231"/>
      <c r="X235" s="231"/>
      <c r="Y235" s="231"/>
      <c r="Z235" s="231"/>
    </row>
    <row r="236" spans="1:26" ht="13.5" customHeight="1">
      <c r="A236" s="231"/>
      <c r="B236" s="231"/>
      <c r="C236" s="231"/>
      <c r="D236" s="231"/>
      <c r="E236" s="231"/>
      <c r="F236" s="231"/>
      <c r="G236" s="218"/>
      <c r="H236" s="218"/>
      <c r="I236" s="218"/>
      <c r="J236" s="218"/>
      <c r="K236" s="240"/>
      <c r="L236" s="218"/>
      <c r="M236" s="218"/>
      <c r="N236" s="218"/>
      <c r="O236" s="231"/>
      <c r="P236" s="231"/>
      <c r="Q236" s="231"/>
      <c r="R236" s="231"/>
      <c r="S236" s="231"/>
      <c r="T236" s="231"/>
      <c r="U236" s="231"/>
      <c r="V236" s="231"/>
      <c r="W236" s="231"/>
      <c r="X236" s="231"/>
      <c r="Y236" s="231"/>
      <c r="Z236" s="231"/>
    </row>
    <row r="237" spans="1:26" ht="13.5" customHeight="1">
      <c r="A237" s="231"/>
      <c r="B237" s="231"/>
      <c r="C237" s="231"/>
      <c r="D237" s="231"/>
      <c r="E237" s="231"/>
      <c r="F237" s="231"/>
      <c r="G237" s="218"/>
      <c r="H237" s="218"/>
      <c r="I237" s="218"/>
      <c r="J237" s="218"/>
      <c r="K237" s="240"/>
      <c r="L237" s="218"/>
      <c r="M237" s="218"/>
      <c r="N237" s="218"/>
      <c r="O237" s="231"/>
      <c r="P237" s="231"/>
      <c r="Q237" s="231"/>
      <c r="R237" s="231"/>
      <c r="S237" s="231"/>
      <c r="T237" s="231"/>
      <c r="U237" s="231"/>
      <c r="V237" s="231"/>
      <c r="W237" s="231"/>
      <c r="X237" s="231"/>
      <c r="Y237" s="231"/>
      <c r="Z237" s="231"/>
    </row>
    <row r="238" spans="1:26" ht="13.5" customHeight="1">
      <c r="A238" s="231"/>
      <c r="B238" s="231"/>
      <c r="C238" s="231"/>
      <c r="D238" s="231"/>
      <c r="E238" s="231"/>
      <c r="F238" s="231"/>
      <c r="G238" s="218"/>
      <c r="H238" s="218"/>
      <c r="I238" s="218"/>
      <c r="J238" s="218"/>
      <c r="K238" s="240"/>
      <c r="L238" s="218"/>
      <c r="M238" s="218"/>
      <c r="N238" s="218"/>
      <c r="O238" s="231"/>
      <c r="P238" s="231"/>
      <c r="Q238" s="231"/>
      <c r="R238" s="231"/>
      <c r="S238" s="231"/>
      <c r="T238" s="231"/>
      <c r="U238" s="231"/>
      <c r="V238" s="231"/>
      <c r="W238" s="231"/>
      <c r="X238" s="231"/>
      <c r="Y238" s="231"/>
      <c r="Z238" s="231"/>
    </row>
    <row r="239" spans="1:26" ht="13.5" customHeight="1">
      <c r="A239" s="231"/>
      <c r="B239" s="231"/>
      <c r="C239" s="231"/>
      <c r="D239" s="231"/>
      <c r="E239" s="231"/>
      <c r="F239" s="231"/>
      <c r="G239" s="218"/>
      <c r="H239" s="218"/>
      <c r="I239" s="218"/>
      <c r="J239" s="218"/>
      <c r="K239" s="240"/>
      <c r="L239" s="218"/>
      <c r="M239" s="218"/>
      <c r="N239" s="218"/>
      <c r="O239" s="231"/>
      <c r="P239" s="231"/>
      <c r="Q239" s="231"/>
      <c r="R239" s="231"/>
      <c r="S239" s="231"/>
      <c r="T239" s="231"/>
      <c r="U239" s="231"/>
      <c r="V239" s="231"/>
      <c r="W239" s="231"/>
      <c r="X239" s="231"/>
      <c r="Y239" s="231"/>
      <c r="Z239" s="231"/>
    </row>
    <row r="240" spans="1:26" ht="13.5" customHeight="1">
      <c r="A240" s="231"/>
      <c r="B240" s="231"/>
      <c r="C240" s="231"/>
      <c r="D240" s="231"/>
      <c r="E240" s="231"/>
      <c r="F240" s="231"/>
      <c r="G240" s="218"/>
      <c r="H240" s="218"/>
      <c r="I240" s="218"/>
      <c r="J240" s="218"/>
      <c r="K240" s="240"/>
      <c r="L240" s="218"/>
      <c r="M240" s="218"/>
      <c r="N240" s="218"/>
      <c r="O240" s="231"/>
      <c r="P240" s="231"/>
      <c r="Q240" s="231"/>
      <c r="R240" s="231"/>
      <c r="S240" s="231"/>
      <c r="T240" s="231"/>
      <c r="U240" s="231"/>
      <c r="V240" s="231"/>
      <c r="W240" s="231"/>
      <c r="X240" s="231"/>
      <c r="Y240" s="231"/>
      <c r="Z240" s="231"/>
    </row>
    <row r="241" spans="1:26" ht="13.5" customHeight="1">
      <c r="A241" s="231"/>
      <c r="B241" s="231"/>
      <c r="C241" s="231"/>
      <c r="D241" s="231"/>
      <c r="E241" s="231"/>
      <c r="F241" s="231"/>
      <c r="G241" s="218"/>
      <c r="H241" s="218"/>
      <c r="I241" s="218"/>
      <c r="J241" s="218"/>
      <c r="K241" s="240"/>
      <c r="L241" s="218"/>
      <c r="M241" s="218"/>
      <c r="N241" s="218"/>
      <c r="O241" s="231"/>
      <c r="P241" s="231"/>
      <c r="Q241" s="231"/>
      <c r="R241" s="231"/>
      <c r="S241" s="231"/>
      <c r="T241" s="231"/>
      <c r="U241" s="231"/>
      <c r="V241" s="231"/>
      <c r="W241" s="231"/>
      <c r="X241" s="231"/>
      <c r="Y241" s="231"/>
      <c r="Z241" s="231"/>
    </row>
    <row r="242" spans="1:26" ht="13.5" customHeight="1">
      <c r="A242" s="231"/>
      <c r="B242" s="231"/>
      <c r="C242" s="231"/>
      <c r="D242" s="231"/>
      <c r="E242" s="231"/>
      <c r="F242" s="231"/>
      <c r="G242" s="218"/>
      <c r="H242" s="218"/>
      <c r="I242" s="218"/>
      <c r="J242" s="218"/>
      <c r="K242" s="240"/>
      <c r="L242" s="218"/>
      <c r="M242" s="218"/>
      <c r="N242" s="218"/>
      <c r="O242" s="231"/>
      <c r="P242" s="231"/>
      <c r="Q242" s="231"/>
      <c r="R242" s="231"/>
      <c r="S242" s="231"/>
      <c r="T242" s="231"/>
      <c r="U242" s="231"/>
      <c r="V242" s="231"/>
      <c r="W242" s="231"/>
      <c r="X242" s="231"/>
      <c r="Y242" s="231"/>
      <c r="Z242" s="231"/>
    </row>
    <row r="243" spans="1:26" ht="13.5" customHeight="1">
      <c r="A243" s="231"/>
      <c r="B243" s="231"/>
      <c r="C243" s="231"/>
      <c r="D243" s="231"/>
      <c r="E243" s="231"/>
      <c r="F243" s="231"/>
      <c r="G243" s="218"/>
      <c r="H243" s="218"/>
      <c r="I243" s="218"/>
      <c r="J243" s="218"/>
      <c r="K243" s="240"/>
      <c r="L243" s="218"/>
      <c r="M243" s="218"/>
      <c r="N243" s="218"/>
      <c r="O243" s="231"/>
      <c r="P243" s="231"/>
      <c r="Q243" s="231"/>
      <c r="R243" s="231"/>
      <c r="S243" s="231"/>
      <c r="T243" s="231"/>
      <c r="U243" s="231"/>
      <c r="V243" s="231"/>
      <c r="W243" s="231"/>
      <c r="X243" s="231"/>
      <c r="Y243" s="231"/>
      <c r="Z243" s="231"/>
    </row>
    <row r="244" spans="1:26" ht="13.5" customHeight="1">
      <c r="A244" s="231"/>
      <c r="B244" s="231"/>
      <c r="C244" s="231"/>
      <c r="D244" s="231"/>
      <c r="E244" s="231"/>
      <c r="F244" s="231"/>
      <c r="G244" s="218"/>
      <c r="H244" s="218"/>
      <c r="I244" s="218"/>
      <c r="J244" s="218"/>
      <c r="K244" s="240"/>
      <c r="L244" s="218"/>
      <c r="M244" s="218"/>
      <c r="N244" s="218"/>
      <c r="O244" s="231"/>
      <c r="P244" s="231"/>
      <c r="Q244" s="231"/>
      <c r="R244" s="231"/>
      <c r="S244" s="231"/>
      <c r="T244" s="231"/>
      <c r="U244" s="231"/>
      <c r="V244" s="231"/>
      <c r="W244" s="231"/>
      <c r="X244" s="231"/>
      <c r="Y244" s="231"/>
      <c r="Z244" s="231"/>
    </row>
    <row r="245" spans="1:26" ht="13.5" customHeight="1">
      <c r="A245" s="231"/>
      <c r="B245" s="231"/>
      <c r="C245" s="231"/>
      <c r="D245" s="231"/>
      <c r="E245" s="231"/>
      <c r="F245" s="231"/>
      <c r="G245" s="218"/>
      <c r="H245" s="218"/>
      <c r="I245" s="218"/>
      <c r="J245" s="218"/>
      <c r="K245" s="240"/>
      <c r="L245" s="218"/>
      <c r="M245" s="218"/>
      <c r="N245" s="218"/>
      <c r="O245" s="231"/>
      <c r="P245" s="231"/>
      <c r="Q245" s="231"/>
      <c r="R245" s="231"/>
      <c r="S245" s="231"/>
      <c r="T245" s="231"/>
      <c r="U245" s="231"/>
      <c r="V245" s="231"/>
      <c r="W245" s="231"/>
      <c r="X245" s="231"/>
      <c r="Y245" s="231"/>
      <c r="Z245" s="231"/>
    </row>
    <row r="246" spans="1:26" ht="13.5" customHeight="1">
      <c r="A246" s="231"/>
      <c r="B246" s="231"/>
      <c r="C246" s="231"/>
      <c r="D246" s="231"/>
      <c r="E246" s="231"/>
      <c r="F246" s="231"/>
      <c r="G246" s="218"/>
      <c r="H246" s="218"/>
      <c r="I246" s="218"/>
      <c r="J246" s="218"/>
      <c r="K246" s="240"/>
      <c r="L246" s="218"/>
      <c r="M246" s="218"/>
      <c r="N246" s="218"/>
      <c r="O246" s="231"/>
      <c r="P246" s="231"/>
      <c r="Q246" s="231"/>
      <c r="R246" s="231"/>
      <c r="S246" s="231"/>
      <c r="T246" s="231"/>
      <c r="U246" s="231"/>
      <c r="V246" s="231"/>
      <c r="W246" s="231"/>
      <c r="X246" s="231"/>
      <c r="Y246" s="231"/>
      <c r="Z246" s="231"/>
    </row>
    <row r="247" spans="1:26" ht="13.5" customHeight="1">
      <c r="A247" s="231"/>
      <c r="B247" s="231"/>
      <c r="C247" s="231"/>
      <c r="D247" s="231"/>
      <c r="E247" s="231"/>
      <c r="F247" s="231"/>
      <c r="G247" s="218"/>
      <c r="H247" s="218"/>
      <c r="I247" s="218"/>
      <c r="J247" s="218"/>
      <c r="K247" s="240"/>
      <c r="L247" s="218"/>
      <c r="M247" s="218"/>
      <c r="N247" s="218"/>
      <c r="O247" s="231"/>
      <c r="P247" s="231"/>
      <c r="Q247" s="231"/>
      <c r="R247" s="231"/>
      <c r="S247" s="231"/>
      <c r="T247" s="231"/>
      <c r="U247" s="231"/>
      <c r="V247" s="231"/>
      <c r="W247" s="231"/>
      <c r="X247" s="231"/>
      <c r="Y247" s="231"/>
      <c r="Z247" s="231"/>
    </row>
    <row r="248" spans="1:26" ht="13.5" customHeight="1">
      <c r="A248" s="231"/>
      <c r="B248" s="231"/>
      <c r="C248" s="231"/>
      <c r="D248" s="231"/>
      <c r="E248" s="231"/>
      <c r="F248" s="231"/>
      <c r="G248" s="218"/>
      <c r="H248" s="218"/>
      <c r="I248" s="218"/>
      <c r="J248" s="218"/>
      <c r="K248" s="240"/>
      <c r="L248" s="218"/>
      <c r="M248" s="218"/>
      <c r="N248" s="218"/>
      <c r="O248" s="231"/>
      <c r="P248" s="231"/>
      <c r="Q248" s="231"/>
      <c r="R248" s="231"/>
      <c r="S248" s="231"/>
      <c r="T248" s="231"/>
      <c r="U248" s="231"/>
      <c r="V248" s="231"/>
      <c r="W248" s="231"/>
      <c r="X248" s="231"/>
      <c r="Y248" s="231"/>
      <c r="Z248" s="231"/>
    </row>
    <row r="249" spans="1:26" ht="13.5" customHeight="1">
      <c r="A249" s="231"/>
      <c r="B249" s="231"/>
      <c r="C249" s="231"/>
      <c r="D249" s="231"/>
      <c r="E249" s="231"/>
      <c r="F249" s="231"/>
      <c r="G249" s="218"/>
      <c r="H249" s="218"/>
      <c r="I249" s="218"/>
      <c r="J249" s="218"/>
      <c r="K249" s="240"/>
      <c r="L249" s="218"/>
      <c r="M249" s="218"/>
      <c r="N249" s="218"/>
      <c r="O249" s="231"/>
      <c r="P249" s="231"/>
      <c r="Q249" s="231"/>
      <c r="R249" s="231"/>
      <c r="S249" s="231"/>
      <c r="T249" s="231"/>
      <c r="U249" s="231"/>
      <c r="V249" s="231"/>
      <c r="W249" s="231"/>
      <c r="X249" s="231"/>
      <c r="Y249" s="231"/>
      <c r="Z249" s="231"/>
    </row>
    <row r="250" spans="1:26" ht="13.5" customHeight="1">
      <c r="A250" s="231"/>
      <c r="B250" s="231"/>
      <c r="C250" s="231"/>
      <c r="D250" s="231"/>
      <c r="E250" s="231"/>
      <c r="F250" s="231"/>
      <c r="G250" s="218"/>
      <c r="H250" s="218"/>
      <c r="I250" s="218"/>
      <c r="J250" s="218"/>
      <c r="K250" s="240"/>
      <c r="L250" s="218"/>
      <c r="M250" s="218"/>
      <c r="N250" s="218"/>
      <c r="O250" s="231"/>
      <c r="P250" s="231"/>
      <c r="Q250" s="231"/>
      <c r="R250" s="231"/>
      <c r="S250" s="231"/>
      <c r="T250" s="231"/>
      <c r="U250" s="231"/>
      <c r="V250" s="231"/>
      <c r="W250" s="231"/>
      <c r="X250" s="231"/>
      <c r="Y250" s="231"/>
      <c r="Z250" s="231"/>
    </row>
    <row r="251" spans="1:26" ht="13.5" customHeight="1">
      <c r="A251" s="231"/>
      <c r="B251" s="231"/>
      <c r="C251" s="231"/>
      <c r="D251" s="231"/>
      <c r="E251" s="231"/>
      <c r="F251" s="231"/>
      <c r="G251" s="218"/>
      <c r="H251" s="218"/>
      <c r="I251" s="218"/>
      <c r="J251" s="218"/>
      <c r="K251" s="240"/>
      <c r="L251" s="218"/>
      <c r="M251" s="218"/>
      <c r="N251" s="218"/>
      <c r="O251" s="231"/>
      <c r="P251" s="231"/>
      <c r="Q251" s="231"/>
      <c r="R251" s="231"/>
      <c r="S251" s="231"/>
      <c r="T251" s="231"/>
      <c r="U251" s="231"/>
      <c r="V251" s="231"/>
      <c r="W251" s="231"/>
      <c r="X251" s="231"/>
      <c r="Y251" s="231"/>
      <c r="Z251" s="231"/>
    </row>
    <row r="252" spans="1:26" ht="13.5" customHeight="1">
      <c r="A252" s="231"/>
      <c r="B252" s="231"/>
      <c r="C252" s="231"/>
      <c r="D252" s="231"/>
      <c r="E252" s="231"/>
      <c r="F252" s="231"/>
      <c r="G252" s="218"/>
      <c r="H252" s="218"/>
      <c r="I252" s="218"/>
      <c r="J252" s="218"/>
      <c r="K252" s="240"/>
      <c r="L252" s="218"/>
      <c r="M252" s="218"/>
      <c r="N252" s="218"/>
      <c r="O252" s="231"/>
      <c r="P252" s="231"/>
      <c r="Q252" s="231"/>
      <c r="R252" s="231"/>
      <c r="S252" s="231"/>
      <c r="T252" s="231"/>
      <c r="U252" s="231"/>
      <c r="V252" s="231"/>
      <c r="W252" s="231"/>
      <c r="X252" s="231"/>
      <c r="Y252" s="231"/>
      <c r="Z252" s="231"/>
    </row>
    <row r="253" spans="1:26" ht="13.5" customHeight="1">
      <c r="A253" s="231"/>
      <c r="B253" s="231"/>
      <c r="C253" s="231"/>
      <c r="D253" s="231"/>
      <c r="E253" s="231"/>
      <c r="F253" s="231"/>
      <c r="G253" s="218"/>
      <c r="H253" s="218"/>
      <c r="I253" s="218"/>
      <c r="J253" s="218"/>
      <c r="K253" s="240"/>
      <c r="L253" s="218"/>
      <c r="M253" s="218"/>
      <c r="N253" s="218"/>
      <c r="O253" s="231"/>
      <c r="P253" s="231"/>
      <c r="Q253" s="231"/>
      <c r="R253" s="231"/>
      <c r="S253" s="231"/>
      <c r="T253" s="231"/>
      <c r="U253" s="231"/>
      <c r="V253" s="231"/>
      <c r="W253" s="231"/>
      <c r="X253" s="231"/>
      <c r="Y253" s="231"/>
      <c r="Z253" s="231"/>
    </row>
    <row r="254" spans="1:26" ht="13.5" customHeight="1">
      <c r="A254" s="231"/>
      <c r="B254" s="231"/>
      <c r="C254" s="231"/>
      <c r="D254" s="231"/>
      <c r="E254" s="231"/>
      <c r="F254" s="231"/>
      <c r="G254" s="218"/>
      <c r="H254" s="218"/>
      <c r="I254" s="218"/>
      <c r="J254" s="218"/>
      <c r="K254" s="240"/>
      <c r="L254" s="218"/>
      <c r="M254" s="218"/>
      <c r="N254" s="218"/>
      <c r="O254" s="231"/>
      <c r="P254" s="231"/>
      <c r="Q254" s="231"/>
      <c r="R254" s="231"/>
      <c r="S254" s="231"/>
      <c r="T254" s="231"/>
      <c r="U254" s="231"/>
      <c r="V254" s="231"/>
      <c r="W254" s="231"/>
      <c r="X254" s="231"/>
      <c r="Y254" s="231"/>
      <c r="Z254" s="231"/>
    </row>
    <row r="255" spans="1:26" ht="13.5" customHeight="1">
      <c r="A255" s="231"/>
      <c r="B255" s="231"/>
      <c r="C255" s="231"/>
      <c r="D255" s="231"/>
      <c r="E255" s="231"/>
      <c r="F255" s="231"/>
      <c r="G255" s="218"/>
      <c r="H255" s="218"/>
      <c r="I255" s="218"/>
      <c r="J255" s="218"/>
      <c r="K255" s="240"/>
      <c r="L255" s="218"/>
      <c r="M255" s="218"/>
      <c r="N255" s="218"/>
      <c r="O255" s="231"/>
      <c r="P255" s="231"/>
      <c r="Q255" s="231"/>
      <c r="R255" s="231"/>
      <c r="S255" s="231"/>
      <c r="T255" s="231"/>
      <c r="U255" s="231"/>
      <c r="V255" s="231"/>
      <c r="W255" s="231"/>
      <c r="X255" s="231"/>
      <c r="Y255" s="231"/>
      <c r="Z255" s="231"/>
    </row>
    <row r="256" spans="1:26" ht="13.5" customHeight="1">
      <c r="A256" s="231"/>
      <c r="B256" s="231"/>
      <c r="C256" s="231"/>
      <c r="D256" s="231"/>
      <c r="E256" s="231"/>
      <c r="F256" s="231"/>
      <c r="G256" s="218"/>
      <c r="H256" s="218"/>
      <c r="I256" s="218"/>
      <c r="J256" s="218"/>
      <c r="K256" s="240"/>
      <c r="L256" s="218"/>
      <c r="M256" s="218"/>
      <c r="N256" s="218"/>
      <c r="O256" s="231"/>
      <c r="P256" s="231"/>
      <c r="Q256" s="231"/>
      <c r="R256" s="231"/>
      <c r="S256" s="231"/>
      <c r="T256" s="231"/>
      <c r="U256" s="231"/>
      <c r="V256" s="231"/>
      <c r="W256" s="231"/>
      <c r="X256" s="231"/>
      <c r="Y256" s="231"/>
      <c r="Z256" s="231"/>
    </row>
    <row r="257" spans="1:26" ht="13.5" customHeight="1">
      <c r="A257" s="231"/>
      <c r="B257" s="231"/>
      <c r="C257" s="231"/>
      <c r="D257" s="231"/>
      <c r="E257" s="231"/>
      <c r="F257" s="231"/>
      <c r="G257" s="218"/>
      <c r="H257" s="218"/>
      <c r="I257" s="218"/>
      <c r="J257" s="218"/>
      <c r="K257" s="240"/>
      <c r="L257" s="218"/>
      <c r="M257" s="218"/>
      <c r="N257" s="218"/>
      <c r="O257" s="231"/>
      <c r="P257" s="231"/>
      <c r="Q257" s="231"/>
      <c r="R257" s="231"/>
      <c r="S257" s="231"/>
      <c r="T257" s="231"/>
      <c r="U257" s="231"/>
      <c r="V257" s="231"/>
      <c r="W257" s="231"/>
      <c r="X257" s="231"/>
      <c r="Y257" s="231"/>
      <c r="Z257" s="231"/>
    </row>
    <row r="258" spans="1:26" ht="13.5" customHeight="1">
      <c r="A258" s="231"/>
      <c r="B258" s="231"/>
      <c r="C258" s="231"/>
      <c r="D258" s="231"/>
      <c r="E258" s="231"/>
      <c r="F258" s="231"/>
      <c r="G258" s="218"/>
      <c r="H258" s="218"/>
      <c r="I258" s="218"/>
      <c r="J258" s="218"/>
      <c r="K258" s="240"/>
      <c r="L258" s="218"/>
      <c r="M258" s="218"/>
      <c r="N258" s="218"/>
      <c r="O258" s="231"/>
      <c r="P258" s="231"/>
      <c r="Q258" s="231"/>
      <c r="R258" s="231"/>
      <c r="S258" s="231"/>
      <c r="T258" s="231"/>
      <c r="U258" s="231"/>
      <c r="V258" s="231"/>
      <c r="W258" s="231"/>
      <c r="X258" s="231"/>
      <c r="Y258" s="231"/>
      <c r="Z258" s="231"/>
    </row>
    <row r="259" spans="1:26" ht="13.5" customHeight="1">
      <c r="A259" s="231"/>
      <c r="B259" s="231"/>
      <c r="C259" s="231"/>
      <c r="D259" s="231"/>
      <c r="E259" s="231"/>
      <c r="F259" s="231"/>
      <c r="G259" s="218"/>
      <c r="H259" s="218"/>
      <c r="I259" s="218"/>
      <c r="J259" s="218"/>
      <c r="K259" s="240"/>
      <c r="L259" s="218"/>
      <c r="M259" s="218"/>
      <c r="N259" s="218"/>
      <c r="O259" s="231"/>
      <c r="P259" s="231"/>
      <c r="Q259" s="231"/>
      <c r="R259" s="231"/>
      <c r="S259" s="231"/>
      <c r="T259" s="231"/>
      <c r="U259" s="231"/>
      <c r="V259" s="231"/>
      <c r="W259" s="231"/>
      <c r="X259" s="231"/>
      <c r="Y259" s="231"/>
      <c r="Z259" s="231"/>
    </row>
    <row r="260" spans="1:26" ht="13.5" customHeight="1">
      <c r="A260" s="231"/>
      <c r="B260" s="231"/>
      <c r="C260" s="231"/>
      <c r="D260" s="231"/>
      <c r="E260" s="231"/>
      <c r="F260" s="231"/>
      <c r="G260" s="218"/>
      <c r="H260" s="218"/>
      <c r="I260" s="218"/>
      <c r="J260" s="218"/>
      <c r="K260" s="240"/>
      <c r="L260" s="218"/>
      <c r="M260" s="218"/>
      <c r="N260" s="218"/>
      <c r="O260" s="231"/>
      <c r="P260" s="231"/>
      <c r="Q260" s="231"/>
      <c r="R260" s="231"/>
      <c r="S260" s="231"/>
      <c r="T260" s="231"/>
      <c r="U260" s="231"/>
      <c r="V260" s="231"/>
      <c r="W260" s="231"/>
      <c r="X260" s="231"/>
      <c r="Y260" s="231"/>
      <c r="Z260" s="231"/>
    </row>
    <row r="261" spans="1:26" ht="13.5" customHeight="1">
      <c r="A261" s="231"/>
      <c r="B261" s="231"/>
      <c r="C261" s="231"/>
      <c r="D261" s="231"/>
      <c r="E261" s="231"/>
      <c r="F261" s="231"/>
      <c r="G261" s="218"/>
      <c r="H261" s="218"/>
      <c r="I261" s="218"/>
      <c r="J261" s="218"/>
      <c r="K261" s="240"/>
      <c r="L261" s="218"/>
      <c r="M261" s="218"/>
      <c r="N261" s="218"/>
      <c r="O261" s="231"/>
      <c r="P261" s="231"/>
      <c r="Q261" s="231"/>
      <c r="R261" s="231"/>
      <c r="S261" s="231"/>
      <c r="T261" s="231"/>
      <c r="U261" s="231"/>
      <c r="V261" s="231"/>
      <c r="W261" s="231"/>
      <c r="X261" s="231"/>
      <c r="Y261" s="231"/>
      <c r="Z261" s="231"/>
    </row>
    <row r="262" spans="1:26" ht="13.5" customHeight="1">
      <c r="A262" s="231"/>
      <c r="B262" s="231"/>
      <c r="C262" s="231"/>
      <c r="D262" s="231"/>
      <c r="E262" s="231"/>
      <c r="F262" s="231"/>
      <c r="G262" s="218"/>
      <c r="H262" s="218"/>
      <c r="I262" s="218"/>
      <c r="J262" s="218"/>
      <c r="K262" s="240"/>
      <c r="L262" s="218"/>
      <c r="M262" s="218"/>
      <c r="N262" s="218"/>
      <c r="O262" s="231"/>
      <c r="P262" s="231"/>
      <c r="Q262" s="231"/>
      <c r="R262" s="231"/>
      <c r="S262" s="231"/>
      <c r="T262" s="231"/>
      <c r="U262" s="231"/>
      <c r="V262" s="231"/>
      <c r="W262" s="231"/>
      <c r="X262" s="231"/>
      <c r="Y262" s="231"/>
      <c r="Z262" s="231"/>
    </row>
    <row r="263" spans="1:26" ht="13.5" customHeight="1">
      <c r="A263" s="231"/>
      <c r="B263" s="231"/>
      <c r="C263" s="231"/>
      <c r="D263" s="231"/>
      <c r="E263" s="231"/>
      <c r="F263" s="231"/>
      <c r="G263" s="218"/>
      <c r="H263" s="218"/>
      <c r="I263" s="218"/>
      <c r="J263" s="218"/>
      <c r="K263" s="240"/>
      <c r="L263" s="218"/>
      <c r="M263" s="218"/>
      <c r="N263" s="218"/>
      <c r="O263" s="231"/>
      <c r="P263" s="231"/>
      <c r="Q263" s="231"/>
      <c r="R263" s="231"/>
      <c r="S263" s="231"/>
      <c r="T263" s="231"/>
      <c r="U263" s="231"/>
      <c r="V263" s="231"/>
      <c r="W263" s="231"/>
      <c r="X263" s="231"/>
      <c r="Y263" s="231"/>
      <c r="Z263" s="231"/>
    </row>
    <row r="264" spans="1:26" ht="13.5" customHeight="1">
      <c r="A264" s="231"/>
      <c r="B264" s="231"/>
      <c r="C264" s="231"/>
      <c r="D264" s="231"/>
      <c r="E264" s="231"/>
      <c r="F264" s="231"/>
      <c r="G264" s="218"/>
      <c r="H264" s="218"/>
      <c r="I264" s="218"/>
      <c r="J264" s="218"/>
      <c r="K264" s="240"/>
      <c r="L264" s="218"/>
      <c r="M264" s="218"/>
      <c r="N264" s="218"/>
      <c r="O264" s="231"/>
      <c r="P264" s="231"/>
      <c r="Q264" s="231"/>
      <c r="R264" s="231"/>
      <c r="S264" s="231"/>
      <c r="T264" s="231"/>
      <c r="U264" s="231"/>
      <c r="V264" s="231"/>
      <c r="W264" s="231"/>
      <c r="X264" s="231"/>
      <c r="Y264" s="231"/>
      <c r="Z264" s="231"/>
    </row>
    <row r="265" spans="1:26" ht="13.5" customHeight="1">
      <c r="A265" s="231"/>
      <c r="B265" s="231"/>
      <c r="C265" s="231"/>
      <c r="D265" s="231"/>
      <c r="E265" s="231"/>
      <c r="F265" s="231"/>
      <c r="G265" s="218"/>
      <c r="H265" s="218"/>
      <c r="I265" s="218"/>
      <c r="J265" s="218"/>
      <c r="K265" s="240"/>
      <c r="L265" s="218"/>
      <c r="M265" s="218"/>
      <c r="N265" s="218"/>
      <c r="O265" s="231"/>
      <c r="P265" s="231"/>
      <c r="Q265" s="231"/>
      <c r="R265" s="231"/>
      <c r="S265" s="231"/>
      <c r="T265" s="231"/>
      <c r="U265" s="231"/>
      <c r="V265" s="231"/>
      <c r="W265" s="231"/>
      <c r="X265" s="231"/>
      <c r="Y265" s="231"/>
      <c r="Z265" s="231"/>
    </row>
    <row r="266" spans="1:26" ht="13.5" customHeight="1">
      <c r="A266" s="231"/>
      <c r="B266" s="231"/>
      <c r="C266" s="231"/>
      <c r="D266" s="231"/>
      <c r="E266" s="231"/>
      <c r="F266" s="231"/>
      <c r="G266" s="218"/>
      <c r="H266" s="218"/>
      <c r="I266" s="218"/>
      <c r="J266" s="218"/>
      <c r="K266" s="240"/>
      <c r="L266" s="218"/>
      <c r="M266" s="218"/>
      <c r="N266" s="218"/>
      <c r="O266" s="231"/>
      <c r="P266" s="231"/>
      <c r="Q266" s="231"/>
      <c r="R266" s="231"/>
      <c r="S266" s="231"/>
      <c r="T266" s="231"/>
      <c r="U266" s="231"/>
      <c r="V266" s="231"/>
      <c r="W266" s="231"/>
      <c r="X266" s="231"/>
      <c r="Y266" s="231"/>
      <c r="Z266" s="231"/>
    </row>
    <row r="267" spans="1:26" ht="13.5" customHeight="1">
      <c r="A267" s="231"/>
      <c r="B267" s="231"/>
      <c r="C267" s="231"/>
      <c r="D267" s="231"/>
      <c r="E267" s="231"/>
      <c r="F267" s="231"/>
      <c r="G267" s="218"/>
      <c r="H267" s="218"/>
      <c r="I267" s="218"/>
      <c r="J267" s="218"/>
      <c r="K267" s="240"/>
      <c r="L267" s="218"/>
      <c r="M267" s="218"/>
      <c r="N267" s="218"/>
      <c r="O267" s="231"/>
      <c r="P267" s="231"/>
      <c r="Q267" s="231"/>
      <c r="R267" s="231"/>
      <c r="S267" s="231"/>
      <c r="T267" s="231"/>
      <c r="U267" s="231"/>
      <c r="V267" s="231"/>
      <c r="W267" s="231"/>
      <c r="X267" s="231"/>
      <c r="Y267" s="231"/>
      <c r="Z267" s="231"/>
    </row>
    <row r="268" spans="1:26" ht="13.5" customHeight="1">
      <c r="A268" s="231"/>
      <c r="B268" s="231"/>
      <c r="C268" s="231"/>
      <c r="D268" s="231"/>
      <c r="E268" s="231"/>
      <c r="F268" s="231"/>
      <c r="G268" s="218"/>
      <c r="H268" s="218"/>
      <c r="I268" s="218"/>
      <c r="J268" s="218"/>
      <c r="K268" s="240"/>
      <c r="L268" s="218"/>
      <c r="M268" s="218"/>
      <c r="N268" s="218"/>
      <c r="O268" s="231"/>
      <c r="P268" s="231"/>
      <c r="Q268" s="231"/>
      <c r="R268" s="231"/>
      <c r="S268" s="231"/>
      <c r="T268" s="231"/>
      <c r="U268" s="231"/>
      <c r="V268" s="231"/>
      <c r="W268" s="231"/>
      <c r="X268" s="231"/>
      <c r="Y268" s="231"/>
      <c r="Z268" s="231"/>
    </row>
    <row r="269" spans="1:26" ht="13.5" customHeight="1">
      <c r="A269" s="231"/>
      <c r="B269" s="231"/>
      <c r="C269" s="231"/>
      <c r="D269" s="231"/>
      <c r="E269" s="231"/>
      <c r="F269" s="231"/>
      <c r="G269" s="218"/>
      <c r="H269" s="218"/>
      <c r="I269" s="218"/>
      <c r="J269" s="218"/>
      <c r="K269" s="240"/>
      <c r="L269" s="218"/>
      <c r="M269" s="218"/>
      <c r="N269" s="218"/>
      <c r="O269" s="231"/>
      <c r="P269" s="231"/>
      <c r="Q269" s="231"/>
      <c r="R269" s="231"/>
      <c r="S269" s="231"/>
      <c r="T269" s="231"/>
      <c r="U269" s="231"/>
      <c r="V269" s="231"/>
      <c r="W269" s="231"/>
      <c r="X269" s="231"/>
      <c r="Y269" s="231"/>
      <c r="Z269" s="231"/>
    </row>
    <row r="270" spans="1:26" ht="13.5" customHeight="1">
      <c r="A270" s="231"/>
      <c r="B270" s="231"/>
      <c r="C270" s="231"/>
      <c r="D270" s="231"/>
      <c r="E270" s="231"/>
      <c r="F270" s="231"/>
      <c r="G270" s="218"/>
      <c r="H270" s="218"/>
      <c r="I270" s="218"/>
      <c r="J270" s="218"/>
      <c r="K270" s="240"/>
      <c r="L270" s="218"/>
      <c r="M270" s="218"/>
      <c r="N270" s="218"/>
      <c r="O270" s="231"/>
      <c r="P270" s="231"/>
      <c r="Q270" s="231"/>
      <c r="R270" s="231"/>
      <c r="S270" s="231"/>
      <c r="T270" s="231"/>
      <c r="U270" s="231"/>
      <c r="V270" s="231"/>
      <c r="W270" s="231"/>
      <c r="X270" s="231"/>
      <c r="Y270" s="231"/>
      <c r="Z270" s="231"/>
    </row>
    <row r="271" spans="1:26" ht="13.5" customHeight="1">
      <c r="A271" s="231"/>
      <c r="B271" s="231"/>
      <c r="C271" s="231"/>
      <c r="D271" s="231"/>
      <c r="E271" s="231"/>
      <c r="F271" s="231"/>
      <c r="G271" s="218"/>
      <c r="H271" s="218"/>
      <c r="I271" s="218"/>
      <c r="J271" s="218"/>
      <c r="K271" s="240"/>
      <c r="L271" s="218"/>
      <c r="M271" s="218"/>
      <c r="N271" s="218"/>
      <c r="O271" s="231"/>
      <c r="P271" s="231"/>
      <c r="Q271" s="231"/>
      <c r="R271" s="231"/>
      <c r="S271" s="231"/>
      <c r="T271" s="231"/>
      <c r="U271" s="231"/>
      <c r="V271" s="231"/>
      <c r="W271" s="231"/>
      <c r="X271" s="231"/>
      <c r="Y271" s="231"/>
      <c r="Z271" s="231"/>
    </row>
    <row r="272" spans="1:26" ht="13.5" customHeight="1">
      <c r="A272" s="231"/>
      <c r="B272" s="231"/>
      <c r="C272" s="231"/>
      <c r="D272" s="231"/>
      <c r="E272" s="231"/>
      <c r="F272" s="231"/>
      <c r="G272" s="218"/>
      <c r="H272" s="218"/>
      <c r="I272" s="218"/>
      <c r="J272" s="218"/>
      <c r="K272" s="240"/>
      <c r="L272" s="218"/>
      <c r="M272" s="218"/>
      <c r="N272" s="218"/>
      <c r="O272" s="231"/>
      <c r="P272" s="231"/>
      <c r="Q272" s="231"/>
      <c r="R272" s="231"/>
      <c r="S272" s="231"/>
      <c r="T272" s="231"/>
      <c r="U272" s="231"/>
      <c r="V272" s="231"/>
      <c r="W272" s="231"/>
      <c r="X272" s="231"/>
      <c r="Y272" s="231"/>
      <c r="Z272" s="231"/>
    </row>
    <row r="273" spans="1:26" ht="13.5" customHeight="1">
      <c r="A273" s="231"/>
      <c r="B273" s="231"/>
      <c r="C273" s="231"/>
      <c r="D273" s="231"/>
      <c r="E273" s="231"/>
      <c r="F273" s="231"/>
      <c r="G273" s="218"/>
      <c r="H273" s="218"/>
      <c r="I273" s="218"/>
      <c r="J273" s="218"/>
      <c r="K273" s="240"/>
      <c r="L273" s="218"/>
      <c r="M273" s="218"/>
      <c r="N273" s="218"/>
      <c r="O273" s="231"/>
      <c r="P273" s="231"/>
      <c r="Q273" s="231"/>
      <c r="R273" s="231"/>
      <c r="S273" s="231"/>
      <c r="T273" s="231"/>
      <c r="U273" s="231"/>
      <c r="V273" s="231"/>
      <c r="W273" s="231"/>
      <c r="X273" s="231"/>
      <c r="Y273" s="231"/>
      <c r="Z273" s="231"/>
    </row>
    <row r="274" spans="1:26" ht="13.5" customHeight="1">
      <c r="A274" s="231"/>
      <c r="B274" s="231"/>
      <c r="C274" s="231"/>
      <c r="D274" s="231"/>
      <c r="E274" s="231"/>
      <c r="F274" s="231"/>
      <c r="G274" s="218"/>
      <c r="H274" s="218"/>
      <c r="I274" s="218"/>
      <c r="J274" s="218"/>
      <c r="K274" s="240"/>
      <c r="L274" s="218"/>
      <c r="M274" s="218"/>
      <c r="N274" s="218"/>
      <c r="O274" s="231"/>
      <c r="P274" s="231"/>
      <c r="Q274" s="231"/>
      <c r="R274" s="231"/>
      <c r="S274" s="231"/>
      <c r="T274" s="231"/>
      <c r="U274" s="231"/>
      <c r="V274" s="231"/>
      <c r="W274" s="231"/>
      <c r="X274" s="231"/>
      <c r="Y274" s="231"/>
      <c r="Z274" s="231"/>
    </row>
    <row r="275" spans="1:26" ht="13.5" customHeight="1">
      <c r="A275" s="231"/>
      <c r="B275" s="231"/>
      <c r="C275" s="231"/>
      <c r="D275" s="231"/>
      <c r="E275" s="231"/>
      <c r="F275" s="231"/>
      <c r="G275" s="218"/>
      <c r="H275" s="218"/>
      <c r="I275" s="218"/>
      <c r="J275" s="218"/>
      <c r="K275" s="240"/>
      <c r="L275" s="218"/>
      <c r="M275" s="218"/>
      <c r="N275" s="218"/>
      <c r="O275" s="231"/>
      <c r="P275" s="231"/>
      <c r="Q275" s="231"/>
      <c r="R275" s="231"/>
      <c r="S275" s="231"/>
      <c r="T275" s="231"/>
      <c r="U275" s="231"/>
      <c r="V275" s="231"/>
      <c r="W275" s="231"/>
      <c r="X275" s="231"/>
      <c r="Y275" s="231"/>
      <c r="Z275" s="231"/>
    </row>
    <row r="276" spans="1:26" ht="13.5" customHeight="1">
      <c r="A276" s="231"/>
      <c r="B276" s="231"/>
      <c r="C276" s="231"/>
      <c r="D276" s="231"/>
      <c r="E276" s="231"/>
      <c r="F276" s="231"/>
      <c r="G276" s="218"/>
      <c r="H276" s="218"/>
      <c r="I276" s="218"/>
      <c r="J276" s="218"/>
      <c r="K276" s="240"/>
      <c r="L276" s="218"/>
      <c r="M276" s="218"/>
      <c r="N276" s="218"/>
      <c r="O276" s="231"/>
      <c r="P276" s="231"/>
      <c r="Q276" s="231"/>
      <c r="R276" s="231"/>
      <c r="S276" s="231"/>
      <c r="T276" s="231"/>
      <c r="U276" s="231"/>
      <c r="V276" s="231"/>
      <c r="W276" s="231"/>
      <c r="X276" s="231"/>
      <c r="Y276" s="231"/>
      <c r="Z276" s="231"/>
    </row>
    <row r="277" spans="1:26" ht="13.5" customHeight="1">
      <c r="A277" s="231"/>
      <c r="B277" s="231"/>
      <c r="C277" s="231"/>
      <c r="D277" s="231"/>
      <c r="E277" s="231"/>
      <c r="F277" s="231"/>
      <c r="G277" s="218"/>
      <c r="H277" s="218"/>
      <c r="I277" s="218"/>
      <c r="J277" s="218"/>
      <c r="K277" s="240"/>
      <c r="L277" s="218"/>
      <c r="M277" s="218"/>
      <c r="N277" s="218"/>
      <c r="O277" s="231"/>
      <c r="P277" s="231"/>
      <c r="Q277" s="231"/>
      <c r="R277" s="231"/>
      <c r="S277" s="231"/>
      <c r="T277" s="231"/>
      <c r="U277" s="231"/>
      <c r="V277" s="231"/>
      <c r="W277" s="231"/>
      <c r="X277" s="231"/>
      <c r="Y277" s="231"/>
      <c r="Z277" s="231"/>
    </row>
    <row r="278" spans="1:26" ht="13.5" customHeight="1">
      <c r="A278" s="231"/>
      <c r="B278" s="231"/>
      <c r="C278" s="231"/>
      <c r="D278" s="231"/>
      <c r="E278" s="231"/>
      <c r="F278" s="231"/>
      <c r="G278" s="218"/>
      <c r="H278" s="218"/>
      <c r="I278" s="218"/>
      <c r="J278" s="218"/>
      <c r="K278" s="240"/>
      <c r="L278" s="218"/>
      <c r="M278" s="218"/>
      <c r="N278" s="218"/>
      <c r="O278" s="231"/>
      <c r="P278" s="231"/>
      <c r="Q278" s="231"/>
      <c r="R278" s="231"/>
      <c r="S278" s="231"/>
      <c r="T278" s="231"/>
      <c r="U278" s="231"/>
      <c r="V278" s="231"/>
      <c r="W278" s="231"/>
      <c r="X278" s="231"/>
      <c r="Y278" s="231"/>
      <c r="Z278" s="231"/>
    </row>
    <row r="279" spans="1:26" ht="13.5" customHeight="1">
      <c r="A279" s="231"/>
      <c r="B279" s="231"/>
      <c r="C279" s="231"/>
      <c r="D279" s="231"/>
      <c r="E279" s="231"/>
      <c r="F279" s="231"/>
      <c r="G279" s="218"/>
      <c r="H279" s="218"/>
      <c r="I279" s="218"/>
      <c r="J279" s="218"/>
      <c r="K279" s="240"/>
      <c r="L279" s="218"/>
      <c r="M279" s="218"/>
      <c r="N279" s="218"/>
      <c r="O279" s="231"/>
      <c r="P279" s="231"/>
      <c r="Q279" s="231"/>
      <c r="R279" s="231"/>
      <c r="S279" s="231"/>
      <c r="T279" s="231"/>
      <c r="U279" s="231"/>
      <c r="V279" s="231"/>
      <c r="W279" s="231"/>
      <c r="X279" s="231"/>
      <c r="Y279" s="231"/>
      <c r="Z279" s="231"/>
    </row>
    <row r="280" spans="1:26" ht="13.5" customHeight="1">
      <c r="A280" s="231"/>
      <c r="B280" s="231"/>
      <c r="C280" s="231"/>
      <c r="D280" s="231"/>
      <c r="E280" s="231"/>
      <c r="F280" s="231"/>
      <c r="G280" s="218"/>
      <c r="H280" s="218"/>
      <c r="I280" s="218"/>
      <c r="J280" s="218"/>
      <c r="K280" s="240"/>
      <c r="L280" s="218"/>
      <c r="M280" s="218"/>
      <c r="N280" s="218"/>
      <c r="O280" s="231"/>
      <c r="P280" s="231"/>
      <c r="Q280" s="231"/>
      <c r="R280" s="231"/>
      <c r="S280" s="231"/>
      <c r="T280" s="231"/>
      <c r="U280" s="231"/>
      <c r="V280" s="231"/>
      <c r="W280" s="231"/>
      <c r="X280" s="231"/>
      <c r="Y280" s="231"/>
      <c r="Z280" s="231"/>
    </row>
    <row r="281" spans="1:26" ht="13.5" customHeight="1">
      <c r="A281" s="231"/>
      <c r="B281" s="231"/>
      <c r="C281" s="231"/>
      <c r="D281" s="231"/>
      <c r="E281" s="231"/>
      <c r="F281" s="231"/>
      <c r="G281" s="218"/>
      <c r="H281" s="218"/>
      <c r="I281" s="218"/>
      <c r="J281" s="218"/>
      <c r="K281" s="240"/>
      <c r="L281" s="218"/>
      <c r="M281" s="218"/>
      <c r="N281" s="218"/>
      <c r="O281" s="231"/>
      <c r="P281" s="231"/>
      <c r="Q281" s="231"/>
      <c r="R281" s="231"/>
      <c r="S281" s="231"/>
      <c r="T281" s="231"/>
      <c r="U281" s="231"/>
      <c r="V281" s="231"/>
      <c r="W281" s="231"/>
      <c r="X281" s="231"/>
      <c r="Y281" s="231"/>
      <c r="Z281" s="231"/>
    </row>
    <row r="282" spans="1:26" ht="13.5" customHeight="1">
      <c r="A282" s="231"/>
      <c r="B282" s="231"/>
      <c r="C282" s="231"/>
      <c r="D282" s="231"/>
      <c r="E282" s="231"/>
      <c r="F282" s="231"/>
      <c r="G282" s="218"/>
      <c r="H282" s="218"/>
      <c r="I282" s="218"/>
      <c r="J282" s="218"/>
      <c r="K282" s="240"/>
      <c r="L282" s="218"/>
      <c r="M282" s="218"/>
      <c r="N282" s="218"/>
      <c r="O282" s="231"/>
      <c r="P282" s="231"/>
      <c r="Q282" s="231"/>
      <c r="R282" s="231"/>
      <c r="S282" s="231"/>
      <c r="T282" s="231"/>
      <c r="U282" s="231"/>
      <c r="V282" s="231"/>
      <c r="W282" s="231"/>
      <c r="X282" s="231"/>
      <c r="Y282" s="231"/>
      <c r="Z282" s="231"/>
    </row>
    <row r="283" spans="1:26" ht="13.5" customHeight="1">
      <c r="A283" s="231"/>
      <c r="B283" s="231"/>
      <c r="C283" s="231"/>
      <c r="D283" s="231"/>
      <c r="E283" s="231"/>
      <c r="F283" s="231"/>
      <c r="G283" s="218"/>
      <c r="H283" s="218"/>
      <c r="I283" s="218"/>
      <c r="J283" s="218"/>
      <c r="K283" s="240"/>
      <c r="L283" s="218"/>
      <c r="M283" s="218"/>
      <c r="N283" s="218"/>
      <c r="O283" s="231"/>
      <c r="P283" s="231"/>
      <c r="Q283" s="231"/>
      <c r="R283" s="231"/>
      <c r="S283" s="231"/>
      <c r="T283" s="231"/>
      <c r="U283" s="231"/>
      <c r="V283" s="231"/>
      <c r="W283" s="231"/>
      <c r="X283" s="231"/>
      <c r="Y283" s="231"/>
      <c r="Z283" s="231"/>
    </row>
    <row r="284" spans="1:26" ht="13.5" customHeight="1">
      <c r="A284" s="231"/>
      <c r="B284" s="231"/>
      <c r="C284" s="231"/>
      <c r="D284" s="231"/>
      <c r="E284" s="231"/>
      <c r="F284" s="231"/>
      <c r="G284" s="218"/>
      <c r="H284" s="218"/>
      <c r="I284" s="218"/>
      <c r="J284" s="218"/>
      <c r="K284" s="240"/>
      <c r="L284" s="218"/>
      <c r="M284" s="218"/>
      <c r="N284" s="218"/>
      <c r="O284" s="231"/>
      <c r="P284" s="231"/>
      <c r="Q284" s="231"/>
      <c r="R284" s="231"/>
      <c r="S284" s="231"/>
      <c r="T284" s="231"/>
      <c r="U284" s="231"/>
      <c r="V284" s="231"/>
      <c r="W284" s="231"/>
      <c r="X284" s="231"/>
      <c r="Y284" s="231"/>
      <c r="Z284" s="231"/>
    </row>
    <row r="285" spans="1:26" ht="13.5" customHeight="1">
      <c r="A285" s="231"/>
      <c r="B285" s="231"/>
      <c r="C285" s="231"/>
      <c r="D285" s="231"/>
      <c r="E285" s="231"/>
      <c r="F285" s="231"/>
      <c r="G285" s="218"/>
      <c r="H285" s="218"/>
      <c r="I285" s="218"/>
      <c r="J285" s="218"/>
      <c r="K285" s="240"/>
      <c r="L285" s="218"/>
      <c r="M285" s="218"/>
      <c r="N285" s="218"/>
      <c r="O285" s="231"/>
      <c r="P285" s="231"/>
      <c r="Q285" s="231"/>
      <c r="R285" s="231"/>
      <c r="S285" s="231"/>
      <c r="T285" s="231"/>
      <c r="U285" s="231"/>
      <c r="V285" s="231"/>
      <c r="W285" s="231"/>
      <c r="X285" s="231"/>
      <c r="Y285" s="231"/>
      <c r="Z285" s="231"/>
    </row>
    <row r="286" spans="1:26" ht="13.5" customHeight="1">
      <c r="A286" s="231"/>
      <c r="B286" s="231"/>
      <c r="C286" s="231"/>
      <c r="D286" s="231"/>
      <c r="E286" s="231"/>
      <c r="F286" s="231"/>
      <c r="G286" s="218"/>
      <c r="H286" s="218"/>
      <c r="I286" s="218"/>
      <c r="J286" s="218"/>
      <c r="K286" s="240"/>
      <c r="L286" s="218"/>
      <c r="M286" s="218"/>
      <c r="N286" s="218"/>
      <c r="O286" s="231"/>
      <c r="P286" s="231"/>
      <c r="Q286" s="231"/>
      <c r="R286" s="231"/>
      <c r="S286" s="231"/>
      <c r="T286" s="231"/>
      <c r="U286" s="231"/>
      <c r="V286" s="231"/>
      <c r="W286" s="231"/>
      <c r="X286" s="231"/>
      <c r="Y286" s="231"/>
      <c r="Z286" s="231"/>
    </row>
    <row r="287" spans="1:26" ht="13.5" customHeight="1">
      <c r="A287" s="231"/>
      <c r="B287" s="231"/>
      <c r="C287" s="231"/>
      <c r="D287" s="231"/>
      <c r="E287" s="231"/>
      <c r="F287" s="231"/>
      <c r="G287" s="218"/>
      <c r="H287" s="218"/>
      <c r="I287" s="218"/>
      <c r="J287" s="218"/>
      <c r="K287" s="240"/>
      <c r="L287" s="218"/>
      <c r="M287" s="218"/>
      <c r="N287" s="218"/>
      <c r="O287" s="231"/>
      <c r="P287" s="231"/>
      <c r="Q287" s="231"/>
      <c r="R287" s="231"/>
      <c r="S287" s="231"/>
      <c r="T287" s="231"/>
      <c r="U287" s="231"/>
      <c r="V287" s="231"/>
      <c r="W287" s="231"/>
      <c r="X287" s="231"/>
      <c r="Y287" s="231"/>
      <c r="Z287" s="231"/>
    </row>
    <row r="288" spans="1:26" ht="13.5" customHeight="1">
      <c r="A288" s="231"/>
      <c r="B288" s="231"/>
      <c r="C288" s="231"/>
      <c r="D288" s="231"/>
      <c r="E288" s="231"/>
      <c r="F288" s="231"/>
      <c r="G288" s="218"/>
      <c r="H288" s="218"/>
      <c r="I288" s="218"/>
      <c r="J288" s="218"/>
      <c r="K288" s="240"/>
      <c r="L288" s="218"/>
      <c r="M288" s="218"/>
      <c r="N288" s="218"/>
      <c r="O288" s="231"/>
      <c r="P288" s="231"/>
      <c r="Q288" s="231"/>
      <c r="R288" s="231"/>
      <c r="S288" s="231"/>
      <c r="T288" s="231"/>
      <c r="U288" s="231"/>
      <c r="V288" s="231"/>
      <c r="W288" s="231"/>
      <c r="X288" s="231"/>
      <c r="Y288" s="231"/>
      <c r="Z288" s="231"/>
    </row>
    <row r="289" spans="1:26" ht="13.5" customHeight="1">
      <c r="A289" s="231"/>
      <c r="B289" s="231"/>
      <c r="C289" s="231"/>
      <c r="D289" s="231"/>
      <c r="E289" s="231"/>
      <c r="F289" s="231"/>
      <c r="G289" s="218"/>
      <c r="H289" s="218"/>
      <c r="I289" s="218"/>
      <c r="J289" s="218"/>
      <c r="K289" s="240"/>
      <c r="L289" s="218"/>
      <c r="M289" s="218"/>
      <c r="N289" s="218"/>
      <c r="O289" s="231"/>
      <c r="P289" s="231"/>
      <c r="Q289" s="231"/>
      <c r="R289" s="231"/>
      <c r="S289" s="231"/>
      <c r="T289" s="231"/>
      <c r="U289" s="231"/>
      <c r="V289" s="231"/>
      <c r="W289" s="231"/>
      <c r="X289" s="231"/>
      <c r="Y289" s="231"/>
      <c r="Z289" s="231"/>
    </row>
    <row r="290" spans="1:26" ht="13.5" customHeight="1">
      <c r="A290" s="231"/>
      <c r="B290" s="231"/>
      <c r="C290" s="231"/>
      <c r="D290" s="231"/>
      <c r="E290" s="231"/>
      <c r="F290" s="231"/>
      <c r="G290" s="218"/>
      <c r="H290" s="218"/>
      <c r="I290" s="218"/>
      <c r="J290" s="218"/>
      <c r="K290" s="240"/>
      <c r="L290" s="218"/>
      <c r="M290" s="218"/>
      <c r="N290" s="218"/>
      <c r="O290" s="231"/>
      <c r="P290" s="231"/>
      <c r="Q290" s="231"/>
      <c r="R290" s="231"/>
      <c r="S290" s="231"/>
      <c r="T290" s="231"/>
      <c r="U290" s="231"/>
      <c r="V290" s="231"/>
      <c r="W290" s="231"/>
      <c r="X290" s="231"/>
      <c r="Y290" s="231"/>
      <c r="Z290" s="231"/>
    </row>
    <row r="291" spans="1:26" ht="13.5" customHeight="1">
      <c r="A291" s="231"/>
      <c r="B291" s="231"/>
      <c r="C291" s="231"/>
      <c r="D291" s="231"/>
      <c r="E291" s="231"/>
      <c r="F291" s="231"/>
      <c r="G291" s="218"/>
      <c r="H291" s="218"/>
      <c r="I291" s="218"/>
      <c r="J291" s="218"/>
      <c r="K291" s="240"/>
      <c r="L291" s="218"/>
      <c r="M291" s="218"/>
      <c r="N291" s="218"/>
      <c r="O291" s="231"/>
      <c r="P291" s="231"/>
      <c r="Q291" s="231"/>
      <c r="R291" s="231"/>
      <c r="S291" s="231"/>
      <c r="T291" s="231"/>
      <c r="U291" s="231"/>
      <c r="V291" s="231"/>
      <c r="W291" s="231"/>
      <c r="X291" s="231"/>
      <c r="Y291" s="231"/>
      <c r="Z291" s="231"/>
    </row>
    <row r="292" spans="1:26" ht="13.5" customHeight="1">
      <c r="A292" s="231"/>
      <c r="B292" s="231"/>
      <c r="C292" s="231"/>
      <c r="D292" s="231"/>
      <c r="E292" s="231"/>
      <c r="F292" s="231"/>
      <c r="G292" s="218"/>
      <c r="H292" s="218"/>
      <c r="I292" s="218"/>
      <c r="J292" s="218"/>
      <c r="K292" s="240"/>
      <c r="L292" s="218"/>
      <c r="M292" s="218"/>
      <c r="N292" s="218"/>
      <c r="O292" s="231"/>
      <c r="P292" s="231"/>
      <c r="Q292" s="231"/>
      <c r="R292" s="231"/>
      <c r="S292" s="231"/>
      <c r="T292" s="231"/>
      <c r="U292" s="231"/>
      <c r="V292" s="231"/>
      <c r="W292" s="231"/>
      <c r="X292" s="231"/>
      <c r="Y292" s="231"/>
      <c r="Z292" s="231"/>
    </row>
    <row r="293" spans="1:26" ht="13.5" customHeight="1">
      <c r="A293" s="231"/>
      <c r="B293" s="231"/>
      <c r="C293" s="231"/>
      <c r="D293" s="231"/>
      <c r="E293" s="231"/>
      <c r="F293" s="231"/>
      <c r="G293" s="218"/>
      <c r="H293" s="218"/>
      <c r="I293" s="218"/>
      <c r="J293" s="218"/>
      <c r="K293" s="240"/>
      <c r="L293" s="218"/>
      <c r="M293" s="218"/>
      <c r="N293" s="218"/>
      <c r="O293" s="231"/>
      <c r="P293" s="231"/>
      <c r="Q293" s="231"/>
      <c r="R293" s="231"/>
      <c r="S293" s="231"/>
      <c r="T293" s="231"/>
      <c r="U293" s="231"/>
      <c r="V293" s="231"/>
      <c r="W293" s="231"/>
      <c r="X293" s="231"/>
      <c r="Y293" s="231"/>
      <c r="Z293" s="231"/>
    </row>
    <row r="294" spans="1:26" ht="13.5" customHeight="1">
      <c r="A294" s="231"/>
      <c r="B294" s="231"/>
      <c r="C294" s="231"/>
      <c r="D294" s="231"/>
      <c r="E294" s="231"/>
      <c r="F294" s="231"/>
      <c r="G294" s="218"/>
      <c r="H294" s="218"/>
      <c r="I294" s="218"/>
      <c r="J294" s="218"/>
      <c r="K294" s="240"/>
      <c r="L294" s="218"/>
      <c r="M294" s="218"/>
      <c r="N294" s="218"/>
      <c r="O294" s="231"/>
      <c r="P294" s="231"/>
      <c r="Q294" s="231"/>
      <c r="R294" s="231"/>
      <c r="S294" s="231"/>
      <c r="T294" s="231"/>
      <c r="U294" s="231"/>
      <c r="V294" s="231"/>
      <c r="W294" s="231"/>
      <c r="X294" s="231"/>
      <c r="Y294" s="231"/>
      <c r="Z294" s="231"/>
    </row>
    <row r="295" spans="1:26" ht="13.5" customHeight="1">
      <c r="A295" s="231"/>
      <c r="B295" s="231"/>
      <c r="C295" s="231"/>
      <c r="D295" s="231"/>
      <c r="E295" s="231"/>
      <c r="F295" s="231"/>
      <c r="G295" s="218"/>
      <c r="H295" s="218"/>
      <c r="I295" s="218"/>
      <c r="J295" s="218"/>
      <c r="K295" s="240"/>
      <c r="L295" s="218"/>
      <c r="M295" s="218"/>
      <c r="N295" s="218"/>
      <c r="O295" s="231"/>
      <c r="P295" s="231"/>
      <c r="Q295" s="231"/>
      <c r="R295" s="231"/>
      <c r="S295" s="231"/>
      <c r="T295" s="231"/>
      <c r="U295" s="231"/>
      <c r="V295" s="231"/>
      <c r="W295" s="231"/>
      <c r="X295" s="231"/>
      <c r="Y295" s="231"/>
      <c r="Z295" s="231"/>
    </row>
    <row r="296" spans="1:26" ht="13.5" customHeight="1">
      <c r="A296" s="231"/>
      <c r="B296" s="231"/>
      <c r="C296" s="231"/>
      <c r="D296" s="231"/>
      <c r="E296" s="231"/>
      <c r="F296" s="231"/>
      <c r="G296" s="218"/>
      <c r="H296" s="218"/>
      <c r="I296" s="218"/>
      <c r="J296" s="218"/>
      <c r="K296" s="240"/>
      <c r="L296" s="218"/>
      <c r="M296" s="218"/>
      <c r="N296" s="218"/>
      <c r="O296" s="231"/>
      <c r="P296" s="231"/>
      <c r="Q296" s="231"/>
      <c r="R296" s="231"/>
      <c r="S296" s="231"/>
      <c r="T296" s="231"/>
      <c r="U296" s="231"/>
      <c r="V296" s="231"/>
      <c r="W296" s="231"/>
      <c r="X296" s="231"/>
      <c r="Y296" s="231"/>
      <c r="Z296" s="231"/>
    </row>
    <row r="297" spans="1:26" ht="13.5" customHeight="1">
      <c r="A297" s="231"/>
      <c r="B297" s="231"/>
      <c r="C297" s="231"/>
      <c r="D297" s="231"/>
      <c r="E297" s="231"/>
      <c r="F297" s="231"/>
      <c r="G297" s="218"/>
      <c r="H297" s="218"/>
      <c r="I297" s="218"/>
      <c r="J297" s="218"/>
      <c r="K297" s="240"/>
      <c r="L297" s="218"/>
      <c r="M297" s="218"/>
      <c r="N297" s="218"/>
      <c r="O297" s="231"/>
      <c r="P297" s="231"/>
      <c r="Q297" s="231"/>
      <c r="R297" s="231"/>
      <c r="S297" s="231"/>
      <c r="T297" s="231"/>
      <c r="U297" s="231"/>
      <c r="V297" s="231"/>
      <c r="W297" s="231"/>
      <c r="X297" s="231"/>
      <c r="Y297" s="231"/>
      <c r="Z297" s="231"/>
    </row>
    <row r="298" spans="1:26" ht="13.5" customHeight="1">
      <c r="A298" s="231"/>
      <c r="B298" s="231"/>
      <c r="C298" s="231"/>
      <c r="D298" s="231"/>
      <c r="E298" s="231"/>
      <c r="F298" s="231"/>
      <c r="G298" s="218"/>
      <c r="H298" s="218"/>
      <c r="I298" s="218"/>
      <c r="J298" s="218"/>
      <c r="K298" s="240"/>
      <c r="L298" s="218"/>
      <c r="M298" s="218"/>
      <c r="N298" s="218"/>
      <c r="O298" s="231"/>
      <c r="P298" s="231"/>
      <c r="Q298" s="231"/>
      <c r="R298" s="231"/>
      <c r="S298" s="231"/>
      <c r="T298" s="231"/>
      <c r="U298" s="231"/>
      <c r="V298" s="231"/>
      <c r="W298" s="231"/>
      <c r="X298" s="231"/>
      <c r="Y298" s="231"/>
      <c r="Z298" s="231"/>
    </row>
    <row r="299" spans="1:26" ht="13.5" customHeight="1">
      <c r="A299" s="231"/>
      <c r="B299" s="231"/>
      <c r="C299" s="231"/>
      <c r="D299" s="231"/>
      <c r="E299" s="231"/>
      <c r="F299" s="231"/>
      <c r="G299" s="218"/>
      <c r="H299" s="218"/>
      <c r="I299" s="218"/>
      <c r="J299" s="218"/>
      <c r="K299" s="240"/>
      <c r="L299" s="218"/>
      <c r="M299" s="218"/>
      <c r="N299" s="218"/>
      <c r="O299" s="231"/>
      <c r="P299" s="231"/>
      <c r="Q299" s="231"/>
      <c r="R299" s="231"/>
      <c r="S299" s="231"/>
      <c r="T299" s="231"/>
      <c r="U299" s="231"/>
      <c r="V299" s="231"/>
      <c r="W299" s="231"/>
      <c r="X299" s="231"/>
      <c r="Y299" s="231"/>
      <c r="Z299" s="231"/>
    </row>
    <row r="300" spans="1:26" ht="13.5" customHeight="1">
      <c r="A300" s="231"/>
      <c r="B300" s="231"/>
      <c r="C300" s="231"/>
      <c r="D300" s="231"/>
      <c r="E300" s="231"/>
      <c r="F300" s="231"/>
      <c r="G300" s="218"/>
      <c r="H300" s="218"/>
      <c r="I300" s="218"/>
      <c r="J300" s="218"/>
      <c r="K300" s="240"/>
      <c r="L300" s="218"/>
      <c r="M300" s="218"/>
      <c r="N300" s="218"/>
      <c r="O300" s="231"/>
      <c r="P300" s="231"/>
      <c r="Q300" s="231"/>
      <c r="R300" s="231"/>
      <c r="S300" s="231"/>
      <c r="T300" s="231"/>
      <c r="U300" s="231"/>
      <c r="V300" s="231"/>
      <c r="W300" s="231"/>
      <c r="X300" s="231"/>
      <c r="Y300" s="231"/>
      <c r="Z300" s="231"/>
    </row>
    <row r="301" spans="1:26" ht="13.5" customHeight="1">
      <c r="A301" s="231"/>
      <c r="B301" s="231"/>
      <c r="C301" s="231"/>
      <c r="D301" s="231"/>
      <c r="E301" s="231"/>
      <c r="F301" s="231"/>
      <c r="G301" s="218"/>
      <c r="H301" s="218"/>
      <c r="I301" s="218"/>
      <c r="J301" s="218"/>
      <c r="K301" s="240"/>
      <c r="L301" s="218"/>
      <c r="M301" s="218"/>
      <c r="N301" s="218"/>
      <c r="O301" s="231"/>
      <c r="P301" s="231"/>
      <c r="Q301" s="231"/>
      <c r="R301" s="231"/>
      <c r="S301" s="231"/>
      <c r="T301" s="231"/>
      <c r="U301" s="231"/>
      <c r="V301" s="231"/>
      <c r="W301" s="231"/>
      <c r="X301" s="231"/>
      <c r="Y301" s="231"/>
      <c r="Z301" s="231"/>
    </row>
    <row r="302" spans="1:26" ht="13.5" customHeight="1">
      <c r="A302" s="231"/>
      <c r="B302" s="231"/>
      <c r="C302" s="231"/>
      <c r="D302" s="231"/>
      <c r="E302" s="231"/>
      <c r="F302" s="231"/>
      <c r="G302" s="218"/>
      <c r="H302" s="218"/>
      <c r="I302" s="218"/>
      <c r="J302" s="218"/>
      <c r="K302" s="240"/>
      <c r="L302" s="218"/>
      <c r="M302" s="218"/>
      <c r="N302" s="218"/>
      <c r="O302" s="231"/>
      <c r="P302" s="231"/>
      <c r="Q302" s="231"/>
      <c r="R302" s="231"/>
      <c r="S302" s="231"/>
      <c r="T302" s="231"/>
      <c r="U302" s="231"/>
      <c r="V302" s="231"/>
      <c r="W302" s="231"/>
      <c r="X302" s="231"/>
      <c r="Y302" s="231"/>
      <c r="Z302" s="231"/>
    </row>
    <row r="303" spans="1:26" ht="13.5" customHeight="1">
      <c r="A303" s="231"/>
      <c r="B303" s="231"/>
      <c r="C303" s="231"/>
      <c r="D303" s="231"/>
      <c r="E303" s="231"/>
      <c r="F303" s="231"/>
      <c r="G303" s="218"/>
      <c r="H303" s="218"/>
      <c r="I303" s="218"/>
      <c r="J303" s="218"/>
      <c r="K303" s="240"/>
      <c r="L303" s="218"/>
      <c r="M303" s="218"/>
      <c r="N303" s="218"/>
      <c r="O303" s="231"/>
      <c r="P303" s="231"/>
      <c r="Q303" s="231"/>
      <c r="R303" s="231"/>
      <c r="S303" s="231"/>
      <c r="T303" s="231"/>
      <c r="U303" s="231"/>
      <c r="V303" s="231"/>
      <c r="W303" s="231"/>
      <c r="X303" s="231"/>
      <c r="Y303" s="231"/>
      <c r="Z303" s="231"/>
    </row>
    <row r="304" spans="1:26" ht="13.5" customHeight="1">
      <c r="A304" s="231"/>
      <c r="B304" s="231"/>
      <c r="C304" s="231"/>
      <c r="D304" s="231"/>
      <c r="E304" s="231"/>
      <c r="F304" s="231"/>
      <c r="G304" s="218"/>
      <c r="H304" s="218"/>
      <c r="I304" s="218"/>
      <c r="J304" s="218"/>
      <c r="K304" s="240"/>
      <c r="L304" s="218"/>
      <c r="M304" s="218"/>
      <c r="N304" s="218"/>
      <c r="O304" s="231"/>
      <c r="P304" s="231"/>
      <c r="Q304" s="231"/>
      <c r="R304" s="231"/>
      <c r="S304" s="231"/>
      <c r="T304" s="231"/>
      <c r="U304" s="231"/>
      <c r="V304" s="231"/>
      <c r="W304" s="231"/>
      <c r="X304" s="231"/>
      <c r="Y304" s="231"/>
      <c r="Z304" s="231"/>
    </row>
    <row r="305" spans="1:26" ht="13.5" customHeight="1">
      <c r="A305" s="231"/>
      <c r="B305" s="231"/>
      <c r="C305" s="231"/>
      <c r="D305" s="231"/>
      <c r="E305" s="231"/>
      <c r="F305" s="231"/>
      <c r="G305" s="218"/>
      <c r="H305" s="218"/>
      <c r="I305" s="218"/>
      <c r="J305" s="218"/>
      <c r="K305" s="240"/>
      <c r="L305" s="218"/>
      <c r="M305" s="218"/>
      <c r="N305" s="218"/>
      <c r="O305" s="231"/>
      <c r="P305" s="231"/>
      <c r="Q305" s="231"/>
      <c r="R305" s="231"/>
      <c r="S305" s="231"/>
      <c r="T305" s="231"/>
      <c r="U305" s="231"/>
      <c r="V305" s="231"/>
      <c r="W305" s="231"/>
      <c r="X305" s="231"/>
      <c r="Y305" s="231"/>
      <c r="Z305" s="231"/>
    </row>
    <row r="306" spans="1:26" ht="13.5" customHeight="1">
      <c r="A306" s="231"/>
      <c r="B306" s="231"/>
      <c r="C306" s="231"/>
      <c r="D306" s="231"/>
      <c r="E306" s="231"/>
      <c r="F306" s="231"/>
      <c r="G306" s="218"/>
      <c r="H306" s="218"/>
      <c r="I306" s="218"/>
      <c r="J306" s="218"/>
      <c r="K306" s="240"/>
      <c r="L306" s="218"/>
      <c r="M306" s="218"/>
      <c r="N306" s="218"/>
      <c r="O306" s="231"/>
      <c r="P306" s="231"/>
      <c r="Q306" s="231"/>
      <c r="R306" s="231"/>
      <c r="S306" s="231"/>
      <c r="T306" s="231"/>
      <c r="U306" s="231"/>
      <c r="V306" s="231"/>
      <c r="W306" s="231"/>
      <c r="X306" s="231"/>
      <c r="Y306" s="231"/>
      <c r="Z306" s="231"/>
    </row>
    <row r="307" spans="1:26" ht="13.5" customHeight="1">
      <c r="A307" s="231"/>
      <c r="B307" s="231"/>
      <c r="C307" s="231"/>
      <c r="D307" s="231"/>
      <c r="E307" s="231"/>
      <c r="F307" s="231"/>
      <c r="G307" s="218"/>
      <c r="H307" s="218"/>
      <c r="I307" s="218"/>
      <c r="J307" s="218"/>
      <c r="K307" s="240"/>
      <c r="L307" s="218"/>
      <c r="M307" s="218"/>
      <c r="N307" s="218"/>
      <c r="O307" s="231"/>
      <c r="P307" s="231"/>
      <c r="Q307" s="231"/>
      <c r="R307" s="231"/>
      <c r="S307" s="231"/>
      <c r="T307" s="231"/>
      <c r="U307" s="231"/>
      <c r="V307" s="231"/>
      <c r="W307" s="231"/>
      <c r="X307" s="231"/>
      <c r="Y307" s="231"/>
      <c r="Z307" s="231"/>
    </row>
    <row r="308" spans="1:26" ht="13.5" customHeight="1">
      <c r="A308" s="231"/>
      <c r="B308" s="231"/>
      <c r="C308" s="231"/>
      <c r="D308" s="231"/>
      <c r="E308" s="231"/>
      <c r="F308" s="231"/>
      <c r="G308" s="218"/>
      <c r="H308" s="218"/>
      <c r="I308" s="218"/>
      <c r="J308" s="218"/>
      <c r="K308" s="240"/>
      <c r="L308" s="218"/>
      <c r="M308" s="218"/>
      <c r="N308" s="218"/>
      <c r="O308" s="231"/>
      <c r="P308" s="231"/>
      <c r="Q308" s="231"/>
      <c r="R308" s="231"/>
      <c r="S308" s="231"/>
      <c r="T308" s="231"/>
      <c r="U308" s="231"/>
      <c r="V308" s="231"/>
      <c r="W308" s="231"/>
      <c r="X308" s="231"/>
      <c r="Y308" s="231"/>
      <c r="Z308" s="231"/>
    </row>
    <row r="309" spans="1:26" ht="13.5" customHeight="1">
      <c r="A309" s="231"/>
      <c r="B309" s="231"/>
      <c r="C309" s="231"/>
      <c r="D309" s="231"/>
      <c r="E309" s="231"/>
      <c r="F309" s="231"/>
      <c r="G309" s="218"/>
      <c r="H309" s="218"/>
      <c r="I309" s="218"/>
      <c r="J309" s="218"/>
      <c r="K309" s="240"/>
      <c r="L309" s="218"/>
      <c r="M309" s="218"/>
      <c r="N309" s="218"/>
      <c r="O309" s="231"/>
      <c r="P309" s="231"/>
      <c r="Q309" s="231"/>
      <c r="R309" s="231"/>
      <c r="S309" s="231"/>
      <c r="T309" s="231"/>
      <c r="U309" s="231"/>
      <c r="V309" s="231"/>
      <c r="W309" s="231"/>
      <c r="X309" s="231"/>
      <c r="Y309" s="231"/>
      <c r="Z309" s="231"/>
    </row>
    <row r="310" spans="1:26" ht="13.5" customHeight="1">
      <c r="A310" s="231"/>
      <c r="B310" s="231"/>
      <c r="C310" s="231"/>
      <c r="D310" s="231"/>
      <c r="E310" s="231"/>
      <c r="F310" s="231"/>
      <c r="G310" s="218"/>
      <c r="H310" s="218"/>
      <c r="I310" s="218"/>
      <c r="J310" s="218"/>
      <c r="K310" s="240"/>
      <c r="L310" s="218"/>
      <c r="M310" s="218"/>
      <c r="N310" s="218"/>
      <c r="O310" s="231"/>
      <c r="P310" s="231"/>
      <c r="Q310" s="231"/>
      <c r="R310" s="231"/>
      <c r="S310" s="231"/>
      <c r="T310" s="231"/>
      <c r="U310" s="231"/>
      <c r="V310" s="231"/>
      <c r="W310" s="231"/>
      <c r="X310" s="231"/>
      <c r="Y310" s="231"/>
      <c r="Z310" s="231"/>
    </row>
    <row r="311" spans="1:26" ht="13.5" customHeight="1">
      <c r="A311" s="231"/>
      <c r="B311" s="231"/>
      <c r="C311" s="231"/>
      <c r="D311" s="231"/>
      <c r="E311" s="231"/>
      <c r="F311" s="231"/>
      <c r="G311" s="218"/>
      <c r="H311" s="218"/>
      <c r="I311" s="218"/>
      <c r="J311" s="218"/>
      <c r="K311" s="240"/>
      <c r="L311" s="218"/>
      <c r="M311" s="218"/>
      <c r="N311" s="218"/>
      <c r="O311" s="231"/>
      <c r="P311" s="231"/>
      <c r="Q311" s="231"/>
      <c r="R311" s="231"/>
      <c r="S311" s="231"/>
      <c r="T311" s="231"/>
      <c r="U311" s="231"/>
      <c r="V311" s="231"/>
      <c r="W311" s="231"/>
      <c r="X311" s="231"/>
      <c r="Y311" s="231"/>
      <c r="Z311" s="231"/>
    </row>
    <row r="312" spans="1:26" ht="13.5" customHeight="1">
      <c r="A312" s="231"/>
      <c r="B312" s="231"/>
      <c r="C312" s="231"/>
      <c r="D312" s="231"/>
      <c r="E312" s="231"/>
      <c r="F312" s="231"/>
      <c r="G312" s="218"/>
      <c r="H312" s="218"/>
      <c r="I312" s="218"/>
      <c r="J312" s="218"/>
      <c r="K312" s="240"/>
      <c r="L312" s="218"/>
      <c r="M312" s="218"/>
      <c r="N312" s="218"/>
      <c r="O312" s="231"/>
      <c r="P312" s="231"/>
      <c r="Q312" s="231"/>
      <c r="R312" s="231"/>
      <c r="S312" s="231"/>
      <c r="T312" s="231"/>
      <c r="U312" s="231"/>
      <c r="V312" s="231"/>
      <c r="W312" s="231"/>
      <c r="X312" s="231"/>
      <c r="Y312" s="231"/>
      <c r="Z312" s="231"/>
    </row>
    <row r="313" spans="1:26" ht="13.5" customHeight="1">
      <c r="A313" s="231"/>
      <c r="B313" s="231"/>
      <c r="C313" s="231"/>
      <c r="D313" s="231"/>
      <c r="E313" s="231"/>
      <c r="F313" s="231"/>
      <c r="G313" s="218"/>
      <c r="H313" s="218"/>
      <c r="I313" s="218"/>
      <c r="J313" s="218"/>
      <c r="K313" s="240"/>
      <c r="L313" s="218"/>
      <c r="M313" s="218"/>
      <c r="N313" s="218"/>
      <c r="O313" s="231"/>
      <c r="P313" s="231"/>
      <c r="Q313" s="231"/>
      <c r="R313" s="231"/>
      <c r="S313" s="231"/>
      <c r="T313" s="231"/>
      <c r="U313" s="231"/>
      <c r="V313" s="231"/>
      <c r="W313" s="231"/>
      <c r="X313" s="231"/>
      <c r="Y313" s="231"/>
      <c r="Z313" s="231"/>
    </row>
    <row r="314" spans="1:26" ht="13.5" customHeight="1">
      <c r="A314" s="231"/>
      <c r="B314" s="231"/>
      <c r="C314" s="231"/>
      <c r="D314" s="231"/>
      <c r="E314" s="231"/>
      <c r="F314" s="231"/>
      <c r="G314" s="218"/>
      <c r="H314" s="218"/>
      <c r="I314" s="218"/>
      <c r="J314" s="218"/>
      <c r="K314" s="240"/>
      <c r="L314" s="218"/>
      <c r="M314" s="218"/>
      <c r="N314" s="218"/>
      <c r="O314" s="231"/>
      <c r="P314" s="231"/>
      <c r="Q314" s="231"/>
      <c r="R314" s="231"/>
      <c r="S314" s="231"/>
      <c r="T314" s="231"/>
      <c r="U314" s="231"/>
      <c r="V314" s="231"/>
      <c r="W314" s="231"/>
      <c r="X314" s="231"/>
      <c r="Y314" s="231"/>
      <c r="Z314" s="231"/>
    </row>
    <row r="315" spans="1:26" ht="13.5" customHeight="1">
      <c r="A315" s="231"/>
      <c r="B315" s="231"/>
      <c r="C315" s="231"/>
      <c r="D315" s="231"/>
      <c r="E315" s="231"/>
      <c r="F315" s="231"/>
      <c r="G315" s="218"/>
      <c r="H315" s="218"/>
      <c r="I315" s="218"/>
      <c r="J315" s="218"/>
      <c r="K315" s="240"/>
      <c r="L315" s="218"/>
      <c r="M315" s="218"/>
      <c r="N315" s="218"/>
      <c r="O315" s="231"/>
      <c r="P315" s="231"/>
      <c r="Q315" s="231"/>
      <c r="R315" s="231"/>
      <c r="S315" s="231"/>
      <c r="T315" s="231"/>
      <c r="U315" s="231"/>
      <c r="V315" s="231"/>
      <c r="W315" s="231"/>
      <c r="X315" s="231"/>
      <c r="Y315" s="231"/>
      <c r="Z315" s="231"/>
    </row>
    <row r="316" spans="1:26" ht="13.5" customHeight="1">
      <c r="A316" s="231"/>
      <c r="B316" s="231"/>
      <c r="C316" s="231"/>
      <c r="D316" s="231"/>
      <c r="E316" s="231"/>
      <c r="F316" s="231"/>
      <c r="G316" s="218"/>
      <c r="H316" s="218"/>
      <c r="I316" s="218"/>
      <c r="J316" s="218"/>
      <c r="K316" s="240"/>
      <c r="L316" s="218"/>
      <c r="M316" s="218"/>
      <c r="N316" s="218"/>
      <c r="O316" s="231"/>
      <c r="P316" s="231"/>
      <c r="Q316" s="231"/>
      <c r="R316" s="231"/>
      <c r="S316" s="231"/>
      <c r="T316" s="231"/>
      <c r="U316" s="231"/>
      <c r="V316" s="231"/>
      <c r="W316" s="231"/>
      <c r="X316" s="231"/>
      <c r="Y316" s="231"/>
      <c r="Z316" s="231"/>
    </row>
    <row r="317" spans="1:26" ht="13.5" customHeight="1">
      <c r="A317" s="231"/>
      <c r="B317" s="231"/>
      <c r="C317" s="231"/>
      <c r="D317" s="231"/>
      <c r="E317" s="231"/>
      <c r="F317" s="231"/>
      <c r="G317" s="218"/>
      <c r="H317" s="218"/>
      <c r="I317" s="218"/>
      <c r="J317" s="218"/>
      <c r="K317" s="240"/>
      <c r="L317" s="218"/>
      <c r="M317" s="218"/>
      <c r="N317" s="218"/>
      <c r="O317" s="231"/>
      <c r="P317" s="231"/>
      <c r="Q317" s="231"/>
      <c r="R317" s="231"/>
      <c r="S317" s="231"/>
      <c r="T317" s="231"/>
      <c r="U317" s="231"/>
      <c r="V317" s="231"/>
      <c r="W317" s="231"/>
      <c r="X317" s="231"/>
      <c r="Y317" s="231"/>
      <c r="Z317" s="231"/>
    </row>
    <row r="318" spans="1:26" ht="13.5" customHeight="1">
      <c r="A318" s="231"/>
      <c r="B318" s="231"/>
      <c r="C318" s="231"/>
      <c r="D318" s="231"/>
      <c r="E318" s="231"/>
      <c r="F318" s="231"/>
      <c r="G318" s="218"/>
      <c r="H318" s="218"/>
      <c r="I318" s="218"/>
      <c r="J318" s="218"/>
      <c r="K318" s="240"/>
      <c r="L318" s="218"/>
      <c r="M318" s="218"/>
      <c r="N318" s="218"/>
      <c r="O318" s="231"/>
      <c r="P318" s="231"/>
      <c r="Q318" s="231"/>
      <c r="R318" s="231"/>
      <c r="S318" s="231"/>
      <c r="T318" s="231"/>
      <c r="U318" s="231"/>
      <c r="V318" s="231"/>
      <c r="W318" s="231"/>
      <c r="X318" s="231"/>
      <c r="Y318" s="231"/>
      <c r="Z318" s="231"/>
    </row>
    <row r="319" spans="1:26" ht="13.5" customHeight="1">
      <c r="A319" s="231"/>
      <c r="B319" s="231"/>
      <c r="C319" s="231"/>
      <c r="D319" s="231"/>
      <c r="E319" s="231"/>
      <c r="F319" s="231"/>
      <c r="G319" s="218"/>
      <c r="H319" s="218"/>
      <c r="I319" s="218"/>
      <c r="J319" s="218"/>
      <c r="K319" s="240"/>
      <c r="L319" s="218"/>
      <c r="M319" s="218"/>
      <c r="N319" s="218"/>
      <c r="O319" s="231"/>
      <c r="P319" s="231"/>
      <c r="Q319" s="231"/>
      <c r="R319" s="231"/>
      <c r="S319" s="231"/>
      <c r="T319" s="231"/>
      <c r="U319" s="231"/>
      <c r="V319" s="231"/>
      <c r="W319" s="231"/>
      <c r="X319" s="231"/>
      <c r="Y319" s="231"/>
      <c r="Z319" s="231"/>
    </row>
    <row r="320" spans="1:26" ht="13.5" customHeight="1">
      <c r="A320" s="231"/>
      <c r="B320" s="231"/>
      <c r="C320" s="231"/>
      <c r="D320" s="231"/>
      <c r="E320" s="231"/>
      <c r="F320" s="231"/>
      <c r="G320" s="218"/>
      <c r="H320" s="218"/>
      <c r="I320" s="218"/>
      <c r="J320" s="218"/>
      <c r="K320" s="240"/>
      <c r="L320" s="218"/>
      <c r="M320" s="218"/>
      <c r="N320" s="218"/>
      <c r="O320" s="231"/>
      <c r="P320" s="231"/>
      <c r="Q320" s="231"/>
      <c r="R320" s="231"/>
      <c r="S320" s="231"/>
      <c r="T320" s="231"/>
      <c r="U320" s="231"/>
      <c r="V320" s="231"/>
      <c r="W320" s="231"/>
      <c r="X320" s="231"/>
      <c r="Y320" s="231"/>
      <c r="Z320" s="231"/>
    </row>
    <row r="321" spans="1:26" ht="13.5" customHeight="1">
      <c r="A321" s="231"/>
      <c r="B321" s="231"/>
      <c r="C321" s="231"/>
      <c r="D321" s="231"/>
      <c r="E321" s="231"/>
      <c r="F321" s="231"/>
      <c r="G321" s="218"/>
      <c r="H321" s="218"/>
      <c r="I321" s="218"/>
      <c r="J321" s="218"/>
      <c r="K321" s="240"/>
      <c r="L321" s="218"/>
      <c r="M321" s="218"/>
      <c r="N321" s="218"/>
      <c r="O321" s="231"/>
      <c r="P321" s="231"/>
      <c r="Q321" s="231"/>
      <c r="R321" s="231"/>
      <c r="S321" s="231"/>
      <c r="T321" s="231"/>
      <c r="U321" s="231"/>
      <c r="V321" s="231"/>
      <c r="W321" s="231"/>
      <c r="X321" s="231"/>
      <c r="Y321" s="231"/>
      <c r="Z321" s="231"/>
    </row>
    <row r="322" spans="1:26" ht="13.5" customHeight="1">
      <c r="A322" s="231"/>
      <c r="B322" s="231"/>
      <c r="C322" s="231"/>
      <c r="D322" s="231"/>
      <c r="E322" s="231"/>
      <c r="F322" s="231"/>
      <c r="G322" s="218"/>
      <c r="H322" s="218"/>
      <c r="I322" s="218"/>
      <c r="J322" s="218"/>
      <c r="K322" s="240"/>
      <c r="L322" s="218"/>
      <c r="M322" s="218"/>
      <c r="N322" s="218"/>
      <c r="O322" s="231"/>
      <c r="P322" s="231"/>
      <c r="Q322" s="231"/>
      <c r="R322" s="231"/>
      <c r="S322" s="231"/>
      <c r="T322" s="231"/>
      <c r="U322" s="231"/>
      <c r="V322" s="231"/>
      <c r="W322" s="231"/>
      <c r="X322" s="231"/>
      <c r="Y322" s="231"/>
      <c r="Z322" s="231"/>
    </row>
    <row r="323" spans="1:26" ht="13.5" customHeight="1">
      <c r="A323" s="231"/>
      <c r="B323" s="231"/>
      <c r="C323" s="231"/>
      <c r="D323" s="231"/>
      <c r="E323" s="231"/>
      <c r="F323" s="231"/>
      <c r="G323" s="218"/>
      <c r="H323" s="218"/>
      <c r="I323" s="218"/>
      <c r="J323" s="218"/>
      <c r="K323" s="240"/>
      <c r="L323" s="218"/>
      <c r="M323" s="218"/>
      <c r="N323" s="218"/>
      <c r="O323" s="231"/>
      <c r="P323" s="231"/>
      <c r="Q323" s="231"/>
      <c r="R323" s="231"/>
      <c r="S323" s="231"/>
      <c r="T323" s="231"/>
      <c r="U323" s="231"/>
      <c r="V323" s="231"/>
      <c r="W323" s="231"/>
      <c r="X323" s="231"/>
      <c r="Y323" s="231"/>
      <c r="Z323" s="231"/>
    </row>
    <row r="324" spans="1:26" ht="13.5" customHeight="1">
      <c r="A324" s="231"/>
      <c r="B324" s="231"/>
      <c r="C324" s="231"/>
      <c r="D324" s="231"/>
      <c r="E324" s="231"/>
      <c r="F324" s="231"/>
      <c r="G324" s="218"/>
      <c r="H324" s="218"/>
      <c r="I324" s="218"/>
      <c r="J324" s="218"/>
      <c r="K324" s="240"/>
      <c r="L324" s="218"/>
      <c r="M324" s="218"/>
      <c r="N324" s="218"/>
      <c r="O324" s="231"/>
      <c r="P324" s="231"/>
      <c r="Q324" s="231"/>
      <c r="R324" s="231"/>
      <c r="S324" s="231"/>
      <c r="T324" s="231"/>
      <c r="U324" s="231"/>
      <c r="V324" s="231"/>
      <c r="W324" s="231"/>
      <c r="X324" s="231"/>
      <c r="Y324" s="231"/>
      <c r="Z324" s="231"/>
    </row>
    <row r="325" spans="1:26" ht="13.5" customHeight="1">
      <c r="A325" s="231"/>
      <c r="B325" s="231"/>
      <c r="C325" s="231"/>
      <c r="D325" s="231"/>
      <c r="E325" s="231"/>
      <c r="F325" s="231"/>
      <c r="G325" s="218"/>
      <c r="H325" s="218"/>
      <c r="I325" s="218"/>
      <c r="J325" s="218"/>
      <c r="K325" s="240"/>
      <c r="L325" s="218"/>
      <c r="M325" s="218"/>
      <c r="N325" s="218"/>
      <c r="O325" s="231"/>
      <c r="P325" s="231"/>
      <c r="Q325" s="231"/>
      <c r="R325" s="231"/>
      <c r="S325" s="231"/>
      <c r="T325" s="231"/>
      <c r="U325" s="231"/>
      <c r="V325" s="231"/>
      <c r="W325" s="231"/>
      <c r="X325" s="231"/>
      <c r="Y325" s="231"/>
      <c r="Z325" s="231"/>
    </row>
    <row r="326" spans="1:26" ht="13.5" customHeight="1">
      <c r="A326" s="231"/>
      <c r="B326" s="231"/>
      <c r="C326" s="231"/>
      <c r="D326" s="231"/>
      <c r="E326" s="231"/>
      <c r="F326" s="231"/>
      <c r="G326" s="218"/>
      <c r="H326" s="218"/>
      <c r="I326" s="218"/>
      <c r="J326" s="218"/>
      <c r="K326" s="240"/>
      <c r="L326" s="218"/>
      <c r="M326" s="218"/>
      <c r="N326" s="218"/>
      <c r="O326" s="231"/>
      <c r="P326" s="231"/>
      <c r="Q326" s="231"/>
      <c r="R326" s="231"/>
      <c r="S326" s="231"/>
      <c r="T326" s="231"/>
      <c r="U326" s="231"/>
      <c r="V326" s="231"/>
      <c r="W326" s="231"/>
      <c r="X326" s="231"/>
      <c r="Y326" s="231"/>
      <c r="Z326" s="231"/>
    </row>
    <row r="327" spans="1:26" ht="13.5" customHeight="1">
      <c r="A327" s="231"/>
      <c r="B327" s="231"/>
      <c r="C327" s="231"/>
      <c r="D327" s="231"/>
      <c r="E327" s="231"/>
      <c r="F327" s="231"/>
      <c r="G327" s="218"/>
      <c r="H327" s="218"/>
      <c r="I327" s="218"/>
      <c r="J327" s="218"/>
      <c r="K327" s="240"/>
      <c r="L327" s="218"/>
      <c r="M327" s="218"/>
      <c r="N327" s="218"/>
      <c r="O327" s="231"/>
      <c r="P327" s="231"/>
      <c r="Q327" s="231"/>
      <c r="R327" s="231"/>
      <c r="S327" s="231"/>
      <c r="T327" s="231"/>
      <c r="U327" s="231"/>
      <c r="V327" s="231"/>
      <c r="W327" s="231"/>
      <c r="X327" s="231"/>
      <c r="Y327" s="231"/>
      <c r="Z327" s="231"/>
    </row>
    <row r="328" spans="1:26" ht="13.5" customHeight="1">
      <c r="A328" s="231"/>
      <c r="B328" s="231"/>
      <c r="C328" s="231"/>
      <c r="D328" s="231"/>
      <c r="E328" s="231"/>
      <c r="F328" s="231"/>
      <c r="G328" s="218"/>
      <c r="H328" s="218"/>
      <c r="I328" s="218"/>
      <c r="J328" s="218"/>
      <c r="K328" s="240"/>
      <c r="L328" s="218"/>
      <c r="M328" s="218"/>
      <c r="N328" s="218"/>
      <c r="O328" s="231"/>
      <c r="P328" s="231"/>
      <c r="Q328" s="231"/>
      <c r="R328" s="231"/>
      <c r="S328" s="231"/>
      <c r="T328" s="231"/>
      <c r="U328" s="231"/>
      <c r="V328" s="231"/>
      <c r="W328" s="231"/>
      <c r="X328" s="231"/>
      <c r="Y328" s="231"/>
      <c r="Z328" s="231"/>
    </row>
    <row r="329" spans="1:26" ht="13.5" customHeight="1">
      <c r="A329" s="231"/>
      <c r="B329" s="231"/>
      <c r="C329" s="231"/>
      <c r="D329" s="231"/>
      <c r="E329" s="231"/>
      <c r="F329" s="231"/>
      <c r="G329" s="218"/>
      <c r="H329" s="218"/>
      <c r="I329" s="218"/>
      <c r="J329" s="218"/>
      <c r="K329" s="240"/>
      <c r="L329" s="218"/>
      <c r="M329" s="218"/>
      <c r="N329" s="218"/>
      <c r="O329" s="231"/>
      <c r="P329" s="231"/>
      <c r="Q329" s="231"/>
      <c r="R329" s="231"/>
      <c r="S329" s="231"/>
      <c r="T329" s="231"/>
      <c r="U329" s="231"/>
      <c r="V329" s="231"/>
      <c r="W329" s="231"/>
      <c r="X329" s="231"/>
      <c r="Y329" s="231"/>
      <c r="Z329" s="231"/>
    </row>
    <row r="330" spans="1:26" ht="13.5" customHeight="1">
      <c r="A330" s="231"/>
      <c r="B330" s="231"/>
      <c r="C330" s="231"/>
      <c r="D330" s="231"/>
      <c r="E330" s="231"/>
      <c r="F330" s="231"/>
      <c r="G330" s="218"/>
      <c r="H330" s="218"/>
      <c r="I330" s="218"/>
      <c r="J330" s="218"/>
      <c r="K330" s="240"/>
      <c r="L330" s="218"/>
      <c r="M330" s="218"/>
      <c r="N330" s="218"/>
      <c r="O330" s="231"/>
      <c r="P330" s="231"/>
      <c r="Q330" s="231"/>
      <c r="R330" s="231"/>
      <c r="S330" s="231"/>
      <c r="T330" s="231"/>
      <c r="U330" s="231"/>
      <c r="V330" s="231"/>
      <c r="W330" s="231"/>
      <c r="X330" s="231"/>
      <c r="Y330" s="231"/>
      <c r="Z330" s="231"/>
    </row>
    <row r="331" spans="1:26" ht="13.5" customHeight="1">
      <c r="A331" s="231"/>
      <c r="B331" s="231"/>
      <c r="C331" s="231"/>
      <c r="D331" s="231"/>
      <c r="E331" s="231"/>
      <c r="F331" s="231"/>
      <c r="G331" s="218"/>
      <c r="H331" s="218"/>
      <c r="I331" s="218"/>
      <c r="J331" s="218"/>
      <c r="K331" s="240"/>
      <c r="L331" s="218"/>
      <c r="M331" s="218"/>
      <c r="N331" s="218"/>
      <c r="O331" s="231"/>
      <c r="P331" s="231"/>
      <c r="Q331" s="231"/>
      <c r="R331" s="231"/>
      <c r="S331" s="231"/>
      <c r="T331" s="231"/>
      <c r="U331" s="231"/>
      <c r="V331" s="231"/>
      <c r="W331" s="231"/>
      <c r="X331" s="231"/>
      <c r="Y331" s="231"/>
      <c r="Z331" s="231"/>
    </row>
    <row r="332" spans="1:26" ht="13.5" customHeight="1">
      <c r="A332" s="231"/>
      <c r="B332" s="231"/>
      <c r="C332" s="231"/>
      <c r="D332" s="231"/>
      <c r="E332" s="231"/>
      <c r="F332" s="231"/>
      <c r="G332" s="218"/>
      <c r="H332" s="218"/>
      <c r="I332" s="218"/>
      <c r="J332" s="218"/>
      <c r="K332" s="240"/>
      <c r="L332" s="218"/>
      <c r="M332" s="218"/>
      <c r="N332" s="218"/>
      <c r="O332" s="231"/>
      <c r="P332" s="231"/>
      <c r="Q332" s="231"/>
      <c r="R332" s="231"/>
      <c r="S332" s="231"/>
      <c r="T332" s="231"/>
      <c r="U332" s="231"/>
      <c r="V332" s="231"/>
      <c r="W332" s="231"/>
      <c r="X332" s="231"/>
      <c r="Y332" s="231"/>
      <c r="Z332" s="231"/>
    </row>
    <row r="333" spans="1:26" ht="13.5" customHeight="1">
      <c r="A333" s="231"/>
      <c r="B333" s="231"/>
      <c r="C333" s="231"/>
      <c r="D333" s="231"/>
      <c r="E333" s="231"/>
      <c r="F333" s="231"/>
      <c r="G333" s="218"/>
      <c r="H333" s="218"/>
      <c r="I333" s="218"/>
      <c r="J333" s="218"/>
      <c r="K333" s="240"/>
      <c r="L333" s="218"/>
      <c r="M333" s="218"/>
      <c r="N333" s="218"/>
      <c r="O333" s="231"/>
      <c r="P333" s="231"/>
      <c r="Q333" s="231"/>
      <c r="R333" s="231"/>
      <c r="S333" s="231"/>
      <c r="T333" s="231"/>
      <c r="U333" s="231"/>
      <c r="V333" s="231"/>
      <c r="W333" s="231"/>
      <c r="X333" s="231"/>
      <c r="Y333" s="231"/>
      <c r="Z333" s="231"/>
    </row>
    <row r="334" spans="1:26" ht="13.5" customHeight="1">
      <c r="A334" s="231"/>
      <c r="B334" s="231"/>
      <c r="C334" s="231"/>
      <c r="D334" s="231"/>
      <c r="E334" s="231"/>
      <c r="F334" s="231"/>
      <c r="G334" s="218"/>
      <c r="H334" s="218"/>
      <c r="I334" s="218"/>
      <c r="J334" s="218"/>
      <c r="K334" s="240"/>
      <c r="L334" s="218"/>
      <c r="M334" s="218"/>
      <c r="N334" s="218"/>
      <c r="O334" s="231"/>
      <c r="P334" s="231"/>
      <c r="Q334" s="231"/>
      <c r="R334" s="231"/>
      <c r="S334" s="231"/>
      <c r="T334" s="231"/>
      <c r="U334" s="231"/>
      <c r="V334" s="231"/>
      <c r="W334" s="231"/>
      <c r="X334" s="231"/>
      <c r="Y334" s="231"/>
      <c r="Z334" s="231"/>
    </row>
    <row r="335" spans="1:26" ht="13.5" customHeight="1">
      <c r="A335" s="231"/>
      <c r="B335" s="231"/>
      <c r="C335" s="231"/>
      <c r="D335" s="231"/>
      <c r="E335" s="231"/>
      <c r="F335" s="231"/>
      <c r="G335" s="218"/>
      <c r="H335" s="218"/>
      <c r="I335" s="218"/>
      <c r="J335" s="218"/>
      <c r="K335" s="240"/>
      <c r="L335" s="218"/>
      <c r="M335" s="218"/>
      <c r="N335" s="218"/>
      <c r="O335" s="231"/>
      <c r="P335" s="231"/>
      <c r="Q335" s="231"/>
      <c r="R335" s="231"/>
      <c r="S335" s="231"/>
      <c r="T335" s="231"/>
      <c r="U335" s="231"/>
      <c r="V335" s="231"/>
      <c r="W335" s="231"/>
      <c r="X335" s="231"/>
      <c r="Y335" s="231"/>
      <c r="Z335" s="231"/>
    </row>
    <row r="336" spans="1:26" ht="13.5" customHeight="1">
      <c r="A336" s="231"/>
      <c r="B336" s="231"/>
      <c r="C336" s="231"/>
      <c r="D336" s="231"/>
      <c r="E336" s="231"/>
      <c r="F336" s="231"/>
      <c r="G336" s="218"/>
      <c r="H336" s="218"/>
      <c r="I336" s="218"/>
      <c r="J336" s="218"/>
      <c r="K336" s="240"/>
      <c r="L336" s="218"/>
      <c r="M336" s="218"/>
      <c r="N336" s="218"/>
      <c r="O336" s="231"/>
      <c r="P336" s="231"/>
      <c r="Q336" s="231"/>
      <c r="R336" s="231"/>
      <c r="S336" s="231"/>
      <c r="T336" s="231"/>
      <c r="U336" s="231"/>
      <c r="V336" s="231"/>
      <c r="W336" s="231"/>
      <c r="X336" s="231"/>
      <c r="Y336" s="231"/>
      <c r="Z336" s="231"/>
    </row>
    <row r="337" spans="1:26" ht="13.5" customHeight="1">
      <c r="A337" s="231"/>
      <c r="B337" s="231"/>
      <c r="C337" s="231"/>
      <c r="D337" s="231"/>
      <c r="E337" s="231"/>
      <c r="F337" s="231"/>
      <c r="G337" s="218"/>
      <c r="H337" s="218"/>
      <c r="I337" s="218"/>
      <c r="J337" s="218"/>
      <c r="K337" s="240"/>
      <c r="L337" s="218"/>
      <c r="M337" s="218"/>
      <c r="N337" s="218"/>
      <c r="O337" s="231"/>
      <c r="P337" s="231"/>
      <c r="Q337" s="231"/>
      <c r="R337" s="231"/>
      <c r="S337" s="231"/>
      <c r="T337" s="231"/>
      <c r="U337" s="231"/>
      <c r="V337" s="231"/>
      <c r="W337" s="231"/>
      <c r="X337" s="231"/>
      <c r="Y337" s="231"/>
      <c r="Z337" s="231"/>
    </row>
    <row r="338" spans="1:26" ht="13.5" customHeight="1">
      <c r="A338" s="231"/>
      <c r="B338" s="231"/>
      <c r="C338" s="231"/>
      <c r="D338" s="231"/>
      <c r="E338" s="231"/>
      <c r="F338" s="231"/>
      <c r="G338" s="218"/>
      <c r="H338" s="218"/>
      <c r="I338" s="218"/>
      <c r="J338" s="218"/>
      <c r="K338" s="240"/>
      <c r="L338" s="218"/>
      <c r="M338" s="218"/>
      <c r="N338" s="218"/>
      <c r="O338" s="231"/>
      <c r="P338" s="231"/>
      <c r="Q338" s="231"/>
      <c r="R338" s="231"/>
      <c r="S338" s="231"/>
      <c r="T338" s="231"/>
      <c r="U338" s="231"/>
      <c r="V338" s="231"/>
      <c r="W338" s="231"/>
      <c r="X338" s="231"/>
      <c r="Y338" s="231"/>
      <c r="Z338" s="231"/>
    </row>
    <row r="339" spans="1:26" ht="13.5" customHeight="1">
      <c r="A339" s="231"/>
      <c r="B339" s="231"/>
      <c r="C339" s="231"/>
      <c r="D339" s="231"/>
      <c r="E339" s="231"/>
      <c r="F339" s="231"/>
      <c r="G339" s="218"/>
      <c r="H339" s="218"/>
      <c r="I339" s="218"/>
      <c r="J339" s="218"/>
      <c r="K339" s="240"/>
      <c r="L339" s="218"/>
      <c r="M339" s="218"/>
      <c r="N339" s="218"/>
      <c r="O339" s="231"/>
      <c r="P339" s="231"/>
      <c r="Q339" s="231"/>
      <c r="R339" s="231"/>
      <c r="S339" s="231"/>
      <c r="T339" s="231"/>
      <c r="U339" s="231"/>
      <c r="V339" s="231"/>
      <c r="W339" s="231"/>
      <c r="X339" s="231"/>
      <c r="Y339" s="231"/>
      <c r="Z339" s="231"/>
    </row>
    <row r="340" spans="1:26" ht="13.5" customHeight="1">
      <c r="A340" s="231"/>
      <c r="B340" s="231"/>
      <c r="C340" s="231"/>
      <c r="D340" s="231"/>
      <c r="E340" s="231"/>
      <c r="F340" s="231"/>
      <c r="G340" s="218"/>
      <c r="H340" s="218"/>
      <c r="I340" s="218"/>
      <c r="J340" s="218"/>
      <c r="K340" s="240"/>
      <c r="L340" s="218"/>
      <c r="M340" s="218"/>
      <c r="N340" s="218"/>
      <c r="O340" s="231"/>
      <c r="P340" s="231"/>
      <c r="Q340" s="231"/>
      <c r="R340" s="231"/>
      <c r="S340" s="231"/>
      <c r="T340" s="231"/>
      <c r="U340" s="231"/>
      <c r="V340" s="231"/>
      <c r="W340" s="231"/>
      <c r="X340" s="231"/>
      <c r="Y340" s="231"/>
      <c r="Z340" s="231"/>
    </row>
    <row r="341" spans="1:26" ht="13.5" customHeight="1">
      <c r="A341" s="231"/>
      <c r="B341" s="231"/>
      <c r="C341" s="231"/>
      <c r="D341" s="231"/>
      <c r="E341" s="231"/>
      <c r="F341" s="231"/>
      <c r="G341" s="218"/>
      <c r="H341" s="218"/>
      <c r="I341" s="218"/>
      <c r="J341" s="218"/>
      <c r="K341" s="240"/>
      <c r="L341" s="218"/>
      <c r="M341" s="218"/>
      <c r="N341" s="218"/>
      <c r="O341" s="231"/>
      <c r="P341" s="231"/>
      <c r="Q341" s="231"/>
      <c r="R341" s="231"/>
      <c r="S341" s="231"/>
      <c r="T341" s="231"/>
      <c r="U341" s="231"/>
      <c r="V341" s="231"/>
      <c r="W341" s="231"/>
      <c r="X341" s="231"/>
      <c r="Y341" s="231"/>
      <c r="Z341" s="231"/>
    </row>
    <row r="342" spans="1:26" ht="13.5" customHeight="1">
      <c r="A342" s="231"/>
      <c r="B342" s="231"/>
      <c r="C342" s="231"/>
      <c r="D342" s="231"/>
      <c r="E342" s="231"/>
      <c r="F342" s="231"/>
      <c r="G342" s="218"/>
      <c r="H342" s="218"/>
      <c r="I342" s="218"/>
      <c r="J342" s="218"/>
      <c r="K342" s="240"/>
      <c r="L342" s="218"/>
      <c r="M342" s="218"/>
      <c r="N342" s="218"/>
      <c r="O342" s="231"/>
      <c r="P342" s="231"/>
      <c r="Q342" s="231"/>
      <c r="R342" s="231"/>
      <c r="S342" s="231"/>
      <c r="T342" s="231"/>
      <c r="U342" s="231"/>
      <c r="V342" s="231"/>
      <c r="W342" s="231"/>
      <c r="X342" s="231"/>
      <c r="Y342" s="231"/>
      <c r="Z342" s="231"/>
    </row>
    <row r="343" spans="1:26" ht="13.5" customHeight="1">
      <c r="A343" s="231"/>
      <c r="B343" s="231"/>
      <c r="C343" s="231"/>
      <c r="D343" s="231"/>
      <c r="E343" s="231"/>
      <c r="F343" s="231"/>
      <c r="G343" s="218"/>
      <c r="H343" s="218"/>
      <c r="I343" s="218"/>
      <c r="J343" s="218"/>
      <c r="K343" s="240"/>
      <c r="L343" s="218"/>
      <c r="M343" s="218"/>
      <c r="N343" s="218"/>
      <c r="O343" s="231"/>
      <c r="P343" s="231"/>
      <c r="Q343" s="231"/>
      <c r="R343" s="231"/>
      <c r="S343" s="231"/>
      <c r="T343" s="231"/>
      <c r="U343" s="231"/>
      <c r="V343" s="231"/>
      <c r="W343" s="231"/>
      <c r="X343" s="231"/>
      <c r="Y343" s="231"/>
      <c r="Z343" s="231"/>
    </row>
    <row r="344" spans="1:26" ht="13.5" customHeight="1">
      <c r="A344" s="231"/>
      <c r="B344" s="231"/>
      <c r="C344" s="231"/>
      <c r="D344" s="231"/>
      <c r="E344" s="231"/>
      <c r="F344" s="231"/>
      <c r="G344" s="218"/>
      <c r="H344" s="218"/>
      <c r="I344" s="218"/>
      <c r="J344" s="218"/>
      <c r="K344" s="240"/>
      <c r="L344" s="218"/>
      <c r="M344" s="218"/>
      <c r="N344" s="218"/>
      <c r="O344" s="231"/>
      <c r="P344" s="231"/>
      <c r="Q344" s="231"/>
      <c r="R344" s="231"/>
      <c r="S344" s="231"/>
      <c r="T344" s="231"/>
      <c r="U344" s="231"/>
      <c r="V344" s="231"/>
      <c r="W344" s="231"/>
      <c r="X344" s="231"/>
      <c r="Y344" s="231"/>
      <c r="Z344" s="231"/>
    </row>
    <row r="345" spans="1:26" ht="13.5" customHeight="1">
      <c r="A345" s="231"/>
      <c r="B345" s="231"/>
      <c r="C345" s="231"/>
      <c r="D345" s="231"/>
      <c r="E345" s="231"/>
      <c r="F345" s="231"/>
      <c r="G345" s="218"/>
      <c r="H345" s="218"/>
      <c r="I345" s="218"/>
      <c r="J345" s="218"/>
      <c r="K345" s="240"/>
      <c r="L345" s="218"/>
      <c r="M345" s="218"/>
      <c r="N345" s="218"/>
      <c r="O345" s="231"/>
      <c r="P345" s="231"/>
      <c r="Q345" s="231"/>
      <c r="R345" s="231"/>
      <c r="S345" s="231"/>
      <c r="T345" s="231"/>
      <c r="U345" s="231"/>
      <c r="V345" s="231"/>
      <c r="W345" s="231"/>
      <c r="X345" s="231"/>
      <c r="Y345" s="231"/>
      <c r="Z345" s="231"/>
    </row>
    <row r="346" spans="1:26" ht="13.5" customHeight="1">
      <c r="A346" s="231"/>
      <c r="B346" s="231"/>
      <c r="C346" s="231"/>
      <c r="D346" s="231"/>
      <c r="E346" s="231"/>
      <c r="F346" s="231"/>
      <c r="G346" s="218"/>
      <c r="H346" s="218"/>
      <c r="I346" s="218"/>
      <c r="J346" s="218"/>
      <c r="K346" s="240"/>
      <c r="L346" s="218"/>
      <c r="M346" s="218"/>
      <c r="N346" s="218"/>
      <c r="O346" s="231"/>
      <c r="P346" s="231"/>
      <c r="Q346" s="231"/>
      <c r="R346" s="231"/>
      <c r="S346" s="231"/>
      <c r="T346" s="231"/>
      <c r="U346" s="231"/>
      <c r="V346" s="231"/>
      <c r="W346" s="231"/>
      <c r="X346" s="231"/>
      <c r="Y346" s="231"/>
      <c r="Z346" s="231"/>
    </row>
    <row r="347" spans="1:26" ht="13.5" customHeight="1">
      <c r="A347" s="231"/>
      <c r="B347" s="231"/>
      <c r="C347" s="231"/>
      <c r="D347" s="231"/>
      <c r="E347" s="231"/>
      <c r="F347" s="231"/>
      <c r="G347" s="218"/>
      <c r="H347" s="218"/>
      <c r="I347" s="218"/>
      <c r="J347" s="218"/>
      <c r="K347" s="240"/>
      <c r="L347" s="218"/>
      <c r="M347" s="218"/>
      <c r="N347" s="218"/>
      <c r="O347" s="231"/>
      <c r="P347" s="231"/>
      <c r="Q347" s="231"/>
      <c r="R347" s="231"/>
      <c r="S347" s="231"/>
      <c r="T347" s="231"/>
      <c r="U347" s="231"/>
      <c r="V347" s="231"/>
      <c r="W347" s="231"/>
      <c r="X347" s="231"/>
      <c r="Y347" s="231"/>
      <c r="Z347" s="231"/>
    </row>
    <row r="348" spans="1:26" ht="13.5" customHeight="1">
      <c r="A348" s="231"/>
      <c r="B348" s="231"/>
      <c r="C348" s="231"/>
      <c r="D348" s="231"/>
      <c r="E348" s="231"/>
      <c r="F348" s="231"/>
      <c r="G348" s="218"/>
      <c r="H348" s="218"/>
      <c r="I348" s="218"/>
      <c r="J348" s="218"/>
      <c r="K348" s="240"/>
      <c r="L348" s="218"/>
      <c r="M348" s="218"/>
      <c r="N348" s="218"/>
      <c r="O348" s="231"/>
      <c r="P348" s="231"/>
      <c r="Q348" s="231"/>
      <c r="R348" s="231"/>
      <c r="S348" s="231"/>
      <c r="T348" s="231"/>
      <c r="U348" s="231"/>
      <c r="V348" s="231"/>
      <c r="W348" s="231"/>
      <c r="X348" s="231"/>
      <c r="Y348" s="231"/>
      <c r="Z348" s="231"/>
    </row>
    <row r="349" spans="1:26" ht="13.5" customHeight="1">
      <c r="A349" s="231"/>
      <c r="B349" s="231"/>
      <c r="C349" s="231"/>
      <c r="D349" s="231"/>
      <c r="E349" s="231"/>
      <c r="F349" s="231"/>
      <c r="G349" s="218"/>
      <c r="H349" s="218"/>
      <c r="I349" s="218"/>
      <c r="J349" s="218"/>
      <c r="K349" s="240"/>
      <c r="L349" s="218"/>
      <c r="M349" s="218"/>
      <c r="N349" s="218"/>
      <c r="O349" s="231"/>
      <c r="P349" s="231"/>
      <c r="Q349" s="231"/>
      <c r="R349" s="231"/>
      <c r="S349" s="231"/>
      <c r="T349" s="231"/>
      <c r="U349" s="231"/>
      <c r="V349" s="231"/>
      <c r="W349" s="231"/>
      <c r="X349" s="231"/>
      <c r="Y349" s="231"/>
      <c r="Z349" s="231"/>
    </row>
    <row r="350" spans="1:26" ht="13.5" customHeight="1">
      <c r="A350" s="231"/>
      <c r="B350" s="231"/>
      <c r="C350" s="231"/>
      <c r="D350" s="231"/>
      <c r="E350" s="231"/>
      <c r="F350" s="231"/>
      <c r="G350" s="218"/>
      <c r="H350" s="218"/>
      <c r="I350" s="218"/>
      <c r="J350" s="218"/>
      <c r="K350" s="240"/>
      <c r="L350" s="218"/>
      <c r="M350" s="218"/>
      <c r="N350" s="218"/>
      <c r="O350" s="231"/>
      <c r="P350" s="231"/>
      <c r="Q350" s="231"/>
      <c r="R350" s="231"/>
      <c r="S350" s="231"/>
      <c r="T350" s="231"/>
      <c r="U350" s="231"/>
      <c r="V350" s="231"/>
      <c r="W350" s="231"/>
      <c r="X350" s="231"/>
      <c r="Y350" s="231"/>
      <c r="Z350" s="231"/>
    </row>
    <row r="351" spans="1:26" ht="13.5" customHeight="1">
      <c r="A351" s="231"/>
      <c r="B351" s="231"/>
      <c r="C351" s="231"/>
      <c r="D351" s="231"/>
      <c r="E351" s="231"/>
      <c r="F351" s="231"/>
      <c r="G351" s="218"/>
      <c r="H351" s="218"/>
      <c r="I351" s="218"/>
      <c r="J351" s="218"/>
      <c r="K351" s="240"/>
      <c r="L351" s="218"/>
      <c r="M351" s="218"/>
      <c r="N351" s="218"/>
      <c r="O351" s="231"/>
      <c r="P351" s="231"/>
      <c r="Q351" s="231"/>
      <c r="R351" s="231"/>
      <c r="S351" s="231"/>
      <c r="T351" s="231"/>
      <c r="U351" s="231"/>
      <c r="V351" s="231"/>
      <c r="W351" s="231"/>
      <c r="X351" s="231"/>
      <c r="Y351" s="231"/>
      <c r="Z351" s="231"/>
    </row>
    <row r="352" spans="1:26" ht="13.5" customHeight="1">
      <c r="A352" s="231"/>
      <c r="B352" s="231"/>
      <c r="C352" s="231"/>
      <c r="D352" s="231"/>
      <c r="E352" s="231"/>
      <c r="F352" s="231"/>
      <c r="G352" s="218"/>
      <c r="H352" s="218"/>
      <c r="I352" s="218"/>
      <c r="J352" s="218"/>
      <c r="K352" s="240"/>
      <c r="L352" s="218"/>
      <c r="M352" s="218"/>
      <c r="N352" s="218"/>
      <c r="O352" s="231"/>
      <c r="P352" s="231"/>
      <c r="Q352" s="231"/>
      <c r="R352" s="231"/>
      <c r="S352" s="231"/>
      <c r="T352" s="231"/>
      <c r="U352" s="231"/>
      <c r="V352" s="231"/>
      <c r="W352" s="231"/>
      <c r="X352" s="231"/>
      <c r="Y352" s="231"/>
      <c r="Z352" s="231"/>
    </row>
    <row r="353" spans="1:26" ht="13.5" customHeight="1">
      <c r="A353" s="231"/>
      <c r="B353" s="231"/>
      <c r="C353" s="231"/>
      <c r="D353" s="231"/>
      <c r="E353" s="231"/>
      <c r="F353" s="231"/>
      <c r="G353" s="218"/>
      <c r="H353" s="218"/>
      <c r="I353" s="218"/>
      <c r="J353" s="218"/>
      <c r="K353" s="240"/>
      <c r="L353" s="218"/>
      <c r="M353" s="218"/>
      <c r="N353" s="218"/>
      <c r="O353" s="231"/>
      <c r="P353" s="231"/>
      <c r="Q353" s="231"/>
      <c r="R353" s="231"/>
      <c r="S353" s="231"/>
      <c r="T353" s="231"/>
      <c r="U353" s="231"/>
      <c r="V353" s="231"/>
      <c r="W353" s="231"/>
      <c r="X353" s="231"/>
      <c r="Y353" s="231"/>
      <c r="Z353" s="231"/>
    </row>
    <row r="354" spans="1:26" ht="13.5" customHeight="1">
      <c r="A354" s="231"/>
      <c r="B354" s="231"/>
      <c r="C354" s="231"/>
      <c r="D354" s="231"/>
      <c r="E354" s="231"/>
      <c r="F354" s="231"/>
      <c r="G354" s="218"/>
      <c r="H354" s="218"/>
      <c r="I354" s="218"/>
      <c r="J354" s="218"/>
      <c r="K354" s="240"/>
      <c r="L354" s="218"/>
      <c r="M354" s="218"/>
      <c r="N354" s="218"/>
      <c r="O354" s="231"/>
      <c r="P354" s="231"/>
      <c r="Q354" s="231"/>
      <c r="R354" s="231"/>
      <c r="S354" s="231"/>
      <c r="T354" s="231"/>
      <c r="U354" s="231"/>
      <c r="V354" s="231"/>
      <c r="W354" s="231"/>
      <c r="X354" s="231"/>
      <c r="Y354" s="231"/>
      <c r="Z354" s="231"/>
    </row>
    <row r="355" spans="1:26" ht="13.5" customHeight="1">
      <c r="A355" s="231"/>
      <c r="B355" s="231"/>
      <c r="C355" s="231"/>
      <c r="D355" s="231"/>
      <c r="E355" s="231"/>
      <c r="F355" s="231"/>
      <c r="G355" s="218"/>
      <c r="H355" s="218"/>
      <c r="I355" s="218"/>
      <c r="J355" s="218"/>
      <c r="K355" s="240"/>
      <c r="L355" s="218"/>
      <c r="M355" s="218"/>
      <c r="N355" s="218"/>
      <c r="O355" s="231"/>
      <c r="P355" s="231"/>
      <c r="Q355" s="231"/>
      <c r="R355" s="231"/>
      <c r="S355" s="231"/>
      <c r="T355" s="231"/>
      <c r="U355" s="231"/>
      <c r="V355" s="231"/>
      <c r="W355" s="231"/>
      <c r="X355" s="231"/>
      <c r="Y355" s="231"/>
      <c r="Z355" s="231"/>
    </row>
    <row r="356" spans="1:26" ht="13.5" customHeight="1">
      <c r="A356" s="231"/>
      <c r="B356" s="231"/>
      <c r="C356" s="231"/>
      <c r="D356" s="231"/>
      <c r="E356" s="231"/>
      <c r="F356" s="231"/>
      <c r="G356" s="218"/>
      <c r="H356" s="218"/>
      <c r="I356" s="218"/>
      <c r="J356" s="218"/>
      <c r="K356" s="240"/>
      <c r="L356" s="218"/>
      <c r="M356" s="218"/>
      <c r="N356" s="218"/>
      <c r="O356" s="231"/>
      <c r="P356" s="231"/>
      <c r="Q356" s="231"/>
      <c r="R356" s="231"/>
      <c r="S356" s="231"/>
      <c r="T356" s="231"/>
      <c r="U356" s="231"/>
      <c r="V356" s="231"/>
      <c r="W356" s="231"/>
      <c r="X356" s="231"/>
      <c r="Y356" s="231"/>
      <c r="Z356" s="231"/>
    </row>
    <row r="357" spans="1:26" ht="13.5" customHeight="1">
      <c r="A357" s="231"/>
      <c r="B357" s="231"/>
      <c r="C357" s="231"/>
      <c r="D357" s="231"/>
      <c r="E357" s="231"/>
      <c r="F357" s="231"/>
      <c r="G357" s="218"/>
      <c r="H357" s="218"/>
      <c r="I357" s="218"/>
      <c r="J357" s="218"/>
      <c r="K357" s="240"/>
      <c r="L357" s="218"/>
      <c r="M357" s="218"/>
      <c r="N357" s="218"/>
      <c r="O357" s="231"/>
      <c r="P357" s="231"/>
      <c r="Q357" s="231"/>
      <c r="R357" s="231"/>
      <c r="S357" s="231"/>
      <c r="T357" s="231"/>
      <c r="U357" s="231"/>
      <c r="V357" s="231"/>
      <c r="W357" s="231"/>
      <c r="X357" s="231"/>
      <c r="Y357" s="231"/>
      <c r="Z357" s="231"/>
    </row>
    <row r="358" spans="1:26" ht="13.5" customHeight="1">
      <c r="A358" s="231"/>
      <c r="B358" s="231"/>
      <c r="C358" s="231"/>
      <c r="D358" s="231"/>
      <c r="E358" s="231"/>
      <c r="F358" s="231"/>
      <c r="G358" s="218"/>
      <c r="H358" s="218"/>
      <c r="I358" s="218"/>
      <c r="J358" s="218"/>
      <c r="K358" s="240"/>
      <c r="L358" s="218"/>
      <c r="M358" s="218"/>
      <c r="N358" s="218"/>
      <c r="O358" s="231"/>
      <c r="P358" s="231"/>
      <c r="Q358" s="231"/>
      <c r="R358" s="231"/>
      <c r="S358" s="231"/>
      <c r="T358" s="231"/>
      <c r="U358" s="231"/>
      <c r="V358" s="231"/>
      <c r="W358" s="231"/>
      <c r="X358" s="231"/>
      <c r="Y358" s="231"/>
      <c r="Z358" s="231"/>
    </row>
    <row r="359" spans="1:26" ht="13.5" customHeight="1">
      <c r="A359" s="231"/>
      <c r="B359" s="231"/>
      <c r="C359" s="231"/>
      <c r="D359" s="231"/>
      <c r="E359" s="231"/>
      <c r="F359" s="231"/>
      <c r="G359" s="218"/>
      <c r="H359" s="218"/>
      <c r="I359" s="218"/>
      <c r="J359" s="218"/>
      <c r="K359" s="240"/>
      <c r="L359" s="218"/>
      <c r="M359" s="218"/>
      <c r="N359" s="218"/>
      <c r="O359" s="231"/>
      <c r="P359" s="231"/>
      <c r="Q359" s="231"/>
      <c r="R359" s="231"/>
      <c r="S359" s="231"/>
      <c r="T359" s="231"/>
      <c r="U359" s="231"/>
      <c r="V359" s="231"/>
      <c r="W359" s="231"/>
      <c r="X359" s="231"/>
      <c r="Y359" s="231"/>
      <c r="Z359" s="231"/>
    </row>
    <row r="360" spans="1:26" ht="13.5" customHeight="1">
      <c r="A360" s="231"/>
      <c r="B360" s="231"/>
      <c r="C360" s="231"/>
      <c r="D360" s="231"/>
      <c r="E360" s="231"/>
      <c r="F360" s="231"/>
      <c r="G360" s="218"/>
      <c r="H360" s="218"/>
      <c r="I360" s="218"/>
      <c r="J360" s="218"/>
      <c r="K360" s="240"/>
      <c r="L360" s="218"/>
      <c r="M360" s="218"/>
      <c r="N360" s="218"/>
      <c r="O360" s="231"/>
      <c r="P360" s="231"/>
      <c r="Q360" s="231"/>
      <c r="R360" s="231"/>
      <c r="S360" s="231"/>
      <c r="T360" s="231"/>
      <c r="U360" s="231"/>
      <c r="V360" s="231"/>
      <c r="W360" s="231"/>
      <c r="X360" s="231"/>
      <c r="Y360" s="231"/>
      <c r="Z360" s="231"/>
    </row>
    <row r="361" spans="1:26" ht="13.5" customHeight="1">
      <c r="A361" s="231"/>
      <c r="B361" s="231"/>
      <c r="C361" s="231"/>
      <c r="D361" s="231"/>
      <c r="E361" s="231"/>
      <c r="F361" s="231"/>
      <c r="G361" s="218"/>
      <c r="H361" s="218"/>
      <c r="I361" s="218"/>
      <c r="J361" s="218"/>
      <c r="K361" s="240"/>
      <c r="L361" s="218"/>
      <c r="M361" s="218"/>
      <c r="N361" s="218"/>
      <c r="O361" s="231"/>
      <c r="P361" s="231"/>
      <c r="Q361" s="231"/>
      <c r="R361" s="231"/>
      <c r="S361" s="231"/>
      <c r="T361" s="231"/>
      <c r="U361" s="231"/>
      <c r="V361" s="231"/>
      <c r="W361" s="231"/>
      <c r="X361" s="231"/>
      <c r="Y361" s="231"/>
      <c r="Z361" s="231"/>
    </row>
    <row r="362" spans="1:26" ht="13.5" customHeight="1">
      <c r="A362" s="231"/>
      <c r="B362" s="231"/>
      <c r="C362" s="231"/>
      <c r="D362" s="231"/>
      <c r="E362" s="231"/>
      <c r="F362" s="231"/>
      <c r="G362" s="218"/>
      <c r="H362" s="218"/>
      <c r="I362" s="218"/>
      <c r="J362" s="218"/>
      <c r="K362" s="240"/>
      <c r="L362" s="218"/>
      <c r="M362" s="218"/>
      <c r="N362" s="218"/>
      <c r="O362" s="231"/>
      <c r="P362" s="231"/>
      <c r="Q362" s="231"/>
      <c r="R362" s="231"/>
      <c r="S362" s="231"/>
      <c r="T362" s="231"/>
      <c r="U362" s="231"/>
      <c r="V362" s="231"/>
      <c r="W362" s="231"/>
      <c r="X362" s="231"/>
      <c r="Y362" s="231"/>
      <c r="Z362" s="231"/>
    </row>
    <row r="363" spans="1:26" ht="13.5" customHeight="1">
      <c r="A363" s="231"/>
      <c r="B363" s="231"/>
      <c r="C363" s="231"/>
      <c r="D363" s="231"/>
      <c r="E363" s="231"/>
      <c r="F363" s="231"/>
      <c r="G363" s="218"/>
      <c r="H363" s="218"/>
      <c r="I363" s="218"/>
      <c r="J363" s="218"/>
      <c r="K363" s="240"/>
      <c r="L363" s="218"/>
      <c r="M363" s="218"/>
      <c r="N363" s="218"/>
      <c r="O363" s="231"/>
      <c r="P363" s="231"/>
      <c r="Q363" s="231"/>
      <c r="R363" s="231"/>
      <c r="S363" s="231"/>
      <c r="T363" s="231"/>
      <c r="U363" s="231"/>
      <c r="V363" s="231"/>
      <c r="W363" s="231"/>
      <c r="X363" s="231"/>
      <c r="Y363" s="231"/>
      <c r="Z363" s="231"/>
    </row>
    <row r="364" spans="1:26" ht="13.5" customHeight="1">
      <c r="A364" s="231"/>
      <c r="B364" s="231"/>
      <c r="C364" s="231"/>
      <c r="D364" s="231"/>
      <c r="E364" s="231"/>
      <c r="F364" s="231"/>
      <c r="G364" s="218"/>
      <c r="H364" s="218"/>
      <c r="I364" s="218"/>
      <c r="J364" s="218"/>
      <c r="K364" s="240"/>
      <c r="L364" s="218"/>
      <c r="M364" s="218"/>
      <c r="N364" s="218"/>
      <c r="O364" s="231"/>
      <c r="P364" s="231"/>
      <c r="Q364" s="231"/>
      <c r="R364" s="231"/>
      <c r="S364" s="231"/>
      <c r="T364" s="231"/>
      <c r="U364" s="231"/>
      <c r="V364" s="231"/>
      <c r="W364" s="231"/>
      <c r="X364" s="231"/>
      <c r="Y364" s="231"/>
      <c r="Z364" s="231"/>
    </row>
    <row r="365" spans="1:26" ht="13.5" customHeight="1">
      <c r="A365" s="231"/>
      <c r="B365" s="231"/>
      <c r="C365" s="231"/>
      <c r="D365" s="231"/>
      <c r="E365" s="231"/>
      <c r="F365" s="231"/>
      <c r="G365" s="218"/>
      <c r="H365" s="218"/>
      <c r="I365" s="218"/>
      <c r="J365" s="218"/>
      <c r="K365" s="240"/>
      <c r="L365" s="218"/>
      <c r="M365" s="218"/>
      <c r="N365" s="218"/>
      <c r="O365" s="231"/>
      <c r="P365" s="231"/>
      <c r="Q365" s="231"/>
      <c r="R365" s="231"/>
      <c r="S365" s="231"/>
      <c r="T365" s="231"/>
      <c r="U365" s="231"/>
      <c r="V365" s="231"/>
      <c r="W365" s="231"/>
      <c r="X365" s="231"/>
      <c r="Y365" s="231"/>
      <c r="Z365" s="231"/>
    </row>
    <row r="366" spans="1:26" ht="13.5" customHeight="1">
      <c r="A366" s="231"/>
      <c r="B366" s="231"/>
      <c r="C366" s="231"/>
      <c r="D366" s="231"/>
      <c r="E366" s="231"/>
      <c r="F366" s="231"/>
      <c r="G366" s="218"/>
      <c r="H366" s="218"/>
      <c r="I366" s="218"/>
      <c r="J366" s="218"/>
      <c r="K366" s="240"/>
      <c r="L366" s="218"/>
      <c r="M366" s="218"/>
      <c r="N366" s="218"/>
      <c r="O366" s="231"/>
      <c r="P366" s="231"/>
      <c r="Q366" s="231"/>
      <c r="R366" s="231"/>
      <c r="S366" s="231"/>
      <c r="T366" s="231"/>
      <c r="U366" s="231"/>
      <c r="V366" s="231"/>
      <c r="W366" s="231"/>
      <c r="X366" s="231"/>
      <c r="Y366" s="231"/>
      <c r="Z366" s="231"/>
    </row>
    <row r="367" spans="1:26" ht="13.5" customHeight="1">
      <c r="A367" s="231"/>
      <c r="B367" s="231"/>
      <c r="C367" s="231"/>
      <c r="D367" s="231"/>
      <c r="E367" s="231"/>
      <c r="F367" s="231"/>
      <c r="G367" s="218"/>
      <c r="H367" s="218"/>
      <c r="I367" s="218"/>
      <c r="J367" s="218"/>
      <c r="K367" s="240"/>
      <c r="L367" s="218"/>
      <c r="M367" s="218"/>
      <c r="N367" s="218"/>
      <c r="O367" s="231"/>
      <c r="P367" s="231"/>
      <c r="Q367" s="231"/>
      <c r="R367" s="231"/>
      <c r="S367" s="231"/>
      <c r="T367" s="231"/>
      <c r="U367" s="231"/>
      <c r="V367" s="231"/>
      <c r="W367" s="231"/>
      <c r="X367" s="231"/>
      <c r="Y367" s="231"/>
      <c r="Z367" s="231"/>
    </row>
    <row r="368" spans="1:26" ht="13.5" customHeight="1">
      <c r="A368" s="231"/>
      <c r="B368" s="231"/>
      <c r="C368" s="231"/>
      <c r="D368" s="231"/>
      <c r="E368" s="231"/>
      <c r="F368" s="231"/>
      <c r="G368" s="218"/>
      <c r="H368" s="218"/>
      <c r="I368" s="218"/>
      <c r="J368" s="218"/>
      <c r="K368" s="240"/>
      <c r="L368" s="218"/>
      <c r="M368" s="218"/>
      <c r="N368" s="218"/>
      <c r="O368" s="231"/>
      <c r="P368" s="231"/>
      <c r="Q368" s="231"/>
      <c r="R368" s="231"/>
      <c r="S368" s="231"/>
      <c r="T368" s="231"/>
      <c r="U368" s="231"/>
      <c r="V368" s="231"/>
      <c r="W368" s="231"/>
      <c r="X368" s="231"/>
      <c r="Y368" s="231"/>
      <c r="Z368" s="231"/>
    </row>
    <row r="369" spans="1:26" ht="13.5" customHeight="1">
      <c r="A369" s="231"/>
      <c r="B369" s="231"/>
      <c r="C369" s="231"/>
      <c r="D369" s="231"/>
      <c r="E369" s="231"/>
      <c r="F369" s="231"/>
      <c r="G369" s="218"/>
      <c r="H369" s="218"/>
      <c r="I369" s="218"/>
      <c r="J369" s="218"/>
      <c r="K369" s="240"/>
      <c r="L369" s="218"/>
      <c r="M369" s="218"/>
      <c r="N369" s="218"/>
      <c r="O369" s="231"/>
      <c r="P369" s="231"/>
      <c r="Q369" s="231"/>
      <c r="R369" s="231"/>
      <c r="S369" s="231"/>
      <c r="T369" s="231"/>
      <c r="U369" s="231"/>
      <c r="V369" s="231"/>
      <c r="W369" s="231"/>
      <c r="X369" s="231"/>
      <c r="Y369" s="231"/>
      <c r="Z369" s="231"/>
    </row>
    <row r="370" spans="1:26" ht="13.5" customHeight="1">
      <c r="A370" s="231"/>
      <c r="B370" s="231"/>
      <c r="C370" s="231"/>
      <c r="D370" s="231"/>
      <c r="E370" s="231"/>
      <c r="F370" s="231"/>
      <c r="G370" s="218"/>
      <c r="H370" s="218"/>
      <c r="I370" s="218"/>
      <c r="J370" s="218"/>
      <c r="K370" s="240"/>
      <c r="L370" s="218"/>
      <c r="M370" s="218"/>
      <c r="N370" s="218"/>
      <c r="O370" s="231"/>
      <c r="P370" s="231"/>
      <c r="Q370" s="231"/>
      <c r="R370" s="231"/>
      <c r="S370" s="231"/>
      <c r="T370" s="231"/>
      <c r="U370" s="231"/>
      <c r="V370" s="231"/>
      <c r="W370" s="231"/>
      <c r="X370" s="231"/>
      <c r="Y370" s="231"/>
      <c r="Z370" s="231"/>
    </row>
    <row r="371" spans="1:26" ht="13.5" customHeight="1">
      <c r="A371" s="231"/>
      <c r="B371" s="231"/>
      <c r="C371" s="231"/>
      <c r="D371" s="231"/>
      <c r="E371" s="231"/>
      <c r="F371" s="231"/>
      <c r="G371" s="218"/>
      <c r="H371" s="218"/>
      <c r="I371" s="218"/>
      <c r="J371" s="218"/>
      <c r="K371" s="240"/>
      <c r="L371" s="218"/>
      <c r="M371" s="218"/>
      <c r="N371" s="218"/>
      <c r="O371" s="231"/>
      <c r="P371" s="231"/>
      <c r="Q371" s="231"/>
      <c r="R371" s="231"/>
      <c r="S371" s="231"/>
      <c r="T371" s="231"/>
      <c r="U371" s="231"/>
      <c r="V371" s="231"/>
      <c r="W371" s="231"/>
      <c r="X371" s="231"/>
      <c r="Y371" s="231"/>
      <c r="Z371" s="231"/>
    </row>
    <row r="372" spans="1:26" ht="13.5" customHeight="1">
      <c r="A372" s="231"/>
      <c r="B372" s="231"/>
      <c r="C372" s="231"/>
      <c r="D372" s="231"/>
      <c r="E372" s="231"/>
      <c r="F372" s="231"/>
      <c r="G372" s="218"/>
      <c r="H372" s="218"/>
      <c r="I372" s="218"/>
      <c r="J372" s="218"/>
      <c r="K372" s="240"/>
      <c r="L372" s="218"/>
      <c r="M372" s="218"/>
      <c r="N372" s="218"/>
      <c r="O372" s="231"/>
      <c r="P372" s="231"/>
      <c r="Q372" s="231"/>
      <c r="R372" s="231"/>
      <c r="S372" s="231"/>
      <c r="T372" s="231"/>
      <c r="U372" s="231"/>
      <c r="V372" s="231"/>
      <c r="W372" s="231"/>
      <c r="X372" s="231"/>
      <c r="Y372" s="231"/>
      <c r="Z372" s="231"/>
    </row>
    <row r="373" spans="1:26" ht="13.5" customHeight="1">
      <c r="A373" s="231"/>
      <c r="B373" s="231"/>
      <c r="C373" s="231"/>
      <c r="D373" s="231"/>
      <c r="E373" s="231"/>
      <c r="F373" s="231"/>
      <c r="G373" s="218"/>
      <c r="H373" s="218"/>
      <c r="I373" s="218"/>
      <c r="J373" s="218"/>
      <c r="K373" s="240"/>
      <c r="L373" s="218"/>
      <c r="M373" s="218"/>
      <c r="N373" s="218"/>
      <c r="O373" s="231"/>
      <c r="P373" s="231"/>
      <c r="Q373" s="231"/>
      <c r="R373" s="231"/>
      <c r="S373" s="231"/>
      <c r="T373" s="231"/>
      <c r="U373" s="231"/>
      <c r="V373" s="231"/>
      <c r="W373" s="231"/>
      <c r="X373" s="231"/>
      <c r="Y373" s="231"/>
      <c r="Z373" s="231"/>
    </row>
    <row r="374" spans="1:26" ht="13.5" customHeight="1">
      <c r="A374" s="231"/>
      <c r="B374" s="231"/>
      <c r="C374" s="231"/>
      <c r="D374" s="231"/>
      <c r="E374" s="231"/>
      <c r="F374" s="231"/>
      <c r="G374" s="218"/>
      <c r="H374" s="218"/>
      <c r="I374" s="218"/>
      <c r="J374" s="218"/>
      <c r="K374" s="240"/>
      <c r="L374" s="218"/>
      <c r="M374" s="218"/>
      <c r="N374" s="218"/>
      <c r="O374" s="231"/>
      <c r="P374" s="231"/>
      <c r="Q374" s="231"/>
      <c r="R374" s="231"/>
      <c r="S374" s="231"/>
      <c r="T374" s="231"/>
      <c r="U374" s="231"/>
      <c r="V374" s="231"/>
      <c r="W374" s="231"/>
      <c r="X374" s="231"/>
      <c r="Y374" s="231"/>
      <c r="Z374" s="231"/>
    </row>
    <row r="375" spans="1:26" ht="13.5" customHeight="1">
      <c r="A375" s="231"/>
      <c r="B375" s="231"/>
      <c r="C375" s="231"/>
      <c r="D375" s="231"/>
      <c r="E375" s="231"/>
      <c r="F375" s="231"/>
      <c r="G375" s="218"/>
      <c r="H375" s="218"/>
      <c r="I375" s="218"/>
      <c r="J375" s="218"/>
      <c r="K375" s="240"/>
      <c r="L375" s="218"/>
      <c r="M375" s="218"/>
      <c r="N375" s="218"/>
      <c r="O375" s="231"/>
      <c r="P375" s="231"/>
      <c r="Q375" s="231"/>
      <c r="R375" s="231"/>
      <c r="S375" s="231"/>
      <c r="T375" s="231"/>
      <c r="U375" s="231"/>
      <c r="V375" s="231"/>
      <c r="W375" s="231"/>
      <c r="X375" s="231"/>
      <c r="Y375" s="231"/>
      <c r="Z375" s="231"/>
    </row>
    <row r="376" spans="1:26" ht="13.5" customHeight="1">
      <c r="A376" s="231"/>
      <c r="B376" s="231"/>
      <c r="C376" s="231"/>
      <c r="D376" s="231"/>
      <c r="E376" s="231"/>
      <c r="F376" s="231"/>
      <c r="G376" s="218"/>
      <c r="H376" s="218"/>
      <c r="I376" s="218"/>
      <c r="J376" s="218"/>
      <c r="K376" s="240"/>
      <c r="L376" s="218"/>
      <c r="M376" s="218"/>
      <c r="N376" s="218"/>
      <c r="O376" s="231"/>
      <c r="P376" s="231"/>
      <c r="Q376" s="231"/>
      <c r="R376" s="231"/>
      <c r="S376" s="231"/>
      <c r="T376" s="231"/>
      <c r="U376" s="231"/>
      <c r="V376" s="231"/>
      <c r="W376" s="231"/>
      <c r="X376" s="231"/>
      <c r="Y376" s="231"/>
      <c r="Z376" s="231"/>
    </row>
    <row r="377" spans="1:26" ht="13.5" customHeight="1">
      <c r="A377" s="231"/>
      <c r="B377" s="231"/>
      <c r="C377" s="231"/>
      <c r="D377" s="231"/>
      <c r="E377" s="231"/>
      <c r="F377" s="231"/>
      <c r="G377" s="218"/>
      <c r="H377" s="218"/>
      <c r="I377" s="218"/>
      <c r="J377" s="218"/>
      <c r="K377" s="240"/>
      <c r="L377" s="218"/>
      <c r="M377" s="218"/>
      <c r="N377" s="218"/>
      <c r="O377" s="231"/>
      <c r="P377" s="231"/>
      <c r="Q377" s="231"/>
      <c r="R377" s="231"/>
      <c r="S377" s="231"/>
      <c r="T377" s="231"/>
      <c r="U377" s="231"/>
      <c r="V377" s="231"/>
      <c r="W377" s="231"/>
      <c r="X377" s="231"/>
      <c r="Y377" s="231"/>
      <c r="Z377" s="231"/>
    </row>
    <row r="378" spans="1:26" ht="13.5" customHeight="1">
      <c r="A378" s="231"/>
      <c r="G378" s="218"/>
      <c r="H378" s="218"/>
      <c r="I378" s="218"/>
      <c r="J378" s="218"/>
      <c r="K378" s="240"/>
      <c r="L378" s="218"/>
      <c r="M378" s="218"/>
      <c r="N378" s="218"/>
      <c r="O378" s="231"/>
      <c r="P378" s="231"/>
      <c r="Q378" s="231"/>
      <c r="R378" s="231"/>
      <c r="S378" s="231"/>
      <c r="T378" s="231"/>
      <c r="U378" s="231"/>
      <c r="V378" s="231"/>
      <c r="W378" s="231"/>
      <c r="X378" s="231"/>
      <c r="Y378" s="231"/>
      <c r="Z378" s="231"/>
    </row>
    <row r="379" spans="1:26" ht="13.5" customHeight="1">
      <c r="A379" s="231"/>
      <c r="G379" s="45"/>
      <c r="H379" s="45"/>
      <c r="I379" s="45"/>
      <c r="J379" s="45"/>
      <c r="K379" s="46"/>
      <c r="L379" s="45"/>
      <c r="M379" s="45"/>
      <c r="N379" s="45"/>
      <c r="O379" s="231"/>
      <c r="P379" s="231"/>
      <c r="Q379" s="231"/>
      <c r="R379" s="231"/>
      <c r="S379" s="231"/>
      <c r="T379" s="231"/>
      <c r="U379" s="231"/>
      <c r="V379" s="231"/>
      <c r="W379" s="231"/>
      <c r="X379" s="231"/>
      <c r="Y379" s="231"/>
      <c r="Z379" s="231"/>
    </row>
    <row r="380" spans="1:26" ht="13.5" customHeight="1">
      <c r="A380" s="231"/>
      <c r="G380" s="45"/>
      <c r="H380" s="45"/>
      <c r="I380" s="45"/>
      <c r="J380" s="45"/>
      <c r="K380" s="46"/>
      <c r="L380" s="45"/>
      <c r="M380" s="45"/>
      <c r="N380" s="45"/>
      <c r="O380" s="231"/>
      <c r="P380" s="231"/>
      <c r="Q380" s="231"/>
      <c r="R380" s="231"/>
      <c r="S380" s="231"/>
      <c r="T380" s="231"/>
      <c r="U380" s="231"/>
      <c r="V380" s="231"/>
      <c r="W380" s="231"/>
      <c r="X380" s="231"/>
      <c r="Y380" s="231"/>
      <c r="Z380" s="231"/>
    </row>
    <row r="381" spans="1:26" ht="13.5" customHeight="1">
      <c r="A381" s="231"/>
      <c r="G381" s="45"/>
      <c r="H381" s="45"/>
      <c r="I381" s="45"/>
      <c r="J381" s="45"/>
      <c r="K381" s="46"/>
      <c r="L381" s="45"/>
      <c r="M381" s="45"/>
      <c r="N381" s="45"/>
      <c r="O381" s="231"/>
      <c r="P381" s="231"/>
      <c r="Q381" s="231"/>
      <c r="R381" s="231"/>
      <c r="S381" s="231"/>
      <c r="T381" s="231"/>
      <c r="U381" s="231"/>
      <c r="V381" s="231"/>
      <c r="W381" s="231"/>
      <c r="X381" s="231"/>
      <c r="Y381" s="231"/>
      <c r="Z381" s="231"/>
    </row>
    <row r="382" spans="1:26" ht="13.5" customHeight="1">
      <c r="A382" s="231"/>
      <c r="G382" s="45"/>
      <c r="H382" s="45"/>
      <c r="I382" s="45"/>
      <c r="J382" s="45"/>
      <c r="K382" s="46"/>
      <c r="L382" s="45"/>
      <c r="M382" s="45"/>
      <c r="N382" s="45"/>
      <c r="O382" s="231"/>
      <c r="P382" s="231"/>
      <c r="Q382" s="231"/>
      <c r="R382" s="231"/>
      <c r="S382" s="231"/>
      <c r="T382" s="231"/>
      <c r="U382" s="231"/>
      <c r="V382" s="231"/>
      <c r="W382" s="231"/>
      <c r="X382" s="231"/>
      <c r="Y382" s="231"/>
      <c r="Z382" s="231"/>
    </row>
    <row r="383" spans="1:26" ht="13.5" customHeight="1">
      <c r="A383" s="231"/>
      <c r="G383" s="45"/>
      <c r="H383" s="45"/>
      <c r="I383" s="45"/>
      <c r="J383" s="45"/>
      <c r="K383" s="46"/>
      <c r="L383" s="45"/>
      <c r="M383" s="45"/>
      <c r="N383" s="45"/>
      <c r="O383" s="231"/>
      <c r="P383" s="231"/>
      <c r="Q383" s="231"/>
      <c r="R383" s="231"/>
      <c r="S383" s="231"/>
      <c r="T383" s="231"/>
      <c r="U383" s="231"/>
      <c r="V383" s="231"/>
      <c r="W383" s="231"/>
      <c r="X383" s="231"/>
      <c r="Y383" s="231"/>
      <c r="Z383" s="231"/>
    </row>
    <row r="384" spans="1:26" ht="13.5" customHeight="1">
      <c r="A384" s="231"/>
      <c r="G384" s="45"/>
      <c r="H384" s="45"/>
      <c r="I384" s="45"/>
      <c r="J384" s="45"/>
      <c r="K384" s="46"/>
      <c r="L384" s="45"/>
      <c r="M384" s="45"/>
      <c r="N384" s="45"/>
      <c r="O384" s="231"/>
      <c r="P384" s="231"/>
      <c r="Q384" s="231"/>
      <c r="R384" s="231"/>
      <c r="S384" s="231"/>
      <c r="T384" s="231"/>
      <c r="U384" s="231"/>
      <c r="V384" s="231"/>
      <c r="W384" s="231"/>
      <c r="X384" s="231"/>
      <c r="Y384" s="231"/>
      <c r="Z384" s="231"/>
    </row>
    <row r="385" spans="1:26" ht="13.5" customHeight="1">
      <c r="A385" s="231"/>
      <c r="G385" s="45"/>
      <c r="H385" s="45"/>
      <c r="I385" s="45"/>
      <c r="J385" s="45"/>
      <c r="K385" s="46"/>
      <c r="L385" s="45"/>
      <c r="M385" s="45"/>
      <c r="N385" s="45"/>
      <c r="O385" s="231"/>
      <c r="P385" s="231"/>
      <c r="Q385" s="231"/>
      <c r="R385" s="231"/>
      <c r="S385" s="231"/>
      <c r="T385" s="231"/>
      <c r="U385" s="231"/>
      <c r="V385" s="231"/>
      <c r="W385" s="231"/>
      <c r="X385" s="231"/>
      <c r="Y385" s="231"/>
      <c r="Z385" s="231"/>
    </row>
    <row r="386" spans="1:26" ht="13.5" customHeight="1">
      <c r="A386" s="231"/>
      <c r="G386" s="45"/>
      <c r="H386" s="45"/>
      <c r="I386" s="45"/>
      <c r="J386" s="45"/>
      <c r="K386" s="46"/>
      <c r="L386" s="45"/>
      <c r="M386" s="45"/>
      <c r="N386" s="45"/>
      <c r="O386" s="231"/>
      <c r="P386" s="231"/>
      <c r="Q386" s="231"/>
      <c r="R386" s="231"/>
      <c r="S386" s="231"/>
      <c r="T386" s="231"/>
      <c r="U386" s="231"/>
      <c r="V386" s="231"/>
      <c r="W386" s="231"/>
      <c r="X386" s="231"/>
      <c r="Y386" s="231"/>
      <c r="Z386" s="231"/>
    </row>
    <row r="387" spans="1:26" ht="13.5" customHeight="1">
      <c r="A387" s="231"/>
      <c r="G387" s="45"/>
      <c r="H387" s="45"/>
      <c r="I387" s="45"/>
      <c r="J387" s="45"/>
      <c r="K387" s="46"/>
      <c r="L387" s="45"/>
      <c r="M387" s="45"/>
      <c r="N387" s="45"/>
      <c r="O387" s="231"/>
      <c r="P387" s="231"/>
      <c r="Q387" s="231"/>
      <c r="R387" s="231"/>
      <c r="S387" s="231"/>
      <c r="T387" s="231"/>
      <c r="U387" s="231"/>
      <c r="V387" s="231"/>
      <c r="W387" s="231"/>
      <c r="X387" s="231"/>
      <c r="Y387" s="231"/>
      <c r="Z387" s="231"/>
    </row>
    <row r="388" spans="1:26" ht="13.5" customHeight="1">
      <c r="A388" s="231"/>
      <c r="G388" s="45"/>
      <c r="H388" s="45"/>
      <c r="I388" s="45"/>
      <c r="J388" s="45"/>
      <c r="K388" s="46"/>
      <c r="L388" s="45"/>
      <c r="M388" s="45"/>
      <c r="N388" s="45"/>
      <c r="O388" s="231"/>
      <c r="P388" s="231"/>
      <c r="Q388" s="231"/>
      <c r="R388" s="231"/>
      <c r="S388" s="231"/>
      <c r="T388" s="231"/>
      <c r="U388" s="231"/>
      <c r="V388" s="231"/>
      <c r="W388" s="231"/>
      <c r="X388" s="231"/>
      <c r="Y388" s="231"/>
      <c r="Z388" s="231"/>
    </row>
    <row r="389" spans="1:26" ht="13.5" customHeight="1">
      <c r="A389" s="231"/>
      <c r="G389" s="45"/>
      <c r="H389" s="45"/>
      <c r="I389" s="45"/>
      <c r="J389" s="45"/>
      <c r="K389" s="46"/>
      <c r="L389" s="45"/>
      <c r="M389" s="45"/>
      <c r="N389" s="45"/>
      <c r="O389" s="231"/>
      <c r="P389" s="231"/>
      <c r="Q389" s="231"/>
      <c r="R389" s="231"/>
      <c r="S389" s="231"/>
      <c r="T389" s="231"/>
      <c r="U389" s="231"/>
      <c r="V389" s="231"/>
      <c r="W389" s="231"/>
      <c r="X389" s="231"/>
      <c r="Y389" s="231"/>
      <c r="Z389" s="231"/>
    </row>
    <row r="390" spans="1:26" ht="13.5" customHeight="1">
      <c r="A390" s="231"/>
      <c r="G390" s="45"/>
      <c r="H390" s="45"/>
      <c r="I390" s="45"/>
      <c r="J390" s="45"/>
      <c r="K390" s="46"/>
      <c r="L390" s="45"/>
      <c r="M390" s="45"/>
      <c r="N390" s="45"/>
      <c r="O390" s="231"/>
      <c r="P390" s="231"/>
      <c r="Q390" s="231"/>
      <c r="R390" s="231"/>
      <c r="S390" s="231"/>
      <c r="T390" s="231"/>
      <c r="U390" s="231"/>
      <c r="V390" s="231"/>
      <c r="W390" s="231"/>
      <c r="X390" s="231"/>
      <c r="Y390" s="231"/>
      <c r="Z390" s="231"/>
    </row>
    <row r="391" spans="1:26" ht="13.5" customHeight="1">
      <c r="A391" s="231"/>
      <c r="G391" s="45"/>
      <c r="H391" s="45"/>
      <c r="I391" s="45"/>
      <c r="J391" s="45"/>
      <c r="K391" s="46"/>
      <c r="L391" s="45"/>
      <c r="M391" s="45"/>
      <c r="N391" s="45"/>
      <c r="O391" s="231"/>
      <c r="P391" s="231"/>
      <c r="Q391" s="231"/>
      <c r="R391" s="231"/>
      <c r="S391" s="231"/>
      <c r="T391" s="231"/>
      <c r="U391" s="231"/>
      <c r="V391" s="231"/>
      <c r="W391" s="231"/>
      <c r="X391" s="231"/>
      <c r="Y391" s="231"/>
      <c r="Z391" s="231"/>
    </row>
    <row r="392" spans="1:26" ht="13.5" customHeight="1">
      <c r="A392" s="231"/>
      <c r="G392" s="45"/>
      <c r="H392" s="45"/>
      <c r="I392" s="45"/>
      <c r="J392" s="45"/>
      <c r="K392" s="46"/>
      <c r="L392" s="45"/>
      <c r="M392" s="45"/>
      <c r="N392" s="45"/>
      <c r="O392" s="231"/>
      <c r="P392" s="231"/>
      <c r="Q392" s="231"/>
      <c r="R392" s="231"/>
      <c r="S392" s="231"/>
      <c r="T392" s="231"/>
      <c r="U392" s="231"/>
      <c r="V392" s="231"/>
      <c r="W392" s="231"/>
      <c r="X392" s="231"/>
      <c r="Y392" s="231"/>
      <c r="Z392" s="231"/>
    </row>
    <row r="393" spans="1:26" ht="13.5" customHeight="1">
      <c r="A393" s="231"/>
      <c r="G393" s="45"/>
      <c r="H393" s="45"/>
      <c r="I393" s="45"/>
      <c r="J393" s="45"/>
      <c r="K393" s="46"/>
      <c r="L393" s="45"/>
      <c r="M393" s="45"/>
      <c r="N393" s="45"/>
      <c r="O393" s="231"/>
      <c r="P393" s="231"/>
      <c r="Q393" s="231"/>
      <c r="R393" s="231"/>
      <c r="S393" s="231"/>
      <c r="T393" s="231"/>
      <c r="U393" s="231"/>
      <c r="V393" s="231"/>
      <c r="W393" s="231"/>
      <c r="X393" s="231"/>
      <c r="Y393" s="231"/>
      <c r="Z393" s="231"/>
    </row>
    <row r="394" spans="1:26" ht="13.5" customHeight="1">
      <c r="A394" s="231"/>
      <c r="G394" s="45"/>
      <c r="H394" s="45"/>
      <c r="I394" s="45"/>
      <c r="J394" s="45"/>
      <c r="K394" s="46"/>
      <c r="L394" s="45"/>
      <c r="M394" s="45"/>
      <c r="N394" s="45"/>
      <c r="O394" s="231"/>
      <c r="P394" s="231"/>
      <c r="Q394" s="231"/>
      <c r="R394" s="231"/>
      <c r="S394" s="231"/>
      <c r="T394" s="231"/>
      <c r="U394" s="231"/>
      <c r="V394" s="231"/>
      <c r="W394" s="231"/>
      <c r="X394" s="231"/>
      <c r="Y394" s="231"/>
      <c r="Z394" s="231"/>
    </row>
    <row r="395" spans="1:26" ht="13.5" customHeight="1">
      <c r="A395" s="231"/>
      <c r="G395" s="45"/>
      <c r="H395" s="45"/>
      <c r="I395" s="45"/>
      <c r="J395" s="45"/>
      <c r="K395" s="46"/>
      <c r="L395" s="45"/>
      <c r="M395" s="45"/>
      <c r="N395" s="45"/>
      <c r="O395" s="231"/>
      <c r="P395" s="231"/>
      <c r="Q395" s="231"/>
      <c r="R395" s="231"/>
      <c r="S395" s="231"/>
      <c r="T395" s="231"/>
      <c r="U395" s="231"/>
      <c r="V395" s="231"/>
      <c r="W395" s="231"/>
      <c r="X395" s="231"/>
      <c r="Y395" s="231"/>
      <c r="Z395" s="231"/>
    </row>
    <row r="396" spans="1:26" ht="13.5" customHeight="1">
      <c r="A396" s="231"/>
      <c r="G396" s="45"/>
      <c r="H396" s="45"/>
      <c r="I396" s="45"/>
      <c r="J396" s="45"/>
      <c r="K396" s="46"/>
      <c r="L396" s="45"/>
      <c r="M396" s="45"/>
      <c r="N396" s="45"/>
      <c r="O396" s="231"/>
      <c r="P396" s="231"/>
      <c r="Q396" s="231"/>
      <c r="R396" s="231"/>
      <c r="S396" s="231"/>
      <c r="T396" s="231"/>
      <c r="U396" s="231"/>
      <c r="V396" s="231"/>
      <c r="W396" s="231"/>
      <c r="X396" s="231"/>
      <c r="Y396" s="231"/>
      <c r="Z396" s="231"/>
    </row>
    <row r="397" spans="1:26" ht="13.5" customHeight="1">
      <c r="A397" s="231"/>
      <c r="G397" s="45"/>
      <c r="H397" s="45"/>
      <c r="I397" s="45"/>
      <c r="J397" s="45"/>
      <c r="K397" s="46"/>
      <c r="L397" s="45"/>
      <c r="M397" s="45"/>
      <c r="N397" s="45"/>
      <c r="O397" s="231"/>
      <c r="P397" s="231"/>
      <c r="Q397" s="231"/>
      <c r="R397" s="231"/>
      <c r="S397" s="231"/>
      <c r="T397" s="231"/>
      <c r="U397" s="231"/>
      <c r="V397" s="231"/>
      <c r="W397" s="231"/>
      <c r="X397" s="231"/>
      <c r="Y397" s="231"/>
      <c r="Z397" s="231"/>
    </row>
    <row r="398" spans="1:26" ht="13.5" customHeight="1">
      <c r="A398" s="231"/>
      <c r="G398" s="45"/>
      <c r="H398" s="45"/>
      <c r="I398" s="45"/>
      <c r="J398" s="45"/>
      <c r="K398" s="46"/>
      <c r="L398" s="45"/>
      <c r="M398" s="45"/>
      <c r="N398" s="45"/>
      <c r="O398" s="231"/>
      <c r="P398" s="231"/>
      <c r="Q398" s="231"/>
      <c r="R398" s="231"/>
      <c r="S398" s="231"/>
      <c r="T398" s="231"/>
      <c r="U398" s="231"/>
      <c r="V398" s="231"/>
      <c r="W398" s="231"/>
      <c r="X398" s="231"/>
      <c r="Y398" s="231"/>
      <c r="Z398" s="231"/>
    </row>
    <row r="399" spans="1:26" ht="13.5" customHeight="1">
      <c r="A399" s="231"/>
      <c r="G399" s="45"/>
      <c r="H399" s="45"/>
      <c r="I399" s="45"/>
      <c r="J399" s="45"/>
      <c r="K399" s="46"/>
      <c r="L399" s="45"/>
      <c r="M399" s="45"/>
      <c r="N399" s="45"/>
      <c r="O399" s="231"/>
      <c r="P399" s="231"/>
      <c r="Q399" s="231"/>
      <c r="R399" s="231"/>
      <c r="S399" s="231"/>
      <c r="T399" s="231"/>
      <c r="U399" s="231"/>
      <c r="V399" s="231"/>
      <c r="W399" s="231"/>
      <c r="X399" s="231"/>
      <c r="Y399" s="231"/>
      <c r="Z399" s="231"/>
    </row>
    <row r="400" spans="1:26" ht="13.5" customHeight="1">
      <c r="A400" s="231"/>
      <c r="G400" s="45"/>
      <c r="H400" s="45"/>
      <c r="I400" s="45"/>
      <c r="J400" s="45"/>
      <c r="K400" s="46"/>
      <c r="L400" s="45"/>
      <c r="M400" s="45"/>
      <c r="N400" s="45"/>
      <c r="O400" s="231"/>
      <c r="P400" s="231"/>
      <c r="Q400" s="231"/>
      <c r="R400" s="231"/>
      <c r="S400" s="231"/>
      <c r="T400" s="231"/>
      <c r="U400" s="231"/>
      <c r="V400" s="231"/>
      <c r="W400" s="231"/>
      <c r="X400" s="231"/>
      <c r="Y400" s="231"/>
      <c r="Z400" s="231"/>
    </row>
    <row r="401" spans="1:26" ht="13.5" customHeight="1">
      <c r="A401" s="231"/>
      <c r="G401" s="45"/>
      <c r="H401" s="45"/>
      <c r="I401" s="45"/>
      <c r="J401" s="45"/>
      <c r="K401" s="46"/>
      <c r="L401" s="45"/>
      <c r="M401" s="45"/>
      <c r="N401" s="45"/>
      <c r="O401" s="231"/>
      <c r="P401" s="231"/>
      <c r="Q401" s="231"/>
      <c r="R401" s="231"/>
      <c r="S401" s="231"/>
      <c r="T401" s="231"/>
      <c r="U401" s="231"/>
      <c r="V401" s="231"/>
      <c r="W401" s="231"/>
      <c r="X401" s="231"/>
      <c r="Y401" s="231"/>
      <c r="Z401" s="231"/>
    </row>
    <row r="402" spans="1:26" ht="13.5" customHeight="1">
      <c r="A402" s="231"/>
      <c r="G402" s="45"/>
      <c r="H402" s="45"/>
      <c r="I402" s="45"/>
      <c r="J402" s="45"/>
      <c r="K402" s="46"/>
      <c r="L402" s="45"/>
      <c r="M402" s="45"/>
      <c r="N402" s="45"/>
      <c r="O402" s="231"/>
      <c r="P402" s="231"/>
      <c r="Q402" s="231"/>
      <c r="R402" s="231"/>
      <c r="S402" s="231"/>
      <c r="T402" s="231"/>
      <c r="U402" s="231"/>
      <c r="V402" s="231"/>
      <c r="W402" s="231"/>
      <c r="X402" s="231"/>
      <c r="Y402" s="231"/>
      <c r="Z402" s="231"/>
    </row>
    <row r="403" spans="1:26" ht="13.5" customHeight="1">
      <c r="A403" s="231"/>
      <c r="G403" s="45"/>
      <c r="H403" s="45"/>
      <c r="I403" s="45"/>
      <c r="J403" s="45"/>
      <c r="K403" s="46"/>
      <c r="L403" s="45"/>
      <c r="M403" s="45"/>
      <c r="N403" s="45"/>
      <c r="O403" s="231"/>
      <c r="P403" s="231"/>
      <c r="Q403" s="231"/>
      <c r="R403" s="231"/>
      <c r="S403" s="231"/>
      <c r="T403" s="231"/>
      <c r="U403" s="231"/>
      <c r="V403" s="231"/>
      <c r="W403" s="231"/>
      <c r="X403" s="231"/>
      <c r="Y403" s="231"/>
      <c r="Z403" s="231"/>
    </row>
    <row r="404" spans="1:26" ht="13.5" customHeight="1">
      <c r="A404" s="231"/>
      <c r="G404" s="45"/>
      <c r="H404" s="45"/>
      <c r="I404" s="45"/>
      <c r="J404" s="45"/>
      <c r="K404" s="46"/>
      <c r="L404" s="45"/>
      <c r="M404" s="45"/>
      <c r="N404" s="45"/>
      <c r="O404" s="231"/>
      <c r="P404" s="231"/>
      <c r="Q404" s="231"/>
      <c r="R404" s="231"/>
      <c r="S404" s="231"/>
      <c r="T404" s="231"/>
      <c r="U404" s="231"/>
      <c r="V404" s="231"/>
      <c r="W404" s="231"/>
      <c r="X404" s="231"/>
      <c r="Y404" s="231"/>
      <c r="Z404" s="231"/>
    </row>
    <row r="405" spans="1:26" ht="13.5" customHeight="1">
      <c r="A405" s="231"/>
      <c r="G405" s="45"/>
      <c r="H405" s="45"/>
      <c r="I405" s="45"/>
      <c r="J405" s="45"/>
      <c r="K405" s="46"/>
      <c r="L405" s="45"/>
      <c r="M405" s="45"/>
      <c r="N405" s="45"/>
      <c r="O405" s="231"/>
      <c r="P405" s="231"/>
      <c r="Q405" s="231"/>
      <c r="R405" s="231"/>
      <c r="S405" s="231"/>
      <c r="T405" s="231"/>
      <c r="U405" s="231"/>
      <c r="V405" s="231"/>
      <c r="W405" s="231"/>
      <c r="X405" s="231"/>
      <c r="Y405" s="231"/>
      <c r="Z405" s="231"/>
    </row>
    <row r="406" spans="1:26" ht="13.5" customHeight="1">
      <c r="A406" s="231"/>
      <c r="G406" s="45"/>
      <c r="H406" s="45"/>
      <c r="I406" s="45"/>
      <c r="J406" s="45"/>
      <c r="K406" s="46"/>
      <c r="L406" s="45"/>
      <c r="M406" s="45"/>
      <c r="N406" s="45"/>
      <c r="O406" s="231"/>
      <c r="P406" s="231"/>
      <c r="Q406" s="231"/>
      <c r="R406" s="231"/>
      <c r="S406" s="231"/>
      <c r="T406" s="231"/>
      <c r="U406" s="231"/>
      <c r="V406" s="231"/>
      <c r="W406" s="231"/>
      <c r="X406" s="231"/>
      <c r="Y406" s="231"/>
      <c r="Z406" s="231"/>
    </row>
    <row r="407" spans="1:26" ht="13.5" customHeight="1">
      <c r="A407" s="231"/>
      <c r="G407" s="45"/>
      <c r="H407" s="45"/>
      <c r="I407" s="45"/>
      <c r="J407" s="45"/>
      <c r="K407" s="46"/>
      <c r="L407" s="45"/>
      <c r="M407" s="45"/>
      <c r="N407" s="45"/>
      <c r="O407" s="231"/>
      <c r="P407" s="231"/>
      <c r="Q407" s="231"/>
      <c r="R407" s="231"/>
      <c r="S407" s="231"/>
      <c r="T407" s="231"/>
      <c r="U407" s="231"/>
      <c r="V407" s="231"/>
      <c r="W407" s="231"/>
      <c r="X407" s="231"/>
      <c r="Y407" s="231"/>
      <c r="Z407" s="231"/>
    </row>
    <row r="408" spans="1:26" ht="13.5" customHeight="1">
      <c r="A408" s="231"/>
      <c r="G408" s="45"/>
      <c r="H408" s="45"/>
      <c r="I408" s="45"/>
      <c r="J408" s="45"/>
      <c r="K408" s="46"/>
      <c r="L408" s="45"/>
      <c r="M408" s="45"/>
      <c r="N408" s="45"/>
      <c r="O408" s="231"/>
      <c r="P408" s="231"/>
      <c r="Q408" s="231"/>
      <c r="R408" s="231"/>
      <c r="S408" s="231"/>
      <c r="T408" s="231"/>
      <c r="U408" s="231"/>
      <c r="V408" s="231"/>
      <c r="W408" s="231"/>
      <c r="X408" s="231"/>
      <c r="Y408" s="231"/>
      <c r="Z408" s="231"/>
    </row>
    <row r="409" spans="1:26" ht="13.5" customHeight="1">
      <c r="A409" s="231"/>
      <c r="G409" s="45"/>
      <c r="H409" s="45"/>
      <c r="I409" s="45"/>
      <c r="J409" s="45"/>
      <c r="K409" s="46"/>
      <c r="L409" s="45"/>
      <c r="M409" s="45"/>
      <c r="N409" s="45"/>
      <c r="O409" s="231"/>
      <c r="P409" s="231"/>
      <c r="Q409" s="231"/>
      <c r="R409" s="231"/>
      <c r="S409" s="231"/>
      <c r="T409" s="231"/>
      <c r="U409" s="231"/>
      <c r="V409" s="231"/>
      <c r="W409" s="231"/>
      <c r="X409" s="231"/>
      <c r="Y409" s="231"/>
      <c r="Z409" s="231"/>
    </row>
    <row r="410" spans="1:26" ht="13.5" customHeight="1">
      <c r="A410" s="231"/>
      <c r="G410" s="45"/>
      <c r="H410" s="45"/>
      <c r="I410" s="45"/>
      <c r="J410" s="45"/>
      <c r="K410" s="46"/>
      <c r="L410" s="45"/>
      <c r="M410" s="45"/>
      <c r="N410" s="45"/>
      <c r="O410" s="231"/>
      <c r="P410" s="231"/>
      <c r="Q410" s="231"/>
      <c r="R410" s="231"/>
      <c r="S410" s="231"/>
      <c r="T410" s="231"/>
      <c r="U410" s="231"/>
      <c r="V410" s="231"/>
      <c r="W410" s="231"/>
      <c r="X410" s="231"/>
      <c r="Y410" s="231"/>
      <c r="Z410" s="231"/>
    </row>
    <row r="411" spans="1:26" ht="13.5" customHeight="1">
      <c r="A411" s="231"/>
      <c r="G411" s="45"/>
      <c r="H411" s="45"/>
      <c r="I411" s="45"/>
      <c r="J411" s="45"/>
      <c r="K411" s="46"/>
      <c r="L411" s="45"/>
      <c r="M411" s="45"/>
      <c r="N411" s="45"/>
      <c r="O411" s="231"/>
      <c r="P411" s="231"/>
      <c r="Q411" s="231"/>
      <c r="R411" s="231"/>
      <c r="S411" s="231"/>
      <c r="T411" s="231"/>
      <c r="U411" s="231"/>
      <c r="V411" s="231"/>
      <c r="W411" s="231"/>
      <c r="X411" s="231"/>
      <c r="Y411" s="231"/>
      <c r="Z411" s="231"/>
    </row>
    <row r="412" spans="1:26" ht="13.5" customHeight="1">
      <c r="A412" s="231"/>
      <c r="G412" s="45"/>
      <c r="H412" s="45"/>
      <c r="I412" s="45"/>
      <c r="J412" s="45"/>
      <c r="K412" s="46"/>
      <c r="L412" s="45"/>
      <c r="M412" s="45"/>
      <c r="N412" s="45"/>
      <c r="O412" s="231"/>
      <c r="P412" s="231"/>
      <c r="Q412" s="231"/>
      <c r="R412" s="231"/>
      <c r="S412" s="231"/>
      <c r="T412" s="231"/>
      <c r="U412" s="231"/>
      <c r="V412" s="231"/>
      <c r="W412" s="231"/>
      <c r="X412" s="231"/>
      <c r="Y412" s="231"/>
      <c r="Z412" s="231"/>
    </row>
    <row r="413" spans="1:26" ht="13.5" customHeight="1">
      <c r="A413" s="231"/>
      <c r="G413" s="45"/>
      <c r="H413" s="45"/>
      <c r="I413" s="45"/>
      <c r="J413" s="45"/>
      <c r="K413" s="46"/>
      <c r="L413" s="45"/>
      <c r="M413" s="45"/>
      <c r="N413" s="45"/>
      <c r="O413" s="231"/>
      <c r="P413" s="231"/>
      <c r="Q413" s="231"/>
      <c r="R413" s="231"/>
      <c r="S413" s="231"/>
      <c r="T413" s="231"/>
      <c r="U413" s="231"/>
      <c r="V413" s="231"/>
      <c r="W413" s="231"/>
      <c r="X413" s="231"/>
      <c r="Y413" s="231"/>
      <c r="Z413" s="231"/>
    </row>
    <row r="414" spans="1:26" ht="13.5" customHeight="1">
      <c r="A414" s="231"/>
      <c r="G414" s="45"/>
      <c r="H414" s="45"/>
      <c r="I414" s="45"/>
      <c r="J414" s="45"/>
      <c r="K414" s="46"/>
      <c r="L414" s="45"/>
      <c r="M414" s="45"/>
      <c r="N414" s="45"/>
      <c r="O414" s="231"/>
      <c r="P414" s="231"/>
      <c r="Q414" s="231"/>
      <c r="R414" s="231"/>
      <c r="S414" s="231"/>
      <c r="T414" s="231"/>
      <c r="U414" s="231"/>
      <c r="V414" s="231"/>
      <c r="W414" s="231"/>
      <c r="X414" s="231"/>
      <c r="Y414" s="231"/>
      <c r="Z414" s="231"/>
    </row>
    <row r="415" spans="1:26" ht="13.5" customHeight="1">
      <c r="A415" s="231"/>
      <c r="G415" s="45"/>
      <c r="H415" s="45"/>
      <c r="I415" s="45"/>
      <c r="J415" s="45"/>
      <c r="K415" s="46"/>
      <c r="L415" s="45"/>
      <c r="M415" s="45"/>
      <c r="N415" s="45"/>
      <c r="O415" s="231"/>
      <c r="P415" s="231"/>
      <c r="Q415" s="231"/>
      <c r="R415" s="231"/>
      <c r="S415" s="231"/>
      <c r="T415" s="231"/>
      <c r="U415" s="231"/>
      <c r="V415" s="231"/>
      <c r="W415" s="231"/>
      <c r="X415" s="231"/>
      <c r="Y415" s="231"/>
      <c r="Z415" s="231"/>
    </row>
    <row r="416" spans="1:26" ht="13.5" customHeight="1">
      <c r="A416" s="231"/>
      <c r="G416" s="45"/>
      <c r="H416" s="45"/>
      <c r="I416" s="45"/>
      <c r="J416" s="45"/>
      <c r="K416" s="46"/>
      <c r="L416" s="45"/>
      <c r="M416" s="45"/>
      <c r="N416" s="45"/>
      <c r="O416" s="231"/>
      <c r="P416" s="231"/>
      <c r="Q416" s="231"/>
      <c r="R416" s="231"/>
      <c r="S416" s="231"/>
      <c r="T416" s="231"/>
      <c r="U416" s="231"/>
      <c r="V416" s="231"/>
      <c r="W416" s="231"/>
      <c r="X416" s="231"/>
      <c r="Y416" s="231"/>
      <c r="Z416" s="231"/>
    </row>
    <row r="417" spans="1:26" ht="13.5" customHeight="1">
      <c r="A417" s="231"/>
      <c r="G417" s="45"/>
      <c r="H417" s="45"/>
      <c r="I417" s="45"/>
      <c r="J417" s="45"/>
      <c r="K417" s="46"/>
      <c r="L417" s="45"/>
      <c r="M417" s="45"/>
      <c r="N417" s="45"/>
      <c r="O417" s="231"/>
      <c r="P417" s="231"/>
      <c r="Q417" s="231"/>
      <c r="R417" s="231"/>
      <c r="S417" s="231"/>
      <c r="T417" s="231"/>
      <c r="U417" s="231"/>
      <c r="V417" s="231"/>
      <c r="W417" s="231"/>
      <c r="X417" s="231"/>
      <c r="Y417" s="231"/>
      <c r="Z417" s="231"/>
    </row>
    <row r="418" spans="1:26" ht="13.5" customHeight="1">
      <c r="A418" s="231"/>
      <c r="G418" s="45"/>
      <c r="H418" s="45"/>
      <c r="I418" s="45"/>
      <c r="J418" s="45"/>
      <c r="K418" s="46"/>
      <c r="L418" s="45"/>
      <c r="M418" s="45"/>
      <c r="N418" s="45"/>
      <c r="O418" s="231"/>
      <c r="P418" s="231"/>
      <c r="Q418" s="231"/>
      <c r="R418" s="231"/>
      <c r="S418" s="231"/>
      <c r="T418" s="231"/>
      <c r="U418" s="231"/>
      <c r="V418" s="231"/>
      <c r="W418" s="231"/>
      <c r="X418" s="231"/>
      <c r="Y418" s="231"/>
      <c r="Z418" s="231"/>
    </row>
    <row r="419" spans="1:26" ht="13.5" customHeight="1">
      <c r="A419" s="231"/>
      <c r="G419" s="45"/>
      <c r="H419" s="45"/>
      <c r="I419" s="45"/>
      <c r="J419" s="45"/>
      <c r="K419" s="46"/>
      <c r="L419" s="45"/>
      <c r="M419" s="45"/>
      <c r="N419" s="45"/>
      <c r="O419" s="231"/>
      <c r="P419" s="231"/>
      <c r="Q419" s="231"/>
      <c r="R419" s="231"/>
      <c r="S419" s="231"/>
      <c r="T419" s="231"/>
      <c r="U419" s="231"/>
      <c r="V419" s="231"/>
      <c r="W419" s="231"/>
      <c r="X419" s="231"/>
      <c r="Y419" s="231"/>
      <c r="Z419" s="231"/>
    </row>
    <row r="420" spans="1:26" ht="13.5" customHeight="1">
      <c r="A420" s="231"/>
      <c r="G420" s="45"/>
      <c r="H420" s="45"/>
      <c r="I420" s="45"/>
      <c r="J420" s="45"/>
      <c r="K420" s="46"/>
      <c r="L420" s="45"/>
      <c r="M420" s="45"/>
      <c r="N420" s="45"/>
      <c r="O420" s="231"/>
      <c r="P420" s="231"/>
      <c r="Q420" s="231"/>
      <c r="R420" s="231"/>
      <c r="S420" s="231"/>
      <c r="T420" s="231"/>
      <c r="U420" s="231"/>
      <c r="V420" s="231"/>
      <c r="W420" s="231"/>
      <c r="X420" s="231"/>
      <c r="Y420" s="231"/>
      <c r="Z420" s="231"/>
    </row>
    <row r="421" spans="1:26" ht="13.5" customHeight="1">
      <c r="A421" s="231"/>
      <c r="G421" s="45"/>
      <c r="H421" s="45"/>
      <c r="I421" s="45"/>
      <c r="J421" s="45"/>
      <c r="K421" s="46"/>
      <c r="L421" s="45"/>
      <c r="M421" s="45"/>
      <c r="N421" s="45"/>
      <c r="O421" s="231"/>
      <c r="P421" s="231"/>
      <c r="Q421" s="231"/>
      <c r="R421" s="231"/>
      <c r="S421" s="231"/>
      <c r="T421" s="231"/>
      <c r="U421" s="231"/>
      <c r="V421" s="231"/>
      <c r="W421" s="231"/>
      <c r="X421" s="231"/>
      <c r="Y421" s="231"/>
      <c r="Z421" s="231"/>
    </row>
    <row r="422" spans="1:26" ht="13.5" customHeight="1">
      <c r="A422" s="231"/>
      <c r="G422" s="45"/>
      <c r="H422" s="45"/>
      <c r="I422" s="45"/>
      <c r="J422" s="45"/>
      <c r="K422" s="46"/>
      <c r="L422" s="45"/>
      <c r="M422" s="45"/>
      <c r="N422" s="45"/>
      <c r="O422" s="231"/>
      <c r="P422" s="231"/>
      <c r="Q422" s="231"/>
      <c r="R422" s="231"/>
      <c r="S422" s="231"/>
      <c r="T422" s="231"/>
      <c r="U422" s="231"/>
      <c r="V422" s="231"/>
      <c r="W422" s="231"/>
      <c r="X422" s="231"/>
      <c r="Y422" s="231"/>
      <c r="Z422" s="231"/>
    </row>
    <row r="423" spans="1:26" ht="13.5" customHeight="1">
      <c r="A423" s="231"/>
      <c r="G423" s="45"/>
      <c r="H423" s="45"/>
      <c r="I423" s="45"/>
      <c r="J423" s="45"/>
      <c r="K423" s="46"/>
      <c r="L423" s="45"/>
      <c r="M423" s="45"/>
      <c r="N423" s="45"/>
      <c r="O423" s="231"/>
      <c r="P423" s="231"/>
      <c r="Q423" s="231"/>
      <c r="R423" s="231"/>
      <c r="S423" s="231"/>
      <c r="T423" s="231"/>
      <c r="U423" s="231"/>
      <c r="V423" s="231"/>
      <c r="W423" s="231"/>
      <c r="X423" s="231"/>
      <c r="Y423" s="231"/>
      <c r="Z423" s="231"/>
    </row>
    <row r="424" spans="1:26" ht="13.5" customHeight="1">
      <c r="A424" s="231"/>
      <c r="G424" s="45"/>
      <c r="H424" s="45"/>
      <c r="I424" s="45"/>
      <c r="J424" s="45"/>
      <c r="K424" s="46"/>
      <c r="L424" s="45"/>
      <c r="M424" s="45"/>
      <c r="N424" s="45"/>
      <c r="O424" s="231"/>
      <c r="P424" s="231"/>
      <c r="Q424" s="231"/>
      <c r="R424" s="231"/>
      <c r="S424" s="231"/>
      <c r="T424" s="231"/>
      <c r="U424" s="231"/>
      <c r="V424" s="231"/>
      <c r="W424" s="231"/>
      <c r="X424" s="231"/>
      <c r="Y424" s="231"/>
      <c r="Z424" s="231"/>
    </row>
    <row r="425" spans="1:26" ht="13.5" customHeight="1">
      <c r="A425" s="231"/>
      <c r="G425" s="45"/>
      <c r="H425" s="45"/>
      <c r="I425" s="45"/>
      <c r="J425" s="45"/>
      <c r="K425" s="46"/>
      <c r="L425" s="45"/>
      <c r="M425" s="45"/>
      <c r="N425" s="45"/>
      <c r="O425" s="231"/>
      <c r="P425" s="231"/>
      <c r="Q425" s="231"/>
      <c r="R425" s="231"/>
      <c r="S425" s="231"/>
      <c r="T425" s="231"/>
      <c r="U425" s="231"/>
      <c r="V425" s="231"/>
      <c r="W425" s="231"/>
      <c r="X425" s="231"/>
      <c r="Y425" s="231"/>
      <c r="Z425" s="231"/>
    </row>
    <row r="426" spans="1:26" ht="13.5" customHeight="1">
      <c r="A426" s="231"/>
      <c r="G426" s="45"/>
      <c r="H426" s="45"/>
      <c r="I426" s="45"/>
      <c r="J426" s="45"/>
      <c r="K426" s="46"/>
      <c r="L426" s="45"/>
      <c r="M426" s="45"/>
      <c r="N426" s="45"/>
      <c r="O426" s="231"/>
      <c r="P426" s="231"/>
      <c r="Q426" s="231"/>
      <c r="R426" s="231"/>
      <c r="S426" s="231"/>
      <c r="T426" s="231"/>
      <c r="U426" s="231"/>
      <c r="V426" s="231"/>
      <c r="W426" s="231"/>
      <c r="X426" s="231"/>
      <c r="Y426" s="231"/>
      <c r="Z426" s="231"/>
    </row>
    <row r="427" spans="1:26" ht="13.5" customHeight="1">
      <c r="A427" s="231"/>
      <c r="G427" s="45"/>
      <c r="H427" s="45"/>
      <c r="I427" s="45"/>
      <c r="J427" s="45"/>
      <c r="K427" s="46"/>
      <c r="L427" s="45"/>
      <c r="M427" s="45"/>
      <c r="N427" s="45"/>
      <c r="O427" s="231"/>
      <c r="P427" s="231"/>
      <c r="Q427" s="231"/>
      <c r="R427" s="231"/>
      <c r="S427" s="231"/>
      <c r="T427" s="231"/>
      <c r="U427" s="231"/>
      <c r="V427" s="231"/>
      <c r="W427" s="231"/>
      <c r="X427" s="231"/>
      <c r="Y427" s="231"/>
      <c r="Z427" s="231"/>
    </row>
    <row r="428" spans="1:26" ht="13.5" customHeight="1">
      <c r="A428" s="231"/>
      <c r="G428" s="45"/>
      <c r="H428" s="45"/>
      <c r="I428" s="45"/>
      <c r="J428" s="45"/>
      <c r="K428" s="46"/>
      <c r="L428" s="45"/>
      <c r="M428" s="45"/>
      <c r="N428" s="45"/>
      <c r="O428" s="231"/>
      <c r="P428" s="231"/>
      <c r="Q428" s="231"/>
      <c r="R428" s="231"/>
      <c r="S428" s="231"/>
      <c r="T428" s="231"/>
      <c r="U428" s="231"/>
      <c r="V428" s="231"/>
      <c r="W428" s="231"/>
      <c r="X428" s="231"/>
      <c r="Y428" s="231"/>
      <c r="Z428" s="231"/>
    </row>
    <row r="429" spans="1:26" ht="13.5" customHeight="1">
      <c r="A429" s="231"/>
      <c r="G429" s="45"/>
      <c r="H429" s="45"/>
      <c r="I429" s="45"/>
      <c r="J429" s="45"/>
      <c r="K429" s="46"/>
      <c r="L429" s="45"/>
      <c r="M429" s="45"/>
      <c r="N429" s="45"/>
      <c r="O429" s="231"/>
      <c r="P429" s="231"/>
      <c r="Q429" s="231"/>
      <c r="R429" s="231"/>
      <c r="S429" s="231"/>
      <c r="T429" s="231"/>
      <c r="U429" s="231"/>
      <c r="V429" s="231"/>
      <c r="W429" s="231"/>
      <c r="X429" s="231"/>
      <c r="Y429" s="231"/>
      <c r="Z429" s="231"/>
    </row>
    <row r="430" spans="1:26" ht="13.5" customHeight="1">
      <c r="A430" s="231"/>
      <c r="G430" s="45"/>
      <c r="H430" s="45"/>
      <c r="I430" s="45"/>
      <c r="J430" s="45"/>
      <c r="K430" s="46"/>
      <c r="L430" s="45"/>
      <c r="M430" s="45"/>
      <c r="N430" s="45"/>
      <c r="O430" s="231"/>
      <c r="P430" s="231"/>
      <c r="Q430" s="231"/>
      <c r="R430" s="231"/>
      <c r="S430" s="231"/>
      <c r="T430" s="231"/>
      <c r="U430" s="231"/>
      <c r="V430" s="231"/>
      <c r="W430" s="231"/>
      <c r="X430" s="231"/>
      <c r="Y430" s="231"/>
      <c r="Z430" s="231"/>
    </row>
    <row r="431" spans="1:26" ht="13.5" customHeight="1">
      <c r="A431" s="231"/>
      <c r="G431" s="45"/>
      <c r="H431" s="45"/>
      <c r="I431" s="45"/>
      <c r="J431" s="45"/>
      <c r="K431" s="46"/>
      <c r="L431" s="45"/>
      <c r="M431" s="45"/>
      <c r="N431" s="45"/>
      <c r="O431" s="231"/>
      <c r="P431" s="231"/>
      <c r="Q431" s="231"/>
      <c r="R431" s="231"/>
      <c r="S431" s="231"/>
      <c r="T431" s="231"/>
      <c r="U431" s="231"/>
      <c r="V431" s="231"/>
      <c r="W431" s="231"/>
      <c r="X431" s="231"/>
      <c r="Y431" s="231"/>
      <c r="Z431" s="231"/>
    </row>
    <row r="432" spans="1:26" ht="13.5" customHeight="1">
      <c r="A432" s="231"/>
      <c r="G432" s="45"/>
      <c r="H432" s="45"/>
      <c r="I432" s="45"/>
      <c r="J432" s="45"/>
      <c r="K432" s="46"/>
      <c r="L432" s="45"/>
      <c r="M432" s="45"/>
      <c r="N432" s="45"/>
      <c r="O432" s="231"/>
      <c r="P432" s="231"/>
      <c r="Q432" s="231"/>
      <c r="R432" s="231"/>
      <c r="S432" s="231"/>
      <c r="T432" s="231"/>
      <c r="U432" s="231"/>
      <c r="V432" s="231"/>
      <c r="W432" s="231"/>
      <c r="X432" s="231"/>
      <c r="Y432" s="231"/>
      <c r="Z432" s="231"/>
    </row>
    <row r="433" spans="1:26" ht="13.5" customHeight="1">
      <c r="A433" s="231"/>
      <c r="G433" s="45"/>
      <c r="H433" s="45"/>
      <c r="I433" s="45"/>
      <c r="J433" s="45"/>
      <c r="K433" s="46"/>
      <c r="L433" s="45"/>
      <c r="M433" s="45"/>
      <c r="N433" s="45"/>
      <c r="O433" s="231"/>
      <c r="P433" s="231"/>
      <c r="Q433" s="231"/>
      <c r="R433" s="231"/>
      <c r="S433" s="231"/>
      <c r="T433" s="231"/>
      <c r="U433" s="231"/>
      <c r="V433" s="231"/>
      <c r="W433" s="231"/>
      <c r="X433" s="231"/>
      <c r="Y433" s="231"/>
      <c r="Z433" s="231"/>
    </row>
    <row r="434" spans="1:26" ht="13.5" customHeight="1">
      <c r="A434" s="231"/>
      <c r="G434" s="45"/>
      <c r="H434" s="45"/>
      <c r="I434" s="45"/>
      <c r="J434" s="45"/>
      <c r="K434" s="46"/>
      <c r="L434" s="45"/>
      <c r="M434" s="45"/>
      <c r="N434" s="45"/>
      <c r="O434" s="231"/>
      <c r="P434" s="231"/>
      <c r="Q434" s="231"/>
      <c r="R434" s="231"/>
      <c r="S434" s="231"/>
      <c r="T434" s="231"/>
      <c r="U434" s="231"/>
      <c r="V434" s="231"/>
      <c r="W434" s="231"/>
      <c r="X434" s="231"/>
      <c r="Y434" s="231"/>
      <c r="Z434" s="231"/>
    </row>
    <row r="435" spans="1:26" ht="13.5" customHeight="1">
      <c r="A435" s="231"/>
      <c r="G435" s="45"/>
      <c r="H435" s="45"/>
      <c r="I435" s="45"/>
      <c r="J435" s="45"/>
      <c r="K435" s="46"/>
      <c r="L435" s="45"/>
      <c r="M435" s="45"/>
      <c r="N435" s="45"/>
      <c r="O435" s="231"/>
      <c r="P435" s="231"/>
      <c r="Q435" s="231"/>
      <c r="R435" s="231"/>
      <c r="S435" s="231"/>
      <c r="T435" s="231"/>
      <c r="U435" s="231"/>
      <c r="V435" s="231"/>
      <c r="W435" s="231"/>
      <c r="X435" s="231"/>
      <c r="Y435" s="231"/>
      <c r="Z435" s="231"/>
    </row>
    <row r="436" spans="1:26" ht="13.5" customHeight="1">
      <c r="A436" s="231"/>
      <c r="G436" s="45"/>
      <c r="H436" s="45"/>
      <c r="I436" s="45"/>
      <c r="J436" s="45"/>
      <c r="K436" s="46"/>
      <c r="L436" s="45"/>
      <c r="M436" s="45"/>
      <c r="N436" s="45"/>
      <c r="O436" s="231"/>
      <c r="P436" s="231"/>
      <c r="Q436" s="231"/>
      <c r="R436" s="231"/>
      <c r="S436" s="231"/>
      <c r="T436" s="231"/>
      <c r="U436" s="231"/>
      <c r="V436" s="231"/>
      <c r="W436" s="231"/>
      <c r="X436" s="231"/>
      <c r="Y436" s="231"/>
      <c r="Z436" s="231"/>
    </row>
    <row r="437" spans="1:26" ht="13.5" customHeight="1">
      <c r="A437" s="231"/>
      <c r="G437" s="45"/>
      <c r="H437" s="45"/>
      <c r="I437" s="45"/>
      <c r="J437" s="45"/>
      <c r="K437" s="46"/>
      <c r="L437" s="45"/>
      <c r="M437" s="45"/>
      <c r="N437" s="45"/>
      <c r="O437" s="231"/>
      <c r="P437" s="231"/>
      <c r="Q437" s="231"/>
      <c r="R437" s="231"/>
      <c r="S437" s="231"/>
      <c r="T437" s="231"/>
      <c r="U437" s="231"/>
      <c r="V437" s="231"/>
      <c r="W437" s="231"/>
      <c r="X437" s="231"/>
      <c r="Y437" s="231"/>
      <c r="Z437" s="231"/>
    </row>
    <row r="438" spans="1:26" ht="13.5" customHeight="1">
      <c r="A438" s="231"/>
      <c r="G438" s="45"/>
      <c r="H438" s="45"/>
      <c r="I438" s="45"/>
      <c r="J438" s="45"/>
      <c r="K438" s="46"/>
      <c r="L438" s="45"/>
      <c r="M438" s="45"/>
      <c r="N438" s="45"/>
      <c r="O438" s="231"/>
      <c r="P438" s="231"/>
      <c r="Q438" s="231"/>
      <c r="R438" s="231"/>
      <c r="S438" s="231"/>
      <c r="T438" s="231"/>
      <c r="U438" s="231"/>
      <c r="V438" s="231"/>
      <c r="W438" s="231"/>
      <c r="X438" s="231"/>
      <c r="Y438" s="231"/>
      <c r="Z438" s="231"/>
    </row>
    <row r="439" spans="1:26" ht="13.5" customHeight="1">
      <c r="A439" s="231"/>
      <c r="G439" s="45"/>
      <c r="H439" s="45"/>
      <c r="I439" s="45"/>
      <c r="J439" s="45"/>
      <c r="K439" s="46"/>
      <c r="L439" s="45"/>
      <c r="M439" s="45"/>
      <c r="N439" s="45"/>
      <c r="O439" s="231"/>
      <c r="P439" s="231"/>
      <c r="Q439" s="231"/>
      <c r="R439" s="231"/>
      <c r="S439" s="231"/>
      <c r="T439" s="231"/>
      <c r="U439" s="231"/>
      <c r="V439" s="231"/>
      <c r="W439" s="231"/>
      <c r="X439" s="231"/>
      <c r="Y439" s="231"/>
      <c r="Z439" s="231"/>
    </row>
    <row r="440" spans="1:26" ht="13.5" customHeight="1">
      <c r="A440" s="231"/>
      <c r="G440" s="45"/>
      <c r="H440" s="45"/>
      <c r="I440" s="45"/>
      <c r="J440" s="45"/>
      <c r="K440" s="46"/>
      <c r="L440" s="45"/>
      <c r="M440" s="45"/>
      <c r="N440" s="45"/>
      <c r="O440" s="231"/>
      <c r="P440" s="231"/>
      <c r="Q440" s="231"/>
      <c r="R440" s="231"/>
      <c r="S440" s="231"/>
      <c r="T440" s="231"/>
      <c r="U440" s="231"/>
      <c r="V440" s="231"/>
      <c r="W440" s="231"/>
      <c r="X440" s="231"/>
      <c r="Y440" s="231"/>
      <c r="Z440" s="231"/>
    </row>
    <row r="441" spans="1:26" ht="13.5" customHeight="1">
      <c r="A441" s="231"/>
      <c r="G441" s="45"/>
      <c r="H441" s="45"/>
      <c r="I441" s="45"/>
      <c r="J441" s="45"/>
      <c r="K441" s="46"/>
      <c r="L441" s="45"/>
      <c r="M441" s="45"/>
      <c r="N441" s="45"/>
      <c r="O441" s="231"/>
      <c r="P441" s="231"/>
      <c r="Q441" s="231"/>
      <c r="R441" s="231"/>
      <c r="S441" s="231"/>
      <c r="T441" s="231"/>
      <c r="U441" s="231"/>
      <c r="V441" s="231"/>
      <c r="W441" s="231"/>
      <c r="X441" s="231"/>
      <c r="Y441" s="231"/>
      <c r="Z441" s="231"/>
    </row>
    <row r="442" spans="1:26" ht="13.5" customHeight="1">
      <c r="A442" s="231"/>
      <c r="G442" s="45"/>
      <c r="H442" s="45"/>
      <c r="I442" s="45"/>
      <c r="J442" s="45"/>
      <c r="K442" s="46"/>
      <c r="L442" s="45"/>
      <c r="M442" s="45"/>
      <c r="N442" s="45"/>
      <c r="O442" s="231"/>
      <c r="P442" s="231"/>
      <c r="Q442" s="231"/>
      <c r="R442" s="231"/>
      <c r="S442" s="231"/>
      <c r="T442" s="231"/>
      <c r="U442" s="231"/>
      <c r="V442" s="231"/>
      <c r="W442" s="231"/>
      <c r="X442" s="231"/>
      <c r="Y442" s="231"/>
      <c r="Z442" s="231"/>
    </row>
    <row r="443" spans="1:26" ht="13.5" customHeight="1">
      <c r="A443" s="231"/>
      <c r="G443" s="45"/>
      <c r="H443" s="45"/>
      <c r="I443" s="45"/>
      <c r="J443" s="45"/>
      <c r="K443" s="46"/>
      <c r="L443" s="45"/>
      <c r="M443" s="45"/>
      <c r="N443" s="45"/>
      <c r="O443" s="231"/>
      <c r="P443" s="231"/>
      <c r="Q443" s="231"/>
      <c r="R443" s="231"/>
      <c r="S443" s="231"/>
      <c r="T443" s="231"/>
      <c r="U443" s="231"/>
      <c r="V443" s="231"/>
      <c r="W443" s="231"/>
      <c r="X443" s="231"/>
      <c r="Y443" s="231"/>
      <c r="Z443" s="231"/>
    </row>
    <row r="444" spans="1:26" ht="13.5" customHeight="1">
      <c r="A444" s="231"/>
      <c r="G444" s="45"/>
      <c r="H444" s="45"/>
      <c r="I444" s="45"/>
      <c r="J444" s="45"/>
      <c r="K444" s="46"/>
      <c r="L444" s="45"/>
      <c r="M444" s="45"/>
      <c r="N444" s="45"/>
      <c r="O444" s="231"/>
      <c r="P444" s="231"/>
      <c r="Q444" s="231"/>
      <c r="R444" s="231"/>
      <c r="S444" s="231"/>
      <c r="T444" s="231"/>
      <c r="U444" s="231"/>
      <c r="V444" s="231"/>
      <c r="W444" s="231"/>
      <c r="X444" s="231"/>
      <c r="Y444" s="231"/>
      <c r="Z444" s="231"/>
    </row>
    <row r="445" spans="1:26" ht="13.5" customHeight="1">
      <c r="A445" s="231"/>
      <c r="G445" s="45"/>
      <c r="H445" s="45"/>
      <c r="I445" s="45"/>
      <c r="J445" s="45"/>
      <c r="K445" s="46"/>
      <c r="L445" s="45"/>
      <c r="M445" s="45"/>
      <c r="N445" s="45"/>
      <c r="O445" s="231"/>
      <c r="P445" s="231"/>
      <c r="Q445" s="231"/>
      <c r="R445" s="231"/>
      <c r="S445" s="231"/>
      <c r="T445" s="231"/>
      <c r="U445" s="231"/>
      <c r="V445" s="231"/>
      <c r="W445" s="231"/>
      <c r="X445" s="231"/>
      <c r="Y445" s="231"/>
      <c r="Z445" s="231"/>
    </row>
    <row r="446" spans="1:26" ht="13.5" customHeight="1">
      <c r="A446" s="231"/>
      <c r="G446" s="45"/>
      <c r="H446" s="45"/>
      <c r="I446" s="45"/>
      <c r="J446" s="45"/>
      <c r="K446" s="46"/>
      <c r="L446" s="45"/>
      <c r="M446" s="45"/>
      <c r="N446" s="45"/>
      <c r="O446" s="231"/>
      <c r="P446" s="231"/>
      <c r="Q446" s="231"/>
      <c r="R446" s="231"/>
      <c r="S446" s="231"/>
      <c r="T446" s="231"/>
      <c r="U446" s="231"/>
      <c r="V446" s="231"/>
      <c r="W446" s="231"/>
      <c r="X446" s="231"/>
      <c r="Y446" s="231"/>
      <c r="Z446" s="231"/>
    </row>
    <row r="447" spans="1:26" ht="13.5" customHeight="1">
      <c r="A447" s="231"/>
      <c r="G447" s="45"/>
      <c r="H447" s="45"/>
      <c r="I447" s="45"/>
      <c r="J447" s="45"/>
      <c r="K447" s="46"/>
      <c r="L447" s="45"/>
      <c r="M447" s="45"/>
      <c r="N447" s="45"/>
      <c r="O447" s="231"/>
      <c r="P447" s="231"/>
      <c r="Q447" s="231"/>
      <c r="R447" s="231"/>
      <c r="S447" s="231"/>
      <c r="T447" s="231"/>
      <c r="U447" s="231"/>
      <c r="V447" s="231"/>
      <c r="W447" s="231"/>
      <c r="X447" s="231"/>
      <c r="Y447" s="231"/>
      <c r="Z447" s="231"/>
    </row>
    <row r="448" spans="1:26" ht="13.5" customHeight="1">
      <c r="A448" s="231"/>
      <c r="G448" s="45"/>
      <c r="H448" s="45"/>
      <c r="I448" s="45"/>
      <c r="J448" s="45"/>
      <c r="K448" s="46"/>
      <c r="L448" s="45"/>
      <c r="M448" s="45"/>
      <c r="N448" s="45"/>
      <c r="O448" s="231"/>
      <c r="P448" s="231"/>
      <c r="Q448" s="231"/>
      <c r="R448" s="231"/>
      <c r="S448" s="231"/>
      <c r="T448" s="231"/>
      <c r="U448" s="231"/>
      <c r="V448" s="231"/>
      <c r="W448" s="231"/>
      <c r="X448" s="231"/>
      <c r="Y448" s="231"/>
      <c r="Z448" s="231"/>
    </row>
    <row r="449" spans="1:26" ht="13.5" customHeight="1">
      <c r="A449" s="231"/>
      <c r="G449" s="45"/>
      <c r="H449" s="45"/>
      <c r="I449" s="45"/>
      <c r="J449" s="45"/>
      <c r="K449" s="46"/>
      <c r="L449" s="45"/>
      <c r="M449" s="45"/>
      <c r="N449" s="45"/>
      <c r="O449" s="231"/>
      <c r="P449" s="231"/>
      <c r="Q449" s="231"/>
      <c r="R449" s="231"/>
      <c r="S449" s="231"/>
      <c r="T449" s="231"/>
      <c r="U449" s="231"/>
      <c r="V449" s="231"/>
      <c r="W449" s="231"/>
      <c r="X449" s="231"/>
      <c r="Y449" s="231"/>
      <c r="Z449" s="231"/>
    </row>
    <row r="450" spans="1:26" ht="13.5" customHeight="1">
      <c r="A450" s="231"/>
      <c r="G450" s="45"/>
      <c r="H450" s="45"/>
      <c r="I450" s="45"/>
      <c r="J450" s="45"/>
      <c r="K450" s="46"/>
      <c r="L450" s="45"/>
      <c r="M450" s="45"/>
      <c r="N450" s="45"/>
      <c r="O450" s="231"/>
      <c r="P450" s="231"/>
      <c r="Q450" s="231"/>
      <c r="R450" s="231"/>
      <c r="S450" s="231"/>
      <c r="T450" s="231"/>
      <c r="U450" s="231"/>
      <c r="V450" s="231"/>
      <c r="W450" s="231"/>
      <c r="X450" s="231"/>
      <c r="Y450" s="231"/>
      <c r="Z450" s="231"/>
    </row>
    <row r="451" spans="1:26" ht="13.5" customHeight="1">
      <c r="A451" s="231"/>
      <c r="G451" s="45"/>
      <c r="H451" s="45"/>
      <c r="I451" s="45"/>
      <c r="J451" s="45"/>
      <c r="K451" s="46"/>
      <c r="L451" s="45"/>
      <c r="M451" s="45"/>
      <c r="N451" s="45"/>
      <c r="O451" s="231"/>
      <c r="P451" s="231"/>
      <c r="Q451" s="231"/>
      <c r="R451" s="231"/>
      <c r="S451" s="231"/>
      <c r="T451" s="231"/>
      <c r="U451" s="231"/>
      <c r="V451" s="231"/>
      <c r="W451" s="231"/>
      <c r="X451" s="231"/>
      <c r="Y451" s="231"/>
      <c r="Z451" s="231"/>
    </row>
    <row r="452" spans="1:26" ht="13.5" customHeight="1">
      <c r="A452" s="231"/>
      <c r="G452" s="45"/>
      <c r="H452" s="45"/>
      <c r="I452" s="45"/>
      <c r="J452" s="45"/>
      <c r="K452" s="46"/>
      <c r="L452" s="45"/>
      <c r="M452" s="45"/>
      <c r="N452" s="45"/>
      <c r="O452" s="231"/>
      <c r="P452" s="231"/>
      <c r="Q452" s="231"/>
      <c r="R452" s="231"/>
      <c r="S452" s="231"/>
      <c r="T452" s="231"/>
      <c r="U452" s="231"/>
      <c r="V452" s="231"/>
      <c r="W452" s="231"/>
      <c r="X452" s="231"/>
      <c r="Y452" s="231"/>
      <c r="Z452" s="231"/>
    </row>
    <row r="453" spans="1:26" ht="13.5" customHeight="1">
      <c r="A453" s="231"/>
      <c r="G453" s="45"/>
      <c r="H453" s="45"/>
      <c r="I453" s="45"/>
      <c r="J453" s="45"/>
      <c r="K453" s="46"/>
      <c r="L453" s="45"/>
      <c r="M453" s="45"/>
      <c r="N453" s="45"/>
      <c r="O453" s="231"/>
      <c r="P453" s="231"/>
      <c r="Q453" s="231"/>
      <c r="R453" s="231"/>
      <c r="S453" s="231"/>
      <c r="T453" s="231"/>
      <c r="U453" s="231"/>
      <c r="V453" s="231"/>
      <c r="W453" s="231"/>
      <c r="X453" s="231"/>
      <c r="Y453" s="231"/>
      <c r="Z453" s="231"/>
    </row>
    <row r="454" spans="1:26" ht="13.5" customHeight="1">
      <c r="A454" s="231"/>
      <c r="G454" s="45"/>
      <c r="H454" s="45"/>
      <c r="I454" s="45"/>
      <c r="J454" s="45"/>
      <c r="K454" s="46"/>
      <c r="L454" s="45"/>
      <c r="M454" s="45"/>
      <c r="N454" s="45"/>
      <c r="O454" s="231"/>
      <c r="P454" s="231"/>
      <c r="Q454" s="231"/>
      <c r="R454" s="231"/>
      <c r="S454" s="231"/>
      <c r="T454" s="231"/>
      <c r="U454" s="231"/>
      <c r="V454" s="231"/>
      <c r="W454" s="231"/>
      <c r="X454" s="231"/>
      <c r="Y454" s="231"/>
      <c r="Z454" s="231"/>
    </row>
    <row r="455" spans="1:26" ht="13.5" customHeight="1">
      <c r="A455" s="231"/>
      <c r="G455" s="45"/>
      <c r="H455" s="45"/>
      <c r="I455" s="45"/>
      <c r="J455" s="45"/>
      <c r="K455" s="46"/>
      <c r="L455" s="45"/>
      <c r="M455" s="45"/>
      <c r="N455" s="45"/>
      <c r="O455" s="231"/>
      <c r="P455" s="231"/>
      <c r="Q455" s="231"/>
      <c r="R455" s="231"/>
      <c r="S455" s="231"/>
      <c r="T455" s="231"/>
      <c r="U455" s="231"/>
      <c r="V455" s="231"/>
      <c r="W455" s="231"/>
      <c r="X455" s="231"/>
      <c r="Y455" s="231"/>
      <c r="Z455" s="231"/>
    </row>
    <row r="456" spans="1:26" ht="13.5" customHeight="1">
      <c r="A456" s="231"/>
      <c r="G456" s="45"/>
      <c r="H456" s="45"/>
      <c r="I456" s="45"/>
      <c r="J456" s="45"/>
      <c r="K456" s="46"/>
      <c r="L456" s="45"/>
      <c r="M456" s="45"/>
      <c r="N456" s="45"/>
      <c r="O456" s="231"/>
      <c r="P456" s="231"/>
      <c r="Q456" s="231"/>
      <c r="R456" s="231"/>
      <c r="S456" s="231"/>
      <c r="T456" s="231"/>
      <c r="U456" s="231"/>
      <c r="V456" s="231"/>
      <c r="W456" s="231"/>
      <c r="X456" s="231"/>
      <c r="Y456" s="231"/>
      <c r="Z456" s="231"/>
    </row>
    <row r="457" spans="1:26" ht="13.5" customHeight="1">
      <c r="A457" s="231"/>
      <c r="G457" s="45"/>
      <c r="H457" s="45"/>
      <c r="I457" s="45"/>
      <c r="J457" s="45"/>
      <c r="K457" s="46"/>
      <c r="L457" s="45"/>
      <c r="M457" s="45"/>
      <c r="N457" s="45"/>
      <c r="O457" s="231"/>
      <c r="P457" s="231"/>
      <c r="Q457" s="231"/>
      <c r="R457" s="231"/>
      <c r="S457" s="231"/>
      <c r="T457" s="231"/>
      <c r="U457" s="231"/>
      <c r="V457" s="231"/>
      <c r="W457" s="231"/>
      <c r="X457" s="231"/>
      <c r="Y457" s="231"/>
      <c r="Z457" s="231"/>
    </row>
    <row r="458" spans="1:26" ht="13.5" customHeight="1">
      <c r="A458" s="231"/>
      <c r="G458" s="45"/>
      <c r="H458" s="45"/>
      <c r="I458" s="45"/>
      <c r="J458" s="45"/>
      <c r="K458" s="46"/>
      <c r="L458" s="45"/>
      <c r="M458" s="45"/>
      <c r="N458" s="45"/>
      <c r="O458" s="231"/>
      <c r="P458" s="231"/>
      <c r="Q458" s="231"/>
      <c r="R458" s="231"/>
      <c r="S458" s="231"/>
      <c r="T458" s="231"/>
      <c r="U458" s="231"/>
      <c r="V458" s="231"/>
      <c r="W458" s="231"/>
      <c r="X458" s="231"/>
      <c r="Y458" s="231"/>
      <c r="Z458" s="231"/>
    </row>
    <row r="459" spans="1:26" ht="13.5" customHeight="1">
      <c r="A459" s="231"/>
      <c r="G459" s="45"/>
      <c r="H459" s="45"/>
      <c r="I459" s="45"/>
      <c r="J459" s="45"/>
      <c r="K459" s="46"/>
      <c r="L459" s="45"/>
      <c r="M459" s="45"/>
      <c r="N459" s="45"/>
      <c r="O459" s="231"/>
      <c r="P459" s="231"/>
      <c r="Q459" s="231"/>
      <c r="R459" s="231"/>
      <c r="S459" s="231"/>
      <c r="T459" s="231"/>
      <c r="U459" s="231"/>
      <c r="V459" s="231"/>
      <c r="W459" s="231"/>
      <c r="X459" s="231"/>
      <c r="Y459" s="231"/>
      <c r="Z459" s="231"/>
    </row>
    <row r="460" spans="1:26" ht="13.5" customHeight="1">
      <c r="A460" s="231"/>
      <c r="G460" s="45"/>
      <c r="H460" s="45"/>
      <c r="I460" s="45"/>
      <c r="J460" s="45"/>
      <c r="K460" s="46"/>
      <c r="L460" s="45"/>
      <c r="M460" s="45"/>
      <c r="N460" s="45"/>
      <c r="O460" s="231"/>
      <c r="P460" s="231"/>
      <c r="Q460" s="231"/>
      <c r="R460" s="231"/>
      <c r="S460" s="231"/>
      <c r="T460" s="231"/>
      <c r="U460" s="231"/>
      <c r="V460" s="231"/>
      <c r="W460" s="231"/>
      <c r="X460" s="231"/>
      <c r="Y460" s="231"/>
      <c r="Z460" s="231"/>
    </row>
    <row r="461" spans="1:26" ht="13.5" customHeight="1">
      <c r="A461" s="231"/>
      <c r="G461" s="45"/>
      <c r="H461" s="45"/>
      <c r="I461" s="45"/>
      <c r="J461" s="45"/>
      <c r="K461" s="46"/>
      <c r="L461" s="45"/>
      <c r="M461" s="45"/>
      <c r="N461" s="45"/>
      <c r="O461" s="231"/>
      <c r="P461" s="231"/>
      <c r="Q461" s="231"/>
      <c r="R461" s="231"/>
      <c r="S461" s="231"/>
      <c r="T461" s="231"/>
      <c r="U461" s="231"/>
      <c r="V461" s="231"/>
      <c r="W461" s="231"/>
      <c r="X461" s="231"/>
      <c r="Y461" s="231"/>
      <c r="Z461" s="231"/>
    </row>
    <row r="462" spans="1:26" ht="13.5" customHeight="1">
      <c r="A462" s="231"/>
      <c r="G462" s="45"/>
      <c r="H462" s="45"/>
      <c r="I462" s="45"/>
      <c r="J462" s="45"/>
      <c r="K462" s="46"/>
      <c r="L462" s="45"/>
      <c r="M462" s="45"/>
      <c r="N462" s="45"/>
      <c r="O462" s="231"/>
      <c r="P462" s="231"/>
      <c r="Q462" s="231"/>
      <c r="R462" s="231"/>
      <c r="S462" s="231"/>
      <c r="T462" s="231"/>
      <c r="U462" s="231"/>
      <c r="V462" s="231"/>
      <c r="W462" s="231"/>
      <c r="X462" s="231"/>
      <c r="Y462" s="231"/>
      <c r="Z462" s="231"/>
    </row>
    <row r="463" spans="1:26" ht="13.5" customHeight="1">
      <c r="A463" s="231"/>
      <c r="G463" s="45"/>
      <c r="H463" s="45"/>
      <c r="I463" s="45"/>
      <c r="J463" s="45"/>
      <c r="K463" s="46"/>
      <c r="L463" s="45"/>
      <c r="M463" s="45"/>
      <c r="N463" s="45"/>
      <c r="O463" s="231"/>
      <c r="P463" s="231"/>
      <c r="Q463" s="231"/>
      <c r="R463" s="231"/>
      <c r="S463" s="231"/>
      <c r="T463" s="231"/>
      <c r="U463" s="231"/>
      <c r="V463" s="231"/>
      <c r="W463" s="231"/>
      <c r="X463" s="231"/>
      <c r="Y463" s="231"/>
      <c r="Z463" s="231"/>
    </row>
    <row r="464" spans="1:26" ht="13.5" customHeight="1">
      <c r="A464" s="231"/>
      <c r="G464" s="45"/>
      <c r="H464" s="45"/>
      <c r="I464" s="45"/>
      <c r="J464" s="45"/>
      <c r="K464" s="46"/>
      <c r="L464" s="45"/>
      <c r="M464" s="45"/>
      <c r="N464" s="45"/>
      <c r="O464" s="231"/>
      <c r="P464" s="231"/>
      <c r="Q464" s="231"/>
      <c r="R464" s="231"/>
      <c r="S464" s="231"/>
      <c r="T464" s="231"/>
      <c r="U464" s="231"/>
      <c r="V464" s="231"/>
      <c r="W464" s="231"/>
      <c r="X464" s="231"/>
      <c r="Y464" s="231"/>
      <c r="Z464" s="231"/>
    </row>
    <row r="465" spans="1:26" ht="13.5" customHeight="1">
      <c r="A465" s="231"/>
      <c r="G465" s="45"/>
      <c r="H465" s="45"/>
      <c r="I465" s="45"/>
      <c r="J465" s="45"/>
      <c r="K465" s="46"/>
      <c r="L465" s="45"/>
      <c r="M465" s="45"/>
      <c r="N465" s="45"/>
      <c r="O465" s="231"/>
      <c r="P465" s="231"/>
      <c r="Q465" s="231"/>
      <c r="R465" s="231"/>
      <c r="S465" s="231"/>
      <c r="T465" s="231"/>
      <c r="U465" s="231"/>
      <c r="V465" s="231"/>
      <c r="W465" s="231"/>
      <c r="X465" s="231"/>
      <c r="Y465" s="231"/>
      <c r="Z465" s="231"/>
    </row>
    <row r="466" spans="1:26" ht="13.5" customHeight="1">
      <c r="A466" s="231"/>
      <c r="G466" s="45"/>
      <c r="H466" s="45"/>
      <c r="I466" s="45"/>
      <c r="J466" s="45"/>
      <c r="K466" s="46"/>
      <c r="L466" s="45"/>
      <c r="M466" s="45"/>
      <c r="N466" s="45"/>
      <c r="O466" s="231"/>
      <c r="P466" s="231"/>
      <c r="Q466" s="231"/>
      <c r="R466" s="231"/>
      <c r="S466" s="231"/>
      <c r="T466" s="231"/>
      <c r="U466" s="231"/>
      <c r="V466" s="231"/>
      <c r="W466" s="231"/>
      <c r="X466" s="231"/>
      <c r="Y466" s="231"/>
      <c r="Z466" s="231"/>
    </row>
    <row r="467" spans="1:26" ht="13.5" customHeight="1">
      <c r="A467" s="231"/>
      <c r="G467" s="45"/>
      <c r="H467" s="45"/>
      <c r="I467" s="45"/>
      <c r="J467" s="45"/>
      <c r="K467" s="46"/>
      <c r="L467" s="45"/>
      <c r="M467" s="45"/>
      <c r="N467" s="45"/>
      <c r="O467" s="231"/>
      <c r="P467" s="231"/>
      <c r="Q467" s="231"/>
      <c r="R467" s="231"/>
      <c r="S467" s="231"/>
      <c r="T467" s="231"/>
      <c r="U467" s="231"/>
      <c r="V467" s="231"/>
      <c r="W467" s="231"/>
      <c r="X467" s="231"/>
      <c r="Y467" s="231"/>
      <c r="Z467" s="231"/>
    </row>
    <row r="468" spans="1:26" ht="13.5" customHeight="1">
      <c r="A468" s="231"/>
      <c r="G468" s="45"/>
      <c r="H468" s="45"/>
      <c r="I468" s="45"/>
      <c r="J468" s="45"/>
      <c r="K468" s="46"/>
      <c r="L468" s="45"/>
      <c r="M468" s="45"/>
      <c r="N468" s="45"/>
      <c r="O468" s="231"/>
      <c r="P468" s="231"/>
      <c r="Q468" s="231"/>
      <c r="R468" s="231"/>
      <c r="S468" s="231"/>
      <c r="T468" s="231"/>
      <c r="U468" s="231"/>
      <c r="V468" s="231"/>
      <c r="W468" s="231"/>
      <c r="X468" s="231"/>
      <c r="Y468" s="231"/>
      <c r="Z468" s="231"/>
    </row>
    <row r="469" spans="1:26" ht="13.5" customHeight="1">
      <c r="A469" s="231"/>
      <c r="G469" s="45"/>
      <c r="H469" s="45"/>
      <c r="I469" s="45"/>
      <c r="J469" s="45"/>
      <c r="K469" s="46"/>
      <c r="L469" s="45"/>
      <c r="M469" s="45"/>
      <c r="N469" s="45"/>
      <c r="O469" s="231"/>
      <c r="P469" s="231"/>
      <c r="Q469" s="231"/>
      <c r="R469" s="231"/>
      <c r="S469" s="231"/>
      <c r="T469" s="231"/>
      <c r="U469" s="231"/>
      <c r="V469" s="231"/>
      <c r="W469" s="231"/>
      <c r="X469" s="231"/>
      <c r="Y469" s="231"/>
      <c r="Z469" s="231"/>
    </row>
    <row r="470" spans="1:26" ht="13.5" customHeight="1">
      <c r="A470" s="231"/>
      <c r="G470" s="45"/>
      <c r="H470" s="45"/>
      <c r="I470" s="45"/>
      <c r="J470" s="45"/>
      <c r="K470" s="46"/>
      <c r="L470" s="45"/>
      <c r="M470" s="45"/>
      <c r="N470" s="45"/>
      <c r="O470" s="231"/>
      <c r="P470" s="231"/>
      <c r="Q470" s="231"/>
      <c r="R470" s="231"/>
      <c r="S470" s="231"/>
      <c r="T470" s="231"/>
      <c r="U470" s="231"/>
      <c r="V470" s="231"/>
      <c r="W470" s="231"/>
      <c r="X470" s="231"/>
      <c r="Y470" s="231"/>
      <c r="Z470" s="231"/>
    </row>
    <row r="471" spans="1:26" ht="13.5" customHeight="1">
      <c r="A471" s="231"/>
      <c r="G471" s="45"/>
      <c r="H471" s="45"/>
      <c r="I471" s="45"/>
      <c r="J471" s="45"/>
      <c r="K471" s="46"/>
      <c r="L471" s="45"/>
      <c r="M471" s="45"/>
      <c r="N471" s="45"/>
      <c r="O471" s="231"/>
      <c r="P471" s="231"/>
      <c r="Q471" s="231"/>
      <c r="R471" s="231"/>
      <c r="S471" s="231"/>
      <c r="T471" s="231"/>
      <c r="U471" s="231"/>
      <c r="V471" s="231"/>
      <c r="W471" s="231"/>
      <c r="X471" s="231"/>
      <c r="Y471" s="231"/>
      <c r="Z471" s="231"/>
    </row>
    <row r="472" spans="1:26" ht="13.5" customHeight="1">
      <c r="A472" s="231"/>
      <c r="G472" s="45"/>
      <c r="H472" s="45"/>
      <c r="I472" s="45"/>
      <c r="J472" s="45"/>
      <c r="K472" s="46"/>
      <c r="L472" s="45"/>
      <c r="M472" s="45"/>
      <c r="N472" s="45"/>
      <c r="O472" s="231"/>
      <c r="P472" s="231"/>
      <c r="Q472" s="231"/>
      <c r="R472" s="231"/>
      <c r="S472" s="231"/>
      <c r="T472" s="231"/>
      <c r="U472" s="231"/>
      <c r="V472" s="231"/>
      <c r="W472" s="231"/>
      <c r="X472" s="231"/>
      <c r="Y472" s="231"/>
      <c r="Z472" s="231"/>
    </row>
    <row r="473" spans="1:26" ht="13.5" customHeight="1">
      <c r="A473" s="231"/>
      <c r="G473" s="45"/>
      <c r="H473" s="45"/>
      <c r="I473" s="45"/>
      <c r="J473" s="45"/>
      <c r="K473" s="46"/>
      <c r="L473" s="45"/>
      <c r="M473" s="45"/>
      <c r="N473" s="45"/>
      <c r="O473" s="231"/>
      <c r="P473" s="231"/>
      <c r="Q473" s="231"/>
      <c r="R473" s="231"/>
      <c r="S473" s="231"/>
      <c r="T473" s="231"/>
      <c r="U473" s="231"/>
      <c r="V473" s="231"/>
      <c r="W473" s="231"/>
      <c r="X473" s="231"/>
      <c r="Y473" s="231"/>
      <c r="Z473" s="231"/>
    </row>
    <row r="474" spans="1:26" ht="13.5" customHeight="1">
      <c r="A474" s="231"/>
      <c r="G474" s="45"/>
      <c r="H474" s="45"/>
      <c r="I474" s="45"/>
      <c r="J474" s="45"/>
      <c r="K474" s="46"/>
      <c r="L474" s="45"/>
      <c r="M474" s="45"/>
      <c r="N474" s="45"/>
      <c r="O474" s="231"/>
      <c r="P474" s="231"/>
      <c r="Q474" s="231"/>
      <c r="R474" s="231"/>
      <c r="S474" s="231"/>
      <c r="T474" s="231"/>
      <c r="U474" s="231"/>
      <c r="V474" s="231"/>
      <c r="W474" s="231"/>
      <c r="X474" s="231"/>
      <c r="Y474" s="231"/>
      <c r="Z474" s="231"/>
    </row>
    <row r="475" spans="1:26" ht="13.5" customHeight="1">
      <c r="A475" s="231"/>
      <c r="G475" s="45"/>
      <c r="H475" s="45"/>
      <c r="I475" s="45"/>
      <c r="J475" s="45"/>
      <c r="K475" s="46"/>
      <c r="L475" s="45"/>
      <c r="M475" s="45"/>
      <c r="N475" s="45"/>
      <c r="O475" s="231"/>
      <c r="P475" s="231"/>
      <c r="Q475" s="231"/>
      <c r="R475" s="231"/>
      <c r="S475" s="231"/>
      <c r="T475" s="231"/>
      <c r="U475" s="231"/>
      <c r="V475" s="231"/>
      <c r="W475" s="231"/>
      <c r="X475" s="231"/>
      <c r="Y475" s="231"/>
      <c r="Z475" s="231"/>
    </row>
    <row r="476" spans="1:26" ht="13.5" customHeight="1">
      <c r="A476" s="231"/>
      <c r="G476" s="45"/>
      <c r="H476" s="45"/>
      <c r="I476" s="45"/>
      <c r="J476" s="45"/>
      <c r="K476" s="46"/>
      <c r="L476" s="45"/>
      <c r="M476" s="45"/>
      <c r="N476" s="45"/>
      <c r="O476" s="231"/>
      <c r="P476" s="231"/>
      <c r="Q476" s="231"/>
      <c r="R476" s="231"/>
      <c r="S476" s="231"/>
      <c r="T476" s="231"/>
      <c r="U476" s="231"/>
      <c r="V476" s="231"/>
      <c r="W476" s="231"/>
      <c r="X476" s="231"/>
      <c r="Y476" s="231"/>
      <c r="Z476" s="231"/>
    </row>
    <row r="477" spans="1:26" ht="13.5" customHeight="1">
      <c r="A477" s="231"/>
      <c r="G477" s="45"/>
      <c r="H477" s="45"/>
      <c r="I477" s="45"/>
      <c r="J477" s="45"/>
      <c r="K477" s="46"/>
      <c r="L477" s="45"/>
      <c r="M477" s="45"/>
      <c r="N477" s="45"/>
      <c r="O477" s="231"/>
      <c r="P477" s="231"/>
      <c r="Q477" s="231"/>
      <c r="R477" s="231"/>
      <c r="S477" s="231"/>
      <c r="T477" s="231"/>
      <c r="U477" s="231"/>
      <c r="V477" s="231"/>
      <c r="W477" s="231"/>
      <c r="X477" s="231"/>
      <c r="Y477" s="231"/>
      <c r="Z477" s="231"/>
    </row>
    <row r="478" spans="1:26" ht="13.5" customHeight="1">
      <c r="A478" s="231"/>
      <c r="G478" s="45"/>
      <c r="H478" s="45"/>
      <c r="I478" s="45"/>
      <c r="J478" s="45"/>
      <c r="K478" s="46"/>
      <c r="L478" s="45"/>
      <c r="M478" s="45"/>
      <c r="N478" s="45"/>
      <c r="O478" s="231"/>
      <c r="P478" s="231"/>
      <c r="Q478" s="231"/>
      <c r="R478" s="231"/>
      <c r="S478" s="231"/>
      <c r="T478" s="231"/>
      <c r="U478" s="231"/>
      <c r="V478" s="231"/>
      <c r="W478" s="231"/>
      <c r="X478" s="231"/>
      <c r="Y478" s="231"/>
      <c r="Z478" s="231"/>
    </row>
    <row r="479" spans="1:26" ht="13.5" customHeight="1">
      <c r="A479" s="231"/>
      <c r="G479" s="45"/>
      <c r="H479" s="45"/>
      <c r="I479" s="45"/>
      <c r="J479" s="45"/>
      <c r="K479" s="46"/>
      <c r="L479" s="45"/>
      <c r="M479" s="45"/>
      <c r="N479" s="45"/>
      <c r="O479" s="231"/>
      <c r="P479" s="231"/>
      <c r="Q479" s="231"/>
      <c r="R479" s="231"/>
      <c r="S479" s="231"/>
      <c r="T479" s="231"/>
      <c r="U479" s="231"/>
      <c r="V479" s="231"/>
      <c r="W479" s="231"/>
      <c r="X479" s="231"/>
      <c r="Y479" s="231"/>
      <c r="Z479" s="231"/>
    </row>
    <row r="480" spans="1:26" ht="13.5" customHeight="1">
      <c r="A480" s="231"/>
      <c r="G480" s="45"/>
      <c r="H480" s="45"/>
      <c r="I480" s="45"/>
      <c r="J480" s="45"/>
      <c r="K480" s="46"/>
      <c r="L480" s="45"/>
      <c r="M480" s="45"/>
      <c r="N480" s="45"/>
      <c r="O480" s="231"/>
      <c r="P480" s="231"/>
      <c r="Q480" s="231"/>
      <c r="R480" s="231"/>
      <c r="S480" s="231"/>
      <c r="T480" s="231"/>
      <c r="U480" s="231"/>
      <c r="V480" s="231"/>
      <c r="W480" s="231"/>
      <c r="X480" s="231"/>
      <c r="Y480" s="231"/>
      <c r="Z480" s="231"/>
    </row>
    <row r="481" spans="1:26" ht="13.5" customHeight="1">
      <c r="A481" s="231"/>
      <c r="G481" s="45"/>
      <c r="H481" s="45"/>
      <c r="I481" s="45"/>
      <c r="J481" s="45"/>
      <c r="K481" s="46"/>
      <c r="L481" s="45"/>
      <c r="M481" s="45"/>
      <c r="N481" s="45"/>
      <c r="O481" s="231"/>
      <c r="P481" s="231"/>
      <c r="Q481" s="231"/>
      <c r="R481" s="231"/>
      <c r="S481" s="231"/>
      <c r="T481" s="231"/>
      <c r="U481" s="231"/>
      <c r="V481" s="231"/>
      <c r="W481" s="231"/>
      <c r="X481" s="231"/>
      <c r="Y481" s="231"/>
      <c r="Z481" s="231"/>
    </row>
    <row r="482" spans="1:26" ht="13.5" customHeight="1">
      <c r="A482" s="231"/>
      <c r="G482" s="45"/>
      <c r="H482" s="45"/>
      <c r="I482" s="45"/>
      <c r="J482" s="45"/>
      <c r="K482" s="46"/>
      <c r="L482" s="45"/>
      <c r="M482" s="45"/>
      <c r="N482" s="45"/>
      <c r="O482" s="231"/>
      <c r="P482" s="231"/>
      <c r="Q482" s="231"/>
      <c r="R482" s="231"/>
      <c r="S482" s="231"/>
      <c r="T482" s="231"/>
      <c r="U482" s="231"/>
      <c r="V482" s="231"/>
      <c r="W482" s="231"/>
      <c r="X482" s="231"/>
      <c r="Y482" s="231"/>
      <c r="Z482" s="231"/>
    </row>
    <row r="483" spans="1:26" ht="13.5" customHeight="1">
      <c r="A483" s="231"/>
      <c r="G483" s="45"/>
      <c r="H483" s="45"/>
      <c r="I483" s="45"/>
      <c r="J483" s="45"/>
      <c r="K483" s="46"/>
      <c r="L483" s="45"/>
      <c r="M483" s="45"/>
      <c r="N483" s="45"/>
      <c r="O483" s="231"/>
      <c r="P483" s="231"/>
      <c r="Q483" s="231"/>
      <c r="R483" s="231"/>
      <c r="S483" s="231"/>
      <c r="T483" s="231"/>
      <c r="U483" s="231"/>
      <c r="V483" s="231"/>
      <c r="W483" s="231"/>
      <c r="X483" s="231"/>
      <c r="Y483" s="231"/>
      <c r="Z483" s="231"/>
    </row>
    <row r="484" spans="1:26" ht="13.5" customHeight="1">
      <c r="A484" s="231"/>
      <c r="G484" s="45"/>
      <c r="H484" s="45"/>
      <c r="I484" s="45"/>
      <c r="J484" s="45"/>
      <c r="K484" s="46"/>
      <c r="L484" s="45"/>
      <c r="M484" s="45"/>
      <c r="N484" s="45"/>
      <c r="O484" s="231"/>
      <c r="P484" s="231"/>
      <c r="Q484" s="231"/>
      <c r="R484" s="231"/>
      <c r="S484" s="231"/>
      <c r="T484" s="231"/>
      <c r="U484" s="231"/>
      <c r="V484" s="231"/>
      <c r="W484" s="231"/>
      <c r="X484" s="231"/>
      <c r="Y484" s="231"/>
      <c r="Z484" s="231"/>
    </row>
    <row r="485" spans="1:26" ht="13.5" customHeight="1">
      <c r="A485" s="231"/>
      <c r="G485" s="45"/>
      <c r="H485" s="45"/>
      <c r="I485" s="45"/>
      <c r="J485" s="45"/>
      <c r="K485" s="46"/>
      <c r="L485" s="45"/>
      <c r="M485" s="45"/>
      <c r="N485" s="45"/>
      <c r="O485" s="231"/>
      <c r="P485" s="231"/>
      <c r="Q485" s="231"/>
      <c r="R485" s="231"/>
      <c r="S485" s="231"/>
      <c r="T485" s="231"/>
      <c r="U485" s="231"/>
      <c r="V485" s="231"/>
      <c r="W485" s="231"/>
      <c r="X485" s="231"/>
      <c r="Y485" s="231"/>
      <c r="Z485" s="231"/>
    </row>
    <row r="486" spans="1:26" ht="13.5" customHeight="1">
      <c r="A486" s="231"/>
      <c r="G486" s="45"/>
      <c r="H486" s="45"/>
      <c r="I486" s="45"/>
      <c r="J486" s="45"/>
      <c r="K486" s="46"/>
      <c r="L486" s="45"/>
      <c r="M486" s="45"/>
      <c r="N486" s="45"/>
      <c r="O486" s="231"/>
      <c r="P486" s="231"/>
      <c r="Q486" s="231"/>
      <c r="R486" s="231"/>
      <c r="S486" s="231"/>
      <c r="T486" s="231"/>
      <c r="U486" s="231"/>
      <c r="V486" s="231"/>
      <c r="W486" s="231"/>
      <c r="X486" s="231"/>
      <c r="Y486" s="231"/>
      <c r="Z486" s="231"/>
    </row>
    <row r="487" spans="1:26" ht="13.5" customHeight="1">
      <c r="A487" s="231"/>
      <c r="G487" s="45"/>
      <c r="H487" s="45"/>
      <c r="I487" s="45"/>
      <c r="J487" s="45"/>
      <c r="K487" s="46"/>
      <c r="L487" s="45"/>
      <c r="M487" s="45"/>
      <c r="N487" s="45"/>
      <c r="O487" s="231"/>
      <c r="P487" s="231"/>
      <c r="Q487" s="231"/>
      <c r="R487" s="231"/>
      <c r="S487" s="231"/>
      <c r="T487" s="231"/>
      <c r="U487" s="231"/>
      <c r="V487" s="231"/>
      <c r="W487" s="231"/>
      <c r="X487" s="231"/>
      <c r="Y487" s="231"/>
      <c r="Z487" s="231"/>
    </row>
    <row r="488" spans="1:26" ht="13.5" customHeight="1">
      <c r="A488" s="231"/>
      <c r="G488" s="45"/>
      <c r="H488" s="45"/>
      <c r="I488" s="45"/>
      <c r="J488" s="45"/>
      <c r="K488" s="46"/>
      <c r="L488" s="45"/>
      <c r="M488" s="45"/>
      <c r="N488" s="45"/>
      <c r="O488" s="231"/>
      <c r="P488" s="231"/>
      <c r="Q488" s="231"/>
      <c r="R488" s="231"/>
      <c r="S488" s="231"/>
      <c r="T488" s="231"/>
      <c r="U488" s="231"/>
      <c r="V488" s="231"/>
      <c r="W488" s="231"/>
      <c r="X488" s="231"/>
      <c r="Y488" s="231"/>
      <c r="Z488" s="231"/>
    </row>
    <row r="489" spans="1:26" ht="13.5" customHeight="1">
      <c r="A489" s="231"/>
      <c r="G489" s="45"/>
      <c r="H489" s="45"/>
      <c r="I489" s="45"/>
      <c r="J489" s="45"/>
      <c r="K489" s="46"/>
      <c r="L489" s="45"/>
      <c r="M489" s="45"/>
      <c r="N489" s="45"/>
      <c r="O489" s="231"/>
      <c r="P489" s="231"/>
      <c r="Q489" s="231"/>
      <c r="R489" s="231"/>
      <c r="S489" s="231"/>
      <c r="T489" s="231"/>
      <c r="U489" s="231"/>
      <c r="V489" s="231"/>
      <c r="W489" s="231"/>
      <c r="X489" s="231"/>
      <c r="Y489" s="231"/>
      <c r="Z489" s="231"/>
    </row>
    <row r="490" spans="1:26" ht="13.5" customHeight="1">
      <c r="A490" s="231"/>
      <c r="G490" s="45"/>
      <c r="H490" s="45"/>
      <c r="I490" s="45"/>
      <c r="J490" s="45"/>
      <c r="K490" s="46"/>
      <c r="L490" s="45"/>
      <c r="M490" s="45"/>
      <c r="N490" s="45"/>
      <c r="O490" s="231"/>
      <c r="P490" s="231"/>
      <c r="Q490" s="231"/>
      <c r="R490" s="231"/>
      <c r="S490" s="231"/>
      <c r="T490" s="231"/>
      <c r="U490" s="231"/>
      <c r="V490" s="231"/>
      <c r="W490" s="231"/>
      <c r="X490" s="231"/>
      <c r="Y490" s="231"/>
      <c r="Z490" s="231"/>
    </row>
    <row r="491" spans="1:26" ht="13.5" customHeight="1">
      <c r="A491" s="231"/>
      <c r="G491" s="45"/>
      <c r="H491" s="45"/>
      <c r="I491" s="45"/>
      <c r="J491" s="45"/>
      <c r="K491" s="46"/>
      <c r="L491" s="45"/>
      <c r="M491" s="45"/>
      <c r="N491" s="45"/>
      <c r="O491" s="231"/>
      <c r="P491" s="231"/>
      <c r="Q491" s="231"/>
      <c r="R491" s="231"/>
      <c r="S491" s="231"/>
      <c r="T491" s="231"/>
      <c r="U491" s="231"/>
      <c r="V491" s="231"/>
      <c r="W491" s="231"/>
      <c r="X491" s="231"/>
      <c r="Y491" s="231"/>
      <c r="Z491" s="231"/>
    </row>
    <row r="492" spans="1:26" ht="13.5" customHeight="1">
      <c r="A492" s="231"/>
      <c r="G492" s="45"/>
      <c r="H492" s="45"/>
      <c r="I492" s="45"/>
      <c r="J492" s="45"/>
      <c r="K492" s="46"/>
      <c r="L492" s="45"/>
      <c r="M492" s="45"/>
      <c r="N492" s="45"/>
      <c r="O492" s="231"/>
      <c r="P492" s="231"/>
      <c r="Q492" s="231"/>
      <c r="R492" s="231"/>
      <c r="S492" s="231"/>
      <c r="T492" s="231"/>
      <c r="U492" s="231"/>
      <c r="V492" s="231"/>
      <c r="W492" s="231"/>
      <c r="X492" s="231"/>
      <c r="Y492" s="231"/>
      <c r="Z492" s="231"/>
    </row>
    <row r="493" spans="1:26" ht="13.5" customHeight="1">
      <c r="A493" s="231"/>
      <c r="G493" s="45"/>
      <c r="H493" s="45"/>
      <c r="I493" s="45"/>
      <c r="J493" s="45"/>
      <c r="K493" s="46"/>
      <c r="L493" s="45"/>
      <c r="M493" s="45"/>
      <c r="N493" s="45"/>
      <c r="O493" s="231"/>
      <c r="P493" s="231"/>
      <c r="Q493" s="231"/>
      <c r="R493" s="231"/>
      <c r="S493" s="231"/>
      <c r="T493" s="231"/>
      <c r="U493" s="231"/>
      <c r="V493" s="231"/>
      <c r="W493" s="231"/>
      <c r="X493" s="231"/>
      <c r="Y493" s="231"/>
      <c r="Z493" s="231"/>
    </row>
    <row r="494" spans="1:26" ht="13.5" customHeight="1">
      <c r="A494" s="231"/>
      <c r="G494" s="45"/>
      <c r="H494" s="45"/>
      <c r="I494" s="45"/>
      <c r="J494" s="45"/>
      <c r="K494" s="46"/>
      <c r="L494" s="45"/>
      <c r="M494" s="45"/>
      <c r="N494" s="45"/>
      <c r="O494" s="231"/>
      <c r="P494" s="231"/>
      <c r="Q494" s="231"/>
      <c r="R494" s="231"/>
      <c r="S494" s="231"/>
      <c r="T494" s="231"/>
      <c r="U494" s="231"/>
      <c r="V494" s="231"/>
      <c r="W494" s="231"/>
      <c r="X494" s="231"/>
      <c r="Y494" s="231"/>
      <c r="Z494" s="231"/>
    </row>
    <row r="495" spans="1:26" ht="13.5" customHeight="1">
      <c r="A495" s="231"/>
      <c r="G495" s="45"/>
      <c r="H495" s="45"/>
      <c r="I495" s="45"/>
      <c r="J495" s="45"/>
      <c r="K495" s="46"/>
      <c r="L495" s="45"/>
      <c r="M495" s="45"/>
      <c r="N495" s="45"/>
      <c r="O495" s="231"/>
      <c r="P495" s="231"/>
      <c r="Q495" s="231"/>
      <c r="R495" s="231"/>
      <c r="S495" s="231"/>
      <c r="T495" s="231"/>
      <c r="U495" s="231"/>
      <c r="V495" s="231"/>
      <c r="W495" s="231"/>
      <c r="X495" s="231"/>
      <c r="Y495" s="231"/>
      <c r="Z495" s="231"/>
    </row>
    <row r="496" spans="1:26" ht="13.5" customHeight="1">
      <c r="A496" s="231"/>
      <c r="G496" s="45"/>
      <c r="H496" s="45"/>
      <c r="I496" s="45"/>
      <c r="J496" s="45"/>
      <c r="K496" s="46"/>
      <c r="L496" s="45"/>
      <c r="M496" s="45"/>
      <c r="N496" s="45"/>
      <c r="O496" s="231"/>
      <c r="P496" s="231"/>
      <c r="Q496" s="231"/>
      <c r="R496" s="231"/>
      <c r="S496" s="231"/>
      <c r="T496" s="231"/>
      <c r="U496" s="231"/>
      <c r="V496" s="231"/>
      <c r="W496" s="231"/>
      <c r="X496" s="231"/>
      <c r="Y496" s="231"/>
      <c r="Z496" s="231"/>
    </row>
    <row r="497" spans="1:26" ht="13.5" customHeight="1">
      <c r="A497" s="231"/>
      <c r="G497" s="45"/>
      <c r="H497" s="45"/>
      <c r="I497" s="45"/>
      <c r="J497" s="45"/>
      <c r="K497" s="46"/>
      <c r="L497" s="45"/>
      <c r="M497" s="45"/>
      <c r="N497" s="45"/>
      <c r="O497" s="231"/>
      <c r="P497" s="231"/>
      <c r="Q497" s="231"/>
      <c r="R497" s="231"/>
      <c r="S497" s="231"/>
      <c r="T497" s="231"/>
      <c r="U497" s="231"/>
      <c r="V497" s="231"/>
      <c r="W497" s="231"/>
      <c r="X497" s="231"/>
      <c r="Y497" s="231"/>
      <c r="Z497" s="231"/>
    </row>
    <row r="498" spans="1:26" ht="13.5" customHeight="1">
      <c r="A498" s="231"/>
      <c r="G498" s="45"/>
      <c r="H498" s="45"/>
      <c r="I498" s="45"/>
      <c r="J498" s="45"/>
      <c r="K498" s="46"/>
      <c r="L498" s="45"/>
      <c r="M498" s="45"/>
      <c r="N498" s="45"/>
      <c r="O498" s="231"/>
      <c r="P498" s="231"/>
      <c r="Q498" s="231"/>
      <c r="R498" s="231"/>
      <c r="S498" s="231"/>
      <c r="T498" s="231"/>
      <c r="U498" s="231"/>
      <c r="V498" s="231"/>
      <c r="W498" s="231"/>
      <c r="X498" s="231"/>
      <c r="Y498" s="231"/>
      <c r="Z498" s="231"/>
    </row>
    <row r="499" spans="1:26" ht="13.5" customHeight="1">
      <c r="A499" s="231"/>
      <c r="G499" s="45"/>
      <c r="H499" s="45"/>
      <c r="I499" s="45"/>
      <c r="J499" s="45"/>
      <c r="K499" s="46"/>
      <c r="L499" s="45"/>
      <c r="M499" s="45"/>
      <c r="N499" s="45"/>
      <c r="O499" s="231"/>
      <c r="P499" s="231"/>
      <c r="Q499" s="231"/>
      <c r="R499" s="231"/>
      <c r="S499" s="231"/>
      <c r="T499" s="231"/>
      <c r="U499" s="231"/>
      <c r="V499" s="231"/>
      <c r="W499" s="231"/>
      <c r="X499" s="231"/>
      <c r="Y499" s="231"/>
      <c r="Z499" s="231"/>
    </row>
    <row r="500" spans="1:26" ht="13.5" customHeight="1">
      <c r="A500" s="231"/>
      <c r="G500" s="45"/>
      <c r="H500" s="45"/>
      <c r="I500" s="45"/>
      <c r="J500" s="45"/>
      <c r="K500" s="46"/>
      <c r="L500" s="45"/>
      <c r="M500" s="45"/>
      <c r="N500" s="45"/>
      <c r="O500" s="231"/>
      <c r="P500" s="231"/>
      <c r="Q500" s="231"/>
      <c r="R500" s="231"/>
      <c r="S500" s="231"/>
      <c r="T500" s="231"/>
      <c r="U500" s="231"/>
      <c r="V500" s="231"/>
      <c r="W500" s="231"/>
      <c r="X500" s="231"/>
      <c r="Y500" s="231"/>
      <c r="Z500" s="231"/>
    </row>
    <row r="501" spans="1:26" ht="13.5" customHeight="1">
      <c r="A501" s="231"/>
      <c r="G501" s="45"/>
      <c r="H501" s="45"/>
      <c r="I501" s="45"/>
      <c r="J501" s="45"/>
      <c r="K501" s="46"/>
      <c r="L501" s="45"/>
      <c r="M501" s="45"/>
      <c r="N501" s="45"/>
      <c r="O501" s="231"/>
      <c r="P501" s="231"/>
      <c r="Q501" s="231"/>
      <c r="R501" s="231"/>
      <c r="S501" s="231"/>
      <c r="T501" s="231"/>
      <c r="U501" s="231"/>
      <c r="V501" s="231"/>
      <c r="W501" s="231"/>
      <c r="X501" s="231"/>
      <c r="Y501" s="231"/>
      <c r="Z501" s="231"/>
    </row>
    <row r="502" spans="1:26" ht="13.5" customHeight="1">
      <c r="A502" s="231"/>
      <c r="G502" s="45"/>
      <c r="H502" s="45"/>
      <c r="I502" s="45"/>
      <c r="J502" s="45"/>
      <c r="K502" s="46"/>
      <c r="L502" s="45"/>
      <c r="M502" s="45"/>
      <c r="N502" s="45"/>
      <c r="O502" s="231"/>
      <c r="P502" s="231"/>
      <c r="Q502" s="231"/>
      <c r="R502" s="231"/>
      <c r="S502" s="231"/>
      <c r="T502" s="231"/>
      <c r="U502" s="231"/>
      <c r="V502" s="231"/>
      <c r="W502" s="231"/>
      <c r="X502" s="231"/>
      <c r="Y502" s="231"/>
      <c r="Z502" s="231"/>
    </row>
    <row r="503" spans="1:26" ht="13.5" customHeight="1">
      <c r="A503" s="231"/>
      <c r="G503" s="45"/>
      <c r="H503" s="45"/>
      <c r="I503" s="45"/>
      <c r="J503" s="45"/>
      <c r="K503" s="46"/>
      <c r="L503" s="45"/>
      <c r="M503" s="45"/>
      <c r="N503" s="45"/>
      <c r="O503" s="231"/>
      <c r="P503" s="231"/>
      <c r="Q503" s="231"/>
      <c r="R503" s="231"/>
      <c r="S503" s="231"/>
      <c r="T503" s="231"/>
      <c r="U503" s="231"/>
      <c r="V503" s="231"/>
      <c r="W503" s="231"/>
      <c r="X503" s="231"/>
      <c r="Y503" s="231"/>
      <c r="Z503" s="231"/>
    </row>
    <row r="504" spans="1:26" ht="13.5" customHeight="1">
      <c r="A504" s="231"/>
      <c r="G504" s="45"/>
      <c r="H504" s="45"/>
      <c r="I504" s="45"/>
      <c r="J504" s="45"/>
      <c r="K504" s="46"/>
      <c r="L504" s="45"/>
      <c r="M504" s="45"/>
      <c r="N504" s="45"/>
      <c r="O504" s="231"/>
      <c r="P504" s="231"/>
      <c r="Q504" s="231"/>
      <c r="R504" s="231"/>
      <c r="S504" s="231"/>
      <c r="T504" s="231"/>
      <c r="U504" s="231"/>
      <c r="V504" s="231"/>
      <c r="W504" s="231"/>
      <c r="X504" s="231"/>
      <c r="Y504" s="231"/>
      <c r="Z504" s="231"/>
    </row>
    <row r="505" spans="1:26" ht="13.5" customHeight="1">
      <c r="A505" s="231"/>
      <c r="G505" s="45"/>
      <c r="H505" s="45"/>
      <c r="I505" s="45"/>
      <c r="J505" s="45"/>
      <c r="K505" s="46"/>
      <c r="L505" s="45"/>
      <c r="M505" s="45"/>
      <c r="N505" s="45"/>
      <c r="O505" s="231"/>
      <c r="P505" s="231"/>
      <c r="Q505" s="231"/>
      <c r="R505" s="231"/>
      <c r="S505" s="231"/>
      <c r="T505" s="231"/>
      <c r="U505" s="231"/>
      <c r="V505" s="231"/>
      <c r="W505" s="231"/>
      <c r="X505" s="231"/>
      <c r="Y505" s="231"/>
      <c r="Z505" s="231"/>
    </row>
    <row r="506" spans="1:26" ht="13.5" customHeight="1">
      <c r="A506" s="231"/>
      <c r="G506" s="45"/>
      <c r="H506" s="45"/>
      <c r="I506" s="45"/>
      <c r="J506" s="45"/>
      <c r="K506" s="46"/>
      <c r="L506" s="45"/>
      <c r="M506" s="45"/>
      <c r="N506" s="45"/>
      <c r="O506" s="231"/>
      <c r="P506" s="231"/>
      <c r="Q506" s="231"/>
      <c r="R506" s="231"/>
      <c r="S506" s="231"/>
      <c r="T506" s="231"/>
      <c r="U506" s="231"/>
      <c r="V506" s="231"/>
      <c r="W506" s="231"/>
      <c r="X506" s="231"/>
      <c r="Y506" s="231"/>
      <c r="Z506" s="231"/>
    </row>
    <row r="507" spans="1:26" ht="13.5" customHeight="1">
      <c r="A507" s="231"/>
      <c r="G507" s="45"/>
      <c r="H507" s="45"/>
      <c r="I507" s="45"/>
      <c r="J507" s="45"/>
      <c r="K507" s="46"/>
      <c r="L507" s="45"/>
      <c r="M507" s="45"/>
      <c r="N507" s="45"/>
      <c r="O507" s="231"/>
      <c r="P507" s="231"/>
      <c r="Q507" s="231"/>
      <c r="R507" s="231"/>
      <c r="S507" s="231"/>
      <c r="T507" s="231"/>
      <c r="U507" s="231"/>
      <c r="V507" s="231"/>
      <c r="W507" s="231"/>
      <c r="X507" s="231"/>
      <c r="Y507" s="231"/>
      <c r="Z507" s="231"/>
    </row>
    <row r="508" spans="1:26" ht="13.5" customHeight="1">
      <c r="A508" s="231"/>
      <c r="G508" s="45"/>
      <c r="H508" s="45"/>
      <c r="I508" s="45"/>
      <c r="J508" s="45"/>
      <c r="K508" s="46"/>
      <c r="L508" s="45"/>
      <c r="M508" s="45"/>
      <c r="N508" s="45"/>
      <c r="O508" s="231"/>
      <c r="P508" s="231"/>
      <c r="Q508" s="231"/>
      <c r="R508" s="231"/>
      <c r="S508" s="231"/>
      <c r="T508" s="231"/>
      <c r="U508" s="231"/>
      <c r="V508" s="231"/>
      <c r="W508" s="231"/>
      <c r="X508" s="231"/>
      <c r="Y508" s="231"/>
      <c r="Z508" s="231"/>
    </row>
    <row r="509" spans="1:26" ht="13.5" customHeight="1">
      <c r="A509" s="231"/>
      <c r="G509" s="45"/>
      <c r="H509" s="45"/>
      <c r="I509" s="45"/>
      <c r="J509" s="45"/>
      <c r="K509" s="46"/>
      <c r="L509" s="45"/>
      <c r="M509" s="45"/>
      <c r="N509" s="45"/>
      <c r="O509" s="231"/>
      <c r="P509" s="231"/>
      <c r="Q509" s="231"/>
      <c r="R509" s="231"/>
      <c r="S509" s="231"/>
      <c r="T509" s="231"/>
      <c r="U509" s="231"/>
      <c r="V509" s="231"/>
      <c r="W509" s="231"/>
      <c r="X509" s="231"/>
      <c r="Y509" s="231"/>
      <c r="Z509" s="231"/>
    </row>
    <row r="510" spans="1:26" ht="13.5" customHeight="1">
      <c r="A510" s="231"/>
      <c r="G510" s="45"/>
      <c r="H510" s="45"/>
      <c r="I510" s="45"/>
      <c r="J510" s="45"/>
      <c r="K510" s="46"/>
      <c r="L510" s="45"/>
      <c r="M510" s="45"/>
      <c r="N510" s="45"/>
      <c r="O510" s="231"/>
      <c r="P510" s="231"/>
      <c r="Q510" s="231"/>
      <c r="R510" s="231"/>
      <c r="S510" s="231"/>
      <c r="T510" s="231"/>
      <c r="U510" s="231"/>
      <c r="V510" s="231"/>
      <c r="W510" s="231"/>
      <c r="X510" s="231"/>
      <c r="Y510" s="231"/>
      <c r="Z510" s="231"/>
    </row>
    <row r="511" spans="1:26" ht="13.5" customHeight="1">
      <c r="A511" s="231"/>
      <c r="G511" s="45"/>
      <c r="H511" s="45"/>
      <c r="I511" s="45"/>
      <c r="J511" s="45"/>
      <c r="K511" s="46"/>
      <c r="L511" s="45"/>
      <c r="M511" s="45"/>
      <c r="N511" s="45"/>
      <c r="O511" s="231"/>
      <c r="P511" s="231"/>
      <c r="Q511" s="231"/>
      <c r="R511" s="231"/>
      <c r="S511" s="231"/>
      <c r="T511" s="231"/>
      <c r="U511" s="231"/>
      <c r="V511" s="231"/>
      <c r="W511" s="231"/>
      <c r="X511" s="231"/>
      <c r="Y511" s="231"/>
      <c r="Z511" s="231"/>
    </row>
    <row r="512" spans="1:26" ht="13.5" customHeight="1">
      <c r="A512" s="231"/>
      <c r="G512" s="45"/>
      <c r="H512" s="45"/>
      <c r="I512" s="45"/>
      <c r="J512" s="45"/>
      <c r="K512" s="46"/>
      <c r="L512" s="45"/>
      <c r="M512" s="45"/>
      <c r="N512" s="45"/>
      <c r="O512" s="231"/>
      <c r="P512" s="231"/>
      <c r="Q512" s="231"/>
      <c r="R512" s="231"/>
      <c r="S512" s="231"/>
      <c r="T512" s="231"/>
      <c r="U512" s="231"/>
      <c r="V512" s="231"/>
      <c r="W512" s="231"/>
      <c r="X512" s="231"/>
      <c r="Y512" s="231"/>
      <c r="Z512" s="231"/>
    </row>
    <row r="513" spans="1:26" ht="13.5" customHeight="1">
      <c r="A513" s="231"/>
      <c r="G513" s="45"/>
      <c r="H513" s="45"/>
      <c r="I513" s="45"/>
      <c r="J513" s="45"/>
      <c r="K513" s="46"/>
      <c r="L513" s="45"/>
      <c r="M513" s="45"/>
      <c r="N513" s="45"/>
      <c r="O513" s="231"/>
      <c r="P513" s="231"/>
      <c r="Q513" s="231"/>
      <c r="R513" s="231"/>
      <c r="S513" s="231"/>
      <c r="T513" s="231"/>
      <c r="U513" s="231"/>
      <c r="V513" s="231"/>
      <c r="W513" s="231"/>
      <c r="X513" s="231"/>
      <c r="Y513" s="231"/>
      <c r="Z513" s="231"/>
    </row>
    <row r="514" spans="1:26" ht="13.5" customHeight="1">
      <c r="A514" s="231"/>
      <c r="G514" s="45"/>
      <c r="H514" s="45"/>
      <c r="I514" s="45"/>
      <c r="J514" s="45"/>
      <c r="K514" s="46"/>
      <c r="L514" s="45"/>
      <c r="M514" s="45"/>
      <c r="N514" s="45"/>
      <c r="O514" s="231"/>
      <c r="P514" s="231"/>
      <c r="Q514" s="231"/>
      <c r="R514" s="231"/>
      <c r="S514" s="231"/>
      <c r="T514" s="231"/>
      <c r="U514" s="231"/>
      <c r="V514" s="231"/>
      <c r="W514" s="231"/>
      <c r="X514" s="231"/>
      <c r="Y514" s="231"/>
      <c r="Z514" s="231"/>
    </row>
    <row r="515" spans="1:26" ht="13.5" customHeight="1">
      <c r="A515" s="231"/>
      <c r="G515" s="45"/>
      <c r="H515" s="45"/>
      <c r="I515" s="45"/>
      <c r="J515" s="45"/>
      <c r="K515" s="46"/>
      <c r="L515" s="45"/>
      <c r="M515" s="45"/>
      <c r="N515" s="45"/>
      <c r="O515" s="231"/>
      <c r="P515" s="231"/>
      <c r="Q515" s="231"/>
      <c r="R515" s="231"/>
      <c r="S515" s="231"/>
      <c r="T515" s="231"/>
      <c r="U515" s="231"/>
      <c r="V515" s="231"/>
      <c r="W515" s="231"/>
      <c r="X515" s="231"/>
      <c r="Y515" s="231"/>
      <c r="Z515" s="231"/>
    </row>
    <row r="516" spans="1:26" ht="13.5" customHeight="1">
      <c r="A516" s="231"/>
      <c r="G516" s="45"/>
      <c r="H516" s="45"/>
      <c r="I516" s="45"/>
      <c r="J516" s="45"/>
      <c r="K516" s="46"/>
      <c r="L516" s="45"/>
      <c r="M516" s="45"/>
      <c r="N516" s="45"/>
      <c r="O516" s="231"/>
      <c r="P516" s="231"/>
      <c r="Q516" s="231"/>
      <c r="R516" s="231"/>
      <c r="S516" s="231"/>
      <c r="T516" s="231"/>
      <c r="U516" s="231"/>
      <c r="V516" s="231"/>
      <c r="W516" s="231"/>
      <c r="X516" s="231"/>
      <c r="Y516" s="231"/>
      <c r="Z516" s="231"/>
    </row>
    <row r="517" spans="1:26" ht="13.5" customHeight="1">
      <c r="A517" s="231"/>
      <c r="G517" s="45"/>
      <c r="H517" s="45"/>
      <c r="I517" s="45"/>
      <c r="J517" s="45"/>
      <c r="K517" s="46"/>
      <c r="L517" s="45"/>
      <c r="M517" s="45"/>
      <c r="N517" s="45"/>
      <c r="O517" s="231"/>
      <c r="P517" s="231"/>
      <c r="Q517" s="231"/>
      <c r="R517" s="231"/>
      <c r="S517" s="231"/>
      <c r="T517" s="231"/>
      <c r="U517" s="231"/>
      <c r="V517" s="231"/>
      <c r="W517" s="231"/>
      <c r="X517" s="231"/>
      <c r="Y517" s="231"/>
      <c r="Z517" s="231"/>
    </row>
    <row r="518" spans="1:26" ht="13.5" customHeight="1">
      <c r="A518" s="231"/>
      <c r="G518" s="45"/>
      <c r="H518" s="45"/>
      <c r="I518" s="45"/>
      <c r="J518" s="45"/>
      <c r="K518" s="46"/>
      <c r="L518" s="45"/>
      <c r="M518" s="45"/>
      <c r="N518" s="45"/>
      <c r="O518" s="231"/>
      <c r="P518" s="231"/>
      <c r="Q518" s="231"/>
      <c r="R518" s="231"/>
      <c r="S518" s="231"/>
      <c r="T518" s="231"/>
      <c r="U518" s="231"/>
      <c r="V518" s="231"/>
      <c r="W518" s="231"/>
      <c r="X518" s="231"/>
      <c r="Y518" s="231"/>
      <c r="Z518" s="231"/>
    </row>
    <row r="519" spans="1:26" ht="13.5" customHeight="1">
      <c r="A519" s="231"/>
      <c r="G519" s="45"/>
      <c r="H519" s="45"/>
      <c r="I519" s="45"/>
      <c r="J519" s="45"/>
      <c r="K519" s="46"/>
      <c r="L519" s="45"/>
      <c r="M519" s="45"/>
      <c r="N519" s="45"/>
      <c r="O519" s="231"/>
      <c r="P519" s="231"/>
      <c r="Q519" s="231"/>
      <c r="R519" s="231"/>
      <c r="S519" s="231"/>
      <c r="T519" s="231"/>
      <c r="U519" s="231"/>
      <c r="V519" s="231"/>
      <c r="W519" s="231"/>
      <c r="X519" s="231"/>
      <c r="Y519" s="231"/>
      <c r="Z519" s="231"/>
    </row>
    <row r="520" spans="1:26" ht="13.5" customHeight="1">
      <c r="A520" s="231"/>
      <c r="G520" s="45"/>
      <c r="H520" s="45"/>
      <c r="I520" s="45"/>
      <c r="J520" s="45"/>
      <c r="K520" s="46"/>
      <c r="L520" s="45"/>
      <c r="M520" s="45"/>
      <c r="N520" s="45"/>
      <c r="O520" s="231"/>
      <c r="P520" s="231"/>
      <c r="Q520" s="231"/>
      <c r="R520" s="231"/>
      <c r="S520" s="231"/>
      <c r="T520" s="231"/>
      <c r="U520" s="231"/>
      <c r="V520" s="231"/>
      <c r="W520" s="231"/>
      <c r="X520" s="231"/>
      <c r="Y520" s="231"/>
      <c r="Z520" s="231"/>
    </row>
    <row r="521" spans="1:26" ht="13.5" customHeight="1">
      <c r="A521" s="231"/>
      <c r="G521" s="45"/>
      <c r="H521" s="45"/>
      <c r="I521" s="45"/>
      <c r="J521" s="45"/>
      <c r="K521" s="46"/>
      <c r="L521" s="45"/>
      <c r="M521" s="45"/>
      <c r="N521" s="45"/>
      <c r="O521" s="231"/>
      <c r="P521" s="231"/>
      <c r="Q521" s="231"/>
      <c r="R521" s="231"/>
      <c r="S521" s="231"/>
      <c r="T521" s="231"/>
      <c r="U521" s="231"/>
      <c r="V521" s="231"/>
      <c r="W521" s="231"/>
      <c r="X521" s="231"/>
      <c r="Y521" s="231"/>
      <c r="Z521" s="231"/>
    </row>
    <row r="522" spans="1:26" ht="13.5" customHeight="1">
      <c r="A522" s="231"/>
      <c r="G522" s="45"/>
      <c r="H522" s="45"/>
      <c r="I522" s="45"/>
      <c r="J522" s="45"/>
      <c r="K522" s="46"/>
      <c r="L522" s="45"/>
      <c r="M522" s="45"/>
      <c r="N522" s="45"/>
      <c r="O522" s="231"/>
      <c r="P522" s="231"/>
      <c r="Q522" s="231"/>
      <c r="R522" s="231"/>
      <c r="S522" s="231"/>
      <c r="T522" s="231"/>
      <c r="U522" s="231"/>
      <c r="V522" s="231"/>
      <c r="W522" s="231"/>
      <c r="X522" s="231"/>
      <c r="Y522" s="231"/>
      <c r="Z522" s="231"/>
    </row>
    <row r="523" spans="1:26" ht="13.5" customHeight="1">
      <c r="A523" s="231"/>
      <c r="G523" s="45"/>
      <c r="H523" s="45"/>
      <c r="I523" s="45"/>
      <c r="J523" s="45"/>
      <c r="K523" s="46"/>
      <c r="L523" s="45"/>
      <c r="M523" s="45"/>
      <c r="N523" s="45"/>
      <c r="O523" s="231"/>
      <c r="P523" s="231"/>
      <c r="Q523" s="231"/>
      <c r="R523" s="231"/>
      <c r="S523" s="231"/>
      <c r="T523" s="231"/>
      <c r="U523" s="231"/>
      <c r="V523" s="231"/>
      <c r="W523" s="231"/>
      <c r="X523" s="231"/>
      <c r="Y523" s="231"/>
      <c r="Z523" s="231"/>
    </row>
    <row r="524" spans="1:26" ht="13.5" customHeight="1">
      <c r="A524" s="231"/>
      <c r="G524" s="45"/>
      <c r="H524" s="45"/>
      <c r="I524" s="45"/>
      <c r="J524" s="45"/>
      <c r="K524" s="46"/>
      <c r="L524" s="45"/>
      <c r="M524" s="45"/>
      <c r="N524" s="45"/>
      <c r="O524" s="231"/>
      <c r="P524" s="231"/>
      <c r="Q524" s="231"/>
      <c r="R524" s="231"/>
      <c r="S524" s="231"/>
      <c r="T524" s="231"/>
      <c r="U524" s="231"/>
      <c r="V524" s="231"/>
      <c r="W524" s="231"/>
      <c r="X524" s="231"/>
      <c r="Y524" s="231"/>
      <c r="Z524" s="231"/>
    </row>
    <row r="525" spans="1:26" ht="13.5" customHeight="1">
      <c r="A525" s="231"/>
      <c r="G525" s="45"/>
      <c r="H525" s="45"/>
      <c r="I525" s="45"/>
      <c r="J525" s="45"/>
      <c r="K525" s="46"/>
      <c r="L525" s="45"/>
      <c r="M525" s="45"/>
      <c r="N525" s="45"/>
      <c r="O525" s="231"/>
      <c r="P525" s="231"/>
      <c r="Q525" s="231"/>
      <c r="R525" s="231"/>
      <c r="S525" s="231"/>
      <c r="T525" s="231"/>
      <c r="U525" s="231"/>
      <c r="V525" s="231"/>
      <c r="W525" s="231"/>
      <c r="X525" s="231"/>
      <c r="Y525" s="231"/>
      <c r="Z525" s="231"/>
    </row>
    <row r="526" spans="1:26" ht="13.5" customHeight="1">
      <c r="A526" s="231"/>
      <c r="G526" s="45"/>
      <c r="H526" s="45"/>
      <c r="I526" s="45"/>
      <c r="J526" s="45"/>
      <c r="K526" s="46"/>
      <c r="L526" s="45"/>
      <c r="M526" s="45"/>
      <c r="N526" s="45"/>
      <c r="O526" s="231"/>
      <c r="P526" s="231"/>
      <c r="Q526" s="231"/>
      <c r="R526" s="231"/>
      <c r="S526" s="231"/>
      <c r="T526" s="231"/>
      <c r="U526" s="231"/>
      <c r="V526" s="231"/>
      <c r="W526" s="231"/>
      <c r="X526" s="231"/>
      <c r="Y526" s="231"/>
      <c r="Z526" s="231"/>
    </row>
    <row r="527" spans="1:26" ht="13.5" customHeight="1">
      <c r="A527" s="231"/>
      <c r="G527" s="45"/>
      <c r="H527" s="45"/>
      <c r="I527" s="45"/>
      <c r="J527" s="45"/>
      <c r="K527" s="46"/>
      <c r="L527" s="45"/>
      <c r="M527" s="45"/>
      <c r="N527" s="45"/>
      <c r="O527" s="231"/>
      <c r="P527" s="231"/>
      <c r="Q527" s="231"/>
      <c r="R527" s="231"/>
      <c r="S527" s="231"/>
      <c r="T527" s="231"/>
      <c r="U527" s="231"/>
      <c r="V527" s="231"/>
      <c r="W527" s="231"/>
      <c r="X527" s="231"/>
      <c r="Y527" s="231"/>
      <c r="Z527" s="231"/>
    </row>
    <row r="528" spans="1:26" ht="13.5" customHeight="1">
      <c r="A528" s="231"/>
      <c r="G528" s="45"/>
      <c r="H528" s="45"/>
      <c r="I528" s="45"/>
      <c r="J528" s="45"/>
      <c r="K528" s="46"/>
      <c r="L528" s="45"/>
      <c r="M528" s="45"/>
      <c r="N528" s="45"/>
      <c r="O528" s="231"/>
      <c r="P528" s="231"/>
      <c r="Q528" s="231"/>
      <c r="R528" s="231"/>
      <c r="S528" s="231"/>
      <c r="T528" s="231"/>
      <c r="U528" s="231"/>
      <c r="V528" s="231"/>
      <c r="W528" s="231"/>
      <c r="X528" s="231"/>
      <c r="Y528" s="231"/>
      <c r="Z528" s="231"/>
    </row>
    <row r="529" spans="1:26" ht="13.5" customHeight="1">
      <c r="A529" s="231"/>
      <c r="G529" s="45"/>
      <c r="H529" s="45"/>
      <c r="I529" s="45"/>
      <c r="J529" s="45"/>
      <c r="K529" s="46"/>
      <c r="L529" s="45"/>
      <c r="M529" s="45"/>
      <c r="N529" s="45"/>
      <c r="O529" s="231"/>
      <c r="P529" s="231"/>
      <c r="Q529" s="231"/>
      <c r="R529" s="231"/>
      <c r="S529" s="231"/>
      <c r="T529" s="231"/>
      <c r="U529" s="231"/>
      <c r="V529" s="231"/>
      <c r="W529" s="231"/>
      <c r="X529" s="231"/>
      <c r="Y529" s="231"/>
      <c r="Z529" s="231"/>
    </row>
    <row r="530" spans="1:26" ht="13.5" customHeight="1">
      <c r="A530" s="231"/>
      <c r="G530" s="45"/>
      <c r="H530" s="45"/>
      <c r="I530" s="45"/>
      <c r="J530" s="45"/>
      <c r="K530" s="46"/>
      <c r="L530" s="45"/>
      <c r="M530" s="45"/>
      <c r="N530" s="45"/>
      <c r="O530" s="231"/>
      <c r="P530" s="231"/>
      <c r="Q530" s="231"/>
      <c r="R530" s="231"/>
      <c r="S530" s="231"/>
      <c r="T530" s="231"/>
      <c r="U530" s="231"/>
      <c r="V530" s="231"/>
      <c r="W530" s="231"/>
      <c r="X530" s="231"/>
      <c r="Y530" s="231"/>
      <c r="Z530" s="231"/>
    </row>
    <row r="531" spans="1:26" ht="13.5" customHeight="1">
      <c r="A531" s="231"/>
      <c r="G531" s="45"/>
      <c r="H531" s="45"/>
      <c r="I531" s="45"/>
      <c r="J531" s="45"/>
      <c r="K531" s="46"/>
      <c r="L531" s="45"/>
      <c r="M531" s="45"/>
      <c r="N531" s="45"/>
      <c r="O531" s="231"/>
      <c r="P531" s="231"/>
      <c r="Q531" s="231"/>
      <c r="R531" s="231"/>
      <c r="S531" s="231"/>
      <c r="T531" s="231"/>
      <c r="U531" s="231"/>
      <c r="V531" s="231"/>
      <c r="W531" s="231"/>
      <c r="X531" s="231"/>
      <c r="Y531" s="231"/>
      <c r="Z531" s="231"/>
    </row>
    <row r="532" spans="1:26" ht="13.5" customHeight="1">
      <c r="A532" s="231"/>
      <c r="G532" s="45"/>
      <c r="H532" s="45"/>
      <c r="I532" s="45"/>
      <c r="J532" s="45"/>
      <c r="K532" s="46"/>
      <c r="L532" s="45"/>
      <c r="M532" s="45"/>
      <c r="N532" s="45"/>
      <c r="O532" s="231"/>
      <c r="P532" s="231"/>
      <c r="Q532" s="231"/>
      <c r="R532" s="231"/>
      <c r="S532" s="231"/>
      <c r="T532" s="231"/>
      <c r="U532" s="231"/>
      <c r="V532" s="231"/>
      <c r="W532" s="231"/>
      <c r="X532" s="231"/>
      <c r="Y532" s="231"/>
      <c r="Z532" s="231"/>
    </row>
    <row r="533" spans="1:26" ht="13.5" customHeight="1">
      <c r="A533" s="231"/>
      <c r="G533" s="45"/>
      <c r="H533" s="45"/>
      <c r="I533" s="45"/>
      <c r="J533" s="45"/>
      <c r="K533" s="46"/>
      <c r="L533" s="45"/>
      <c r="M533" s="45"/>
      <c r="N533" s="45"/>
      <c r="O533" s="231"/>
      <c r="P533" s="231"/>
      <c r="Q533" s="231"/>
      <c r="R533" s="231"/>
      <c r="S533" s="231"/>
      <c r="T533" s="231"/>
      <c r="U533" s="231"/>
      <c r="V533" s="231"/>
      <c r="W533" s="231"/>
      <c r="X533" s="231"/>
      <c r="Y533" s="231"/>
      <c r="Z533" s="231"/>
    </row>
    <row r="534" spans="1:26" ht="13.5" customHeight="1">
      <c r="A534" s="231"/>
      <c r="G534" s="45"/>
      <c r="H534" s="45"/>
      <c r="I534" s="45"/>
      <c r="J534" s="45"/>
      <c r="K534" s="46"/>
      <c r="L534" s="45"/>
      <c r="M534" s="45"/>
      <c r="N534" s="45"/>
      <c r="O534" s="231"/>
      <c r="P534" s="231"/>
      <c r="Q534" s="231"/>
      <c r="R534" s="231"/>
      <c r="S534" s="231"/>
      <c r="T534" s="231"/>
      <c r="U534" s="231"/>
      <c r="V534" s="231"/>
      <c r="W534" s="231"/>
      <c r="X534" s="231"/>
      <c r="Y534" s="231"/>
      <c r="Z534" s="231"/>
    </row>
    <row r="535" spans="1:26" ht="13.5" customHeight="1">
      <c r="A535" s="231"/>
      <c r="G535" s="45"/>
      <c r="H535" s="45"/>
      <c r="I535" s="45"/>
      <c r="J535" s="45"/>
      <c r="K535" s="46"/>
      <c r="L535" s="45"/>
      <c r="M535" s="45"/>
      <c r="N535" s="45"/>
      <c r="O535" s="231"/>
      <c r="P535" s="231"/>
      <c r="Q535" s="231"/>
      <c r="R535" s="231"/>
      <c r="S535" s="231"/>
      <c r="T535" s="231"/>
      <c r="U535" s="231"/>
      <c r="V535" s="231"/>
      <c r="W535" s="231"/>
      <c r="X535" s="231"/>
      <c r="Y535" s="231"/>
      <c r="Z535" s="231"/>
    </row>
    <row r="536" spans="1:26" ht="13.5" customHeight="1">
      <c r="A536" s="231"/>
      <c r="G536" s="45"/>
      <c r="H536" s="45"/>
      <c r="I536" s="45"/>
      <c r="J536" s="45"/>
      <c r="K536" s="46"/>
      <c r="L536" s="45"/>
      <c r="M536" s="45"/>
      <c r="N536" s="45"/>
      <c r="O536" s="231"/>
      <c r="P536" s="231"/>
      <c r="Q536" s="231"/>
      <c r="R536" s="231"/>
      <c r="S536" s="231"/>
      <c r="T536" s="231"/>
      <c r="U536" s="231"/>
      <c r="V536" s="231"/>
      <c r="W536" s="231"/>
      <c r="X536" s="231"/>
      <c r="Y536" s="231"/>
      <c r="Z536" s="231"/>
    </row>
    <row r="537" spans="1:26" ht="13.5" customHeight="1">
      <c r="A537" s="231"/>
      <c r="G537" s="45"/>
      <c r="H537" s="45"/>
      <c r="I537" s="45"/>
      <c r="J537" s="45"/>
      <c r="K537" s="46"/>
      <c r="L537" s="45"/>
      <c r="M537" s="45"/>
      <c r="N537" s="45"/>
      <c r="O537" s="231"/>
      <c r="P537" s="231"/>
      <c r="Q537" s="231"/>
      <c r="R537" s="231"/>
      <c r="S537" s="231"/>
      <c r="T537" s="231"/>
      <c r="U537" s="231"/>
      <c r="V537" s="231"/>
      <c r="W537" s="231"/>
      <c r="X537" s="231"/>
      <c r="Y537" s="231"/>
      <c r="Z537" s="231"/>
    </row>
    <row r="538" spans="1:26" ht="13.5" customHeight="1">
      <c r="A538" s="231"/>
      <c r="G538" s="45"/>
      <c r="H538" s="45"/>
      <c r="I538" s="45"/>
      <c r="J538" s="45"/>
      <c r="K538" s="46"/>
      <c r="L538" s="45"/>
      <c r="M538" s="45"/>
      <c r="N538" s="45"/>
      <c r="O538" s="231"/>
      <c r="P538" s="231"/>
      <c r="Q538" s="231"/>
      <c r="R538" s="231"/>
      <c r="S538" s="231"/>
      <c r="T538" s="231"/>
      <c r="U538" s="231"/>
      <c r="V538" s="231"/>
      <c r="W538" s="231"/>
      <c r="X538" s="231"/>
      <c r="Y538" s="231"/>
      <c r="Z538" s="231"/>
    </row>
    <row r="539" spans="1:26" ht="13.5" customHeight="1">
      <c r="A539" s="231"/>
      <c r="G539" s="45"/>
      <c r="H539" s="45"/>
      <c r="I539" s="45"/>
      <c r="J539" s="45"/>
      <c r="K539" s="46"/>
      <c r="L539" s="45"/>
      <c r="M539" s="45"/>
      <c r="N539" s="45"/>
      <c r="O539" s="231"/>
      <c r="P539" s="231"/>
      <c r="Q539" s="231"/>
      <c r="R539" s="231"/>
      <c r="S539" s="231"/>
      <c r="T539" s="231"/>
      <c r="U539" s="231"/>
      <c r="V539" s="231"/>
      <c r="W539" s="231"/>
      <c r="X539" s="231"/>
      <c r="Y539" s="231"/>
      <c r="Z539" s="231"/>
    </row>
    <row r="540" spans="1:26" ht="13.5" customHeight="1">
      <c r="A540" s="231"/>
      <c r="G540" s="45"/>
      <c r="H540" s="45"/>
      <c r="I540" s="45"/>
      <c r="J540" s="45"/>
      <c r="K540" s="46"/>
      <c r="L540" s="45"/>
      <c r="M540" s="45"/>
      <c r="N540" s="45"/>
      <c r="O540" s="231"/>
      <c r="P540" s="231"/>
      <c r="Q540" s="231"/>
      <c r="R540" s="231"/>
      <c r="S540" s="231"/>
      <c r="T540" s="231"/>
      <c r="U540" s="231"/>
      <c r="V540" s="231"/>
      <c r="W540" s="231"/>
      <c r="X540" s="231"/>
      <c r="Y540" s="231"/>
      <c r="Z540" s="231"/>
    </row>
    <row r="541" spans="1:26" ht="13.5" customHeight="1">
      <c r="A541" s="231"/>
      <c r="G541" s="45"/>
      <c r="H541" s="45"/>
      <c r="I541" s="45"/>
      <c r="J541" s="45"/>
      <c r="K541" s="46"/>
      <c r="L541" s="45"/>
      <c r="M541" s="45"/>
      <c r="N541" s="45"/>
      <c r="O541" s="231"/>
      <c r="P541" s="231"/>
      <c r="Q541" s="231"/>
      <c r="R541" s="231"/>
      <c r="S541" s="231"/>
      <c r="T541" s="231"/>
      <c r="U541" s="231"/>
      <c r="V541" s="231"/>
      <c r="W541" s="231"/>
      <c r="X541" s="231"/>
      <c r="Y541" s="231"/>
      <c r="Z541" s="231"/>
    </row>
    <row r="542" spans="1:26" ht="13.5" customHeight="1">
      <c r="A542" s="231"/>
      <c r="G542" s="45"/>
      <c r="H542" s="45"/>
      <c r="I542" s="45"/>
      <c r="J542" s="45"/>
      <c r="K542" s="46"/>
      <c r="L542" s="45"/>
      <c r="M542" s="45"/>
      <c r="N542" s="45"/>
      <c r="O542" s="231"/>
      <c r="P542" s="231"/>
      <c r="Q542" s="231"/>
      <c r="R542" s="231"/>
      <c r="S542" s="231"/>
      <c r="T542" s="231"/>
      <c r="U542" s="231"/>
      <c r="V542" s="231"/>
      <c r="W542" s="231"/>
      <c r="X542" s="231"/>
      <c r="Y542" s="231"/>
      <c r="Z542" s="231"/>
    </row>
    <row r="543" spans="1:26" ht="13.5" customHeight="1">
      <c r="A543" s="231"/>
      <c r="G543" s="45"/>
      <c r="H543" s="45"/>
      <c r="I543" s="45"/>
      <c r="J543" s="45"/>
      <c r="K543" s="46"/>
      <c r="L543" s="45"/>
      <c r="M543" s="45"/>
      <c r="N543" s="45"/>
      <c r="O543" s="231"/>
      <c r="P543" s="231"/>
      <c r="Q543" s="231"/>
      <c r="R543" s="231"/>
      <c r="S543" s="231"/>
      <c r="T543" s="231"/>
      <c r="U543" s="231"/>
      <c r="V543" s="231"/>
      <c r="W543" s="231"/>
      <c r="X543" s="231"/>
      <c r="Y543" s="231"/>
      <c r="Z543" s="231"/>
    </row>
    <row r="544" spans="1:26" ht="13.5" customHeight="1">
      <c r="A544" s="231"/>
      <c r="G544" s="45"/>
      <c r="H544" s="45"/>
      <c r="I544" s="45"/>
      <c r="J544" s="45"/>
      <c r="K544" s="46"/>
      <c r="L544" s="45"/>
      <c r="M544" s="45"/>
      <c r="N544" s="45"/>
      <c r="O544" s="231"/>
      <c r="P544" s="231"/>
      <c r="Q544" s="231"/>
      <c r="R544" s="231"/>
      <c r="S544" s="231"/>
      <c r="T544" s="231"/>
      <c r="U544" s="231"/>
      <c r="V544" s="231"/>
      <c r="W544" s="231"/>
      <c r="X544" s="231"/>
      <c r="Y544" s="231"/>
      <c r="Z544" s="231"/>
    </row>
    <row r="545" spans="1:26" ht="13.5" customHeight="1">
      <c r="A545" s="231"/>
      <c r="G545" s="45"/>
      <c r="H545" s="45"/>
      <c r="I545" s="45"/>
      <c r="J545" s="45"/>
      <c r="K545" s="46"/>
      <c r="L545" s="45"/>
      <c r="M545" s="45"/>
      <c r="N545" s="45"/>
      <c r="O545" s="231"/>
      <c r="P545" s="231"/>
      <c r="Q545" s="231"/>
      <c r="R545" s="231"/>
      <c r="S545" s="231"/>
      <c r="T545" s="231"/>
      <c r="U545" s="231"/>
      <c r="V545" s="231"/>
      <c r="W545" s="231"/>
      <c r="X545" s="231"/>
      <c r="Y545" s="231"/>
      <c r="Z545" s="231"/>
    </row>
    <row r="546" spans="1:26" ht="13.5" customHeight="1">
      <c r="A546" s="231"/>
      <c r="G546" s="45"/>
      <c r="H546" s="45"/>
      <c r="I546" s="45"/>
      <c r="J546" s="45"/>
      <c r="K546" s="46"/>
      <c r="L546" s="45"/>
      <c r="M546" s="45"/>
      <c r="N546" s="45"/>
      <c r="O546" s="231"/>
      <c r="P546" s="231"/>
      <c r="Q546" s="231"/>
      <c r="R546" s="231"/>
      <c r="S546" s="231"/>
      <c r="T546" s="231"/>
      <c r="U546" s="231"/>
      <c r="V546" s="231"/>
      <c r="W546" s="231"/>
      <c r="X546" s="231"/>
      <c r="Y546" s="231"/>
      <c r="Z546" s="231"/>
    </row>
    <row r="547" spans="1:26" ht="13.5" customHeight="1">
      <c r="A547" s="231"/>
      <c r="G547" s="45"/>
      <c r="H547" s="45"/>
      <c r="I547" s="45"/>
      <c r="J547" s="45"/>
      <c r="K547" s="46"/>
      <c r="L547" s="45"/>
      <c r="M547" s="45"/>
      <c r="N547" s="45"/>
      <c r="O547" s="231"/>
      <c r="P547" s="231"/>
      <c r="Q547" s="231"/>
      <c r="R547" s="231"/>
      <c r="S547" s="231"/>
      <c r="T547" s="231"/>
      <c r="U547" s="231"/>
      <c r="V547" s="231"/>
      <c r="W547" s="231"/>
      <c r="X547" s="231"/>
      <c r="Y547" s="231"/>
      <c r="Z547" s="231"/>
    </row>
    <row r="548" spans="1:26" ht="13.5" customHeight="1">
      <c r="A548" s="231"/>
      <c r="G548" s="45"/>
      <c r="H548" s="45"/>
      <c r="I548" s="45"/>
      <c r="J548" s="45"/>
      <c r="K548" s="46"/>
      <c r="L548" s="45"/>
      <c r="M548" s="45"/>
      <c r="N548" s="45"/>
      <c r="O548" s="231"/>
      <c r="P548" s="231"/>
      <c r="Q548" s="231"/>
      <c r="R548" s="231"/>
      <c r="S548" s="231"/>
      <c r="T548" s="231"/>
      <c r="U548" s="231"/>
      <c r="V548" s="231"/>
      <c r="W548" s="231"/>
      <c r="X548" s="231"/>
      <c r="Y548" s="231"/>
      <c r="Z548" s="231"/>
    </row>
    <row r="549" spans="1:26" ht="13.5" customHeight="1">
      <c r="A549" s="231"/>
      <c r="G549" s="45"/>
      <c r="H549" s="45"/>
      <c r="I549" s="45"/>
      <c r="J549" s="45"/>
      <c r="K549" s="46"/>
      <c r="L549" s="45"/>
      <c r="M549" s="45"/>
      <c r="N549" s="45"/>
      <c r="O549" s="231"/>
      <c r="P549" s="231"/>
      <c r="Q549" s="231"/>
      <c r="R549" s="231"/>
      <c r="S549" s="231"/>
      <c r="T549" s="231"/>
      <c r="U549" s="231"/>
      <c r="V549" s="231"/>
      <c r="W549" s="231"/>
      <c r="X549" s="231"/>
      <c r="Y549" s="231"/>
      <c r="Z549" s="231"/>
    </row>
    <row r="550" spans="1:26" ht="13.5" customHeight="1">
      <c r="A550" s="231"/>
      <c r="G550" s="45"/>
      <c r="H550" s="45"/>
      <c r="I550" s="45"/>
      <c r="J550" s="45"/>
      <c r="K550" s="46"/>
      <c r="L550" s="45"/>
      <c r="M550" s="45"/>
      <c r="N550" s="45"/>
      <c r="O550" s="231"/>
      <c r="P550" s="231"/>
      <c r="Q550" s="231"/>
      <c r="R550" s="231"/>
      <c r="S550" s="231"/>
      <c r="T550" s="231"/>
      <c r="U550" s="231"/>
      <c r="V550" s="231"/>
      <c r="W550" s="231"/>
      <c r="X550" s="231"/>
      <c r="Y550" s="231"/>
      <c r="Z550" s="231"/>
    </row>
    <row r="551" spans="1:26" ht="13.5" customHeight="1">
      <c r="A551" s="231"/>
      <c r="G551" s="45"/>
      <c r="H551" s="45"/>
      <c r="I551" s="45"/>
      <c r="J551" s="45"/>
      <c r="K551" s="46"/>
      <c r="L551" s="45"/>
      <c r="M551" s="45"/>
      <c r="N551" s="45"/>
      <c r="O551" s="231"/>
      <c r="P551" s="231"/>
      <c r="Q551" s="231"/>
      <c r="R551" s="231"/>
      <c r="S551" s="231"/>
      <c r="T551" s="231"/>
      <c r="U551" s="231"/>
      <c r="V551" s="231"/>
      <c r="W551" s="231"/>
      <c r="X551" s="231"/>
      <c r="Y551" s="231"/>
      <c r="Z551" s="231"/>
    </row>
    <row r="552" spans="1:26" ht="13.5" customHeight="1">
      <c r="A552" s="231"/>
      <c r="G552" s="45"/>
      <c r="H552" s="45"/>
      <c r="I552" s="45"/>
      <c r="J552" s="45"/>
      <c r="K552" s="46"/>
      <c r="L552" s="45"/>
      <c r="M552" s="45"/>
      <c r="N552" s="45"/>
      <c r="O552" s="231"/>
      <c r="P552" s="231"/>
      <c r="Q552" s="231"/>
      <c r="R552" s="231"/>
      <c r="S552" s="231"/>
      <c r="T552" s="231"/>
      <c r="U552" s="231"/>
      <c r="V552" s="231"/>
      <c r="W552" s="231"/>
      <c r="X552" s="231"/>
      <c r="Y552" s="231"/>
      <c r="Z552" s="231"/>
    </row>
    <row r="553" spans="1:26" ht="13.5" customHeight="1">
      <c r="A553" s="231"/>
      <c r="G553" s="45"/>
      <c r="H553" s="45"/>
      <c r="I553" s="45"/>
      <c r="J553" s="45"/>
      <c r="K553" s="46"/>
      <c r="L553" s="45"/>
      <c r="M553" s="45"/>
      <c r="N553" s="45"/>
      <c r="O553" s="231"/>
      <c r="P553" s="231"/>
      <c r="Q553" s="231"/>
      <c r="R553" s="231"/>
      <c r="S553" s="231"/>
      <c r="T553" s="231"/>
      <c r="U553" s="231"/>
      <c r="V553" s="231"/>
      <c r="W553" s="231"/>
      <c r="X553" s="231"/>
      <c r="Y553" s="231"/>
      <c r="Z553" s="231"/>
    </row>
    <row r="554" spans="1:26" ht="13.5" customHeight="1">
      <c r="A554" s="231"/>
      <c r="G554" s="45"/>
      <c r="H554" s="45"/>
      <c r="I554" s="45"/>
      <c r="J554" s="45"/>
      <c r="K554" s="46"/>
      <c r="L554" s="45"/>
      <c r="M554" s="45"/>
      <c r="N554" s="45"/>
      <c r="O554" s="231"/>
      <c r="P554" s="231"/>
      <c r="Q554" s="231"/>
      <c r="R554" s="231"/>
      <c r="S554" s="231"/>
      <c r="T554" s="231"/>
      <c r="U554" s="231"/>
      <c r="V554" s="231"/>
      <c r="W554" s="231"/>
      <c r="X554" s="231"/>
      <c r="Y554" s="231"/>
      <c r="Z554" s="231"/>
    </row>
    <row r="555" spans="1:26" ht="13.5" customHeight="1">
      <c r="A555" s="231"/>
      <c r="G555" s="45"/>
      <c r="H555" s="45"/>
      <c r="I555" s="45"/>
      <c r="J555" s="45"/>
      <c r="K555" s="46"/>
      <c r="L555" s="45"/>
      <c r="M555" s="45"/>
      <c r="N555" s="45"/>
      <c r="O555" s="231"/>
      <c r="P555" s="231"/>
      <c r="Q555" s="231"/>
      <c r="R555" s="231"/>
      <c r="S555" s="231"/>
      <c r="T555" s="231"/>
      <c r="U555" s="231"/>
      <c r="V555" s="231"/>
      <c r="W555" s="231"/>
      <c r="X555" s="231"/>
      <c r="Y555" s="231"/>
      <c r="Z555" s="231"/>
    </row>
    <row r="556" spans="1:26" ht="13.5" customHeight="1">
      <c r="A556" s="231"/>
      <c r="G556" s="45"/>
      <c r="H556" s="45"/>
      <c r="I556" s="45"/>
      <c r="J556" s="45"/>
      <c r="K556" s="46"/>
      <c r="L556" s="45"/>
      <c r="M556" s="45"/>
      <c r="N556" s="45"/>
      <c r="O556" s="231"/>
      <c r="P556" s="231"/>
      <c r="Q556" s="231"/>
      <c r="R556" s="231"/>
      <c r="S556" s="231"/>
      <c r="T556" s="231"/>
      <c r="U556" s="231"/>
      <c r="V556" s="231"/>
      <c r="W556" s="231"/>
      <c r="X556" s="231"/>
      <c r="Y556" s="231"/>
      <c r="Z556" s="231"/>
    </row>
    <row r="557" spans="1:26" ht="13.5" customHeight="1">
      <c r="A557" s="231"/>
      <c r="G557" s="45"/>
      <c r="H557" s="45"/>
      <c r="I557" s="45"/>
      <c r="J557" s="45"/>
      <c r="K557" s="46"/>
      <c r="L557" s="45"/>
      <c r="M557" s="45"/>
      <c r="N557" s="45"/>
      <c r="O557" s="231"/>
      <c r="P557" s="231"/>
      <c r="Q557" s="231"/>
      <c r="R557" s="231"/>
      <c r="S557" s="231"/>
      <c r="T557" s="231"/>
      <c r="U557" s="231"/>
      <c r="V557" s="231"/>
      <c r="W557" s="231"/>
      <c r="X557" s="231"/>
      <c r="Y557" s="231"/>
      <c r="Z557" s="231"/>
    </row>
    <row r="558" spans="1:26" ht="13.5" customHeight="1">
      <c r="A558" s="231"/>
      <c r="G558" s="45"/>
      <c r="H558" s="45"/>
      <c r="I558" s="45"/>
      <c r="J558" s="45"/>
      <c r="K558" s="46"/>
      <c r="L558" s="45"/>
      <c r="M558" s="45"/>
      <c r="N558" s="45"/>
      <c r="O558" s="231"/>
      <c r="P558" s="231"/>
      <c r="Q558" s="231"/>
      <c r="R558" s="231"/>
      <c r="S558" s="231"/>
      <c r="T558" s="231"/>
      <c r="U558" s="231"/>
      <c r="V558" s="231"/>
      <c r="W558" s="231"/>
      <c r="X558" s="231"/>
      <c r="Y558" s="231"/>
      <c r="Z558" s="231"/>
    </row>
    <row r="559" spans="1:26" ht="13.5" customHeight="1">
      <c r="A559" s="231"/>
      <c r="G559" s="45"/>
      <c r="H559" s="45"/>
      <c r="I559" s="45"/>
      <c r="J559" s="45"/>
      <c r="K559" s="46"/>
      <c r="L559" s="45"/>
      <c r="M559" s="45"/>
      <c r="N559" s="45"/>
      <c r="O559" s="231"/>
      <c r="P559" s="231"/>
      <c r="Q559" s="231"/>
      <c r="R559" s="231"/>
      <c r="S559" s="231"/>
      <c r="T559" s="231"/>
      <c r="U559" s="231"/>
      <c r="V559" s="231"/>
      <c r="W559" s="231"/>
      <c r="X559" s="231"/>
      <c r="Y559" s="231"/>
      <c r="Z559" s="231"/>
    </row>
    <row r="560" spans="1:26" ht="13.5" customHeight="1">
      <c r="A560" s="231"/>
      <c r="G560" s="45"/>
      <c r="H560" s="45"/>
      <c r="I560" s="45"/>
      <c r="J560" s="45"/>
      <c r="K560" s="46"/>
      <c r="L560" s="45"/>
      <c r="M560" s="45"/>
      <c r="N560" s="45"/>
      <c r="O560" s="231"/>
      <c r="P560" s="231"/>
      <c r="Q560" s="231"/>
      <c r="R560" s="231"/>
      <c r="S560" s="231"/>
      <c r="T560" s="231"/>
      <c r="U560" s="231"/>
      <c r="V560" s="231"/>
      <c r="W560" s="231"/>
      <c r="X560" s="231"/>
      <c r="Y560" s="231"/>
      <c r="Z560" s="231"/>
    </row>
    <row r="561" spans="1:26" ht="13.5" customHeight="1">
      <c r="A561" s="231"/>
      <c r="G561" s="45"/>
      <c r="H561" s="45"/>
      <c r="I561" s="45"/>
      <c r="J561" s="45"/>
      <c r="K561" s="46"/>
      <c r="L561" s="45"/>
      <c r="M561" s="45"/>
      <c r="N561" s="45"/>
      <c r="O561" s="231"/>
      <c r="P561" s="231"/>
      <c r="Q561" s="231"/>
      <c r="R561" s="231"/>
      <c r="S561" s="231"/>
      <c r="T561" s="231"/>
      <c r="U561" s="231"/>
      <c r="V561" s="231"/>
      <c r="W561" s="231"/>
      <c r="X561" s="231"/>
      <c r="Y561" s="231"/>
      <c r="Z561" s="231"/>
    </row>
    <row r="562" spans="1:26" ht="13.5" customHeight="1">
      <c r="A562" s="231"/>
      <c r="G562" s="45"/>
      <c r="H562" s="45"/>
      <c r="I562" s="45"/>
      <c r="J562" s="45"/>
      <c r="K562" s="46"/>
      <c r="L562" s="45"/>
      <c r="M562" s="45"/>
      <c r="N562" s="45"/>
      <c r="O562" s="231"/>
      <c r="P562" s="231"/>
      <c r="Q562" s="231"/>
      <c r="R562" s="231"/>
      <c r="S562" s="231"/>
      <c r="T562" s="231"/>
      <c r="U562" s="231"/>
      <c r="V562" s="231"/>
      <c r="W562" s="231"/>
      <c r="X562" s="231"/>
      <c r="Y562" s="231"/>
      <c r="Z562" s="231"/>
    </row>
    <row r="563" spans="1:26" ht="13.5" customHeight="1">
      <c r="A563" s="231"/>
      <c r="G563" s="45"/>
      <c r="H563" s="45"/>
      <c r="I563" s="45"/>
      <c r="J563" s="45"/>
      <c r="K563" s="46"/>
      <c r="L563" s="45"/>
      <c r="M563" s="45"/>
      <c r="N563" s="45"/>
      <c r="O563" s="231"/>
      <c r="P563" s="231"/>
      <c r="Q563" s="231"/>
      <c r="R563" s="231"/>
      <c r="S563" s="231"/>
      <c r="T563" s="231"/>
      <c r="U563" s="231"/>
      <c r="V563" s="231"/>
      <c r="W563" s="231"/>
      <c r="X563" s="231"/>
      <c r="Y563" s="231"/>
      <c r="Z563" s="231"/>
    </row>
    <row r="564" spans="1:26" ht="13.5" customHeight="1">
      <c r="A564" s="231"/>
      <c r="G564" s="45"/>
      <c r="H564" s="45"/>
      <c r="I564" s="45"/>
      <c r="J564" s="45"/>
      <c r="K564" s="46"/>
      <c r="L564" s="45"/>
      <c r="M564" s="45"/>
      <c r="N564" s="45"/>
      <c r="O564" s="231"/>
      <c r="P564" s="231"/>
      <c r="Q564" s="231"/>
      <c r="R564" s="231"/>
      <c r="S564" s="231"/>
      <c r="T564" s="231"/>
      <c r="U564" s="231"/>
      <c r="V564" s="231"/>
      <c r="W564" s="231"/>
      <c r="X564" s="231"/>
      <c r="Y564" s="231"/>
      <c r="Z564" s="231"/>
    </row>
    <row r="565" spans="1:26" ht="13.5" customHeight="1">
      <c r="A565" s="231"/>
      <c r="G565" s="45"/>
      <c r="H565" s="45"/>
      <c r="I565" s="45"/>
      <c r="J565" s="45"/>
      <c r="K565" s="46"/>
      <c r="L565" s="45"/>
      <c r="M565" s="45"/>
      <c r="N565" s="45"/>
      <c r="O565" s="231"/>
      <c r="P565" s="231"/>
      <c r="Q565" s="231"/>
      <c r="R565" s="231"/>
      <c r="S565" s="231"/>
      <c r="T565" s="231"/>
      <c r="U565" s="231"/>
      <c r="V565" s="231"/>
      <c r="W565" s="231"/>
      <c r="X565" s="231"/>
      <c r="Y565" s="231"/>
      <c r="Z565" s="231"/>
    </row>
    <row r="566" spans="1:26" ht="13.5" customHeight="1">
      <c r="A566" s="231"/>
      <c r="G566" s="45"/>
      <c r="H566" s="45"/>
      <c r="I566" s="45"/>
      <c r="J566" s="45"/>
      <c r="K566" s="46"/>
      <c r="L566" s="45"/>
      <c r="M566" s="45"/>
      <c r="N566" s="45"/>
      <c r="O566" s="231"/>
      <c r="P566" s="231"/>
      <c r="Q566" s="231"/>
      <c r="R566" s="231"/>
      <c r="S566" s="231"/>
      <c r="T566" s="231"/>
      <c r="U566" s="231"/>
      <c r="V566" s="231"/>
      <c r="W566" s="231"/>
      <c r="X566" s="231"/>
      <c r="Y566" s="231"/>
      <c r="Z566" s="231"/>
    </row>
    <row r="567" spans="1:26" ht="13.5" customHeight="1">
      <c r="A567" s="231"/>
      <c r="G567" s="45"/>
      <c r="H567" s="45"/>
      <c r="I567" s="45"/>
      <c r="J567" s="45"/>
      <c r="K567" s="46"/>
      <c r="L567" s="45"/>
      <c r="M567" s="45"/>
      <c r="N567" s="45"/>
      <c r="O567" s="231"/>
      <c r="P567" s="231"/>
      <c r="Q567" s="231"/>
      <c r="R567" s="231"/>
      <c r="S567" s="231"/>
      <c r="T567" s="231"/>
      <c r="U567" s="231"/>
      <c r="V567" s="231"/>
      <c r="W567" s="231"/>
      <c r="X567" s="231"/>
      <c r="Y567" s="231"/>
      <c r="Z567" s="231"/>
    </row>
    <row r="568" spans="1:26" ht="13.5" customHeight="1">
      <c r="A568" s="231"/>
      <c r="G568" s="45"/>
      <c r="H568" s="45"/>
      <c r="I568" s="45"/>
      <c r="J568" s="45"/>
      <c r="K568" s="46"/>
      <c r="L568" s="45"/>
      <c r="M568" s="45"/>
      <c r="N568" s="45"/>
      <c r="O568" s="231"/>
      <c r="P568" s="231"/>
      <c r="Q568" s="231"/>
      <c r="R568" s="231"/>
      <c r="S568" s="231"/>
      <c r="T568" s="231"/>
      <c r="U568" s="231"/>
      <c r="V568" s="231"/>
      <c r="W568" s="231"/>
      <c r="X568" s="231"/>
      <c r="Y568" s="231"/>
      <c r="Z568" s="231"/>
    </row>
    <row r="569" spans="1:26" ht="13.5" customHeight="1">
      <c r="A569" s="231"/>
      <c r="G569" s="45"/>
      <c r="H569" s="45"/>
      <c r="I569" s="45"/>
      <c r="J569" s="45"/>
      <c r="K569" s="46"/>
      <c r="L569" s="45"/>
      <c r="M569" s="45"/>
      <c r="N569" s="45"/>
      <c r="O569" s="231"/>
      <c r="P569" s="231"/>
      <c r="Q569" s="231"/>
      <c r="R569" s="231"/>
      <c r="S569" s="231"/>
      <c r="T569" s="231"/>
      <c r="U569" s="231"/>
      <c r="V569" s="231"/>
      <c r="W569" s="231"/>
      <c r="X569" s="231"/>
      <c r="Y569" s="231"/>
      <c r="Z569" s="231"/>
    </row>
    <row r="570" spans="1:26" ht="13.5" customHeight="1">
      <c r="A570" s="231"/>
      <c r="G570" s="45"/>
      <c r="H570" s="45"/>
      <c r="I570" s="45"/>
      <c r="J570" s="45"/>
      <c r="K570" s="46"/>
      <c r="L570" s="45"/>
      <c r="M570" s="45"/>
      <c r="N570" s="45"/>
      <c r="O570" s="231"/>
      <c r="P570" s="231"/>
      <c r="Q570" s="231"/>
      <c r="R570" s="231"/>
      <c r="S570" s="231"/>
      <c r="T570" s="231"/>
      <c r="U570" s="231"/>
      <c r="V570" s="231"/>
      <c r="W570" s="231"/>
      <c r="X570" s="231"/>
      <c r="Y570" s="231"/>
      <c r="Z570" s="231"/>
    </row>
    <row r="571" spans="1:26" ht="13.5" customHeight="1">
      <c r="A571" s="231"/>
      <c r="G571" s="45"/>
      <c r="H571" s="45"/>
      <c r="I571" s="45"/>
      <c r="J571" s="45"/>
      <c r="K571" s="46"/>
      <c r="L571" s="45"/>
      <c r="M571" s="45"/>
      <c r="N571" s="45"/>
      <c r="O571" s="231"/>
      <c r="P571" s="231"/>
      <c r="Q571" s="231"/>
      <c r="R571" s="231"/>
      <c r="S571" s="231"/>
      <c r="T571" s="231"/>
      <c r="U571" s="231"/>
      <c r="V571" s="231"/>
      <c r="W571" s="231"/>
      <c r="X571" s="231"/>
      <c r="Y571" s="231"/>
      <c r="Z571" s="231"/>
    </row>
    <row r="572" spans="1:26" ht="13.5" customHeight="1">
      <c r="A572" s="231"/>
      <c r="G572" s="45"/>
      <c r="H572" s="45"/>
      <c r="I572" s="45"/>
      <c r="J572" s="45"/>
      <c r="K572" s="46"/>
      <c r="L572" s="45"/>
      <c r="M572" s="45"/>
      <c r="N572" s="45"/>
      <c r="O572" s="231"/>
      <c r="P572" s="231"/>
      <c r="Q572" s="231"/>
      <c r="R572" s="231"/>
      <c r="S572" s="231"/>
      <c r="T572" s="231"/>
      <c r="U572" s="231"/>
      <c r="V572" s="231"/>
      <c r="W572" s="231"/>
      <c r="X572" s="231"/>
      <c r="Y572" s="231"/>
      <c r="Z572" s="231"/>
    </row>
    <row r="573" spans="1:26" ht="13.5" customHeight="1">
      <c r="A573" s="231"/>
      <c r="G573" s="45"/>
      <c r="H573" s="45"/>
      <c r="I573" s="45"/>
      <c r="J573" s="45"/>
      <c r="K573" s="46"/>
      <c r="L573" s="45"/>
      <c r="M573" s="45"/>
      <c r="N573" s="45"/>
      <c r="O573" s="231"/>
      <c r="P573" s="231"/>
      <c r="Q573" s="231"/>
      <c r="R573" s="231"/>
      <c r="S573" s="231"/>
      <c r="T573" s="231"/>
      <c r="U573" s="231"/>
      <c r="V573" s="231"/>
      <c r="W573" s="231"/>
      <c r="X573" s="231"/>
      <c r="Y573" s="231"/>
      <c r="Z573" s="231"/>
    </row>
    <row r="574" spans="1:26" ht="13.5" customHeight="1">
      <c r="A574" s="231"/>
      <c r="G574" s="45"/>
      <c r="H574" s="45"/>
      <c r="I574" s="45"/>
      <c r="J574" s="45"/>
      <c r="K574" s="46"/>
      <c r="L574" s="45"/>
      <c r="M574" s="45"/>
      <c r="N574" s="45"/>
      <c r="O574" s="231"/>
      <c r="P574" s="231"/>
      <c r="Q574" s="231"/>
      <c r="R574" s="231"/>
      <c r="S574" s="231"/>
      <c r="T574" s="231"/>
      <c r="U574" s="231"/>
      <c r="V574" s="231"/>
      <c r="W574" s="231"/>
      <c r="X574" s="231"/>
      <c r="Y574" s="231"/>
      <c r="Z574" s="231"/>
    </row>
    <row r="575" spans="1:26" ht="13.5" customHeight="1">
      <c r="A575" s="231"/>
      <c r="G575" s="45"/>
      <c r="H575" s="45"/>
      <c r="I575" s="45"/>
      <c r="J575" s="45"/>
      <c r="K575" s="46"/>
      <c r="L575" s="45"/>
      <c r="M575" s="45"/>
      <c r="N575" s="45"/>
      <c r="O575" s="231"/>
      <c r="P575" s="231"/>
      <c r="Q575" s="231"/>
      <c r="R575" s="231"/>
      <c r="S575" s="231"/>
      <c r="T575" s="231"/>
      <c r="U575" s="231"/>
      <c r="V575" s="231"/>
      <c r="W575" s="231"/>
      <c r="X575" s="231"/>
      <c r="Y575" s="231"/>
      <c r="Z575" s="231"/>
    </row>
    <row r="576" spans="1:26" ht="13.5" customHeight="1">
      <c r="A576" s="231"/>
      <c r="G576" s="45"/>
      <c r="H576" s="45"/>
      <c r="I576" s="45"/>
      <c r="J576" s="45"/>
      <c r="K576" s="46"/>
      <c r="L576" s="45"/>
      <c r="M576" s="45"/>
      <c r="N576" s="45"/>
      <c r="O576" s="231"/>
      <c r="P576" s="231"/>
      <c r="Q576" s="231"/>
      <c r="R576" s="231"/>
      <c r="S576" s="231"/>
      <c r="T576" s="231"/>
      <c r="U576" s="231"/>
      <c r="V576" s="231"/>
      <c r="W576" s="231"/>
      <c r="X576" s="231"/>
      <c r="Y576" s="231"/>
      <c r="Z576" s="231"/>
    </row>
    <row r="577" spans="1:26" ht="13.5" customHeight="1">
      <c r="A577" s="231"/>
      <c r="G577" s="45"/>
      <c r="H577" s="45"/>
      <c r="I577" s="45"/>
      <c r="J577" s="45"/>
      <c r="K577" s="46"/>
      <c r="L577" s="45"/>
      <c r="M577" s="45"/>
      <c r="N577" s="45"/>
      <c r="O577" s="231"/>
      <c r="P577" s="231"/>
      <c r="Q577" s="231"/>
      <c r="R577" s="231"/>
      <c r="S577" s="231"/>
      <c r="T577" s="231"/>
      <c r="U577" s="231"/>
      <c r="V577" s="231"/>
      <c r="W577" s="231"/>
      <c r="X577" s="231"/>
      <c r="Y577" s="231"/>
      <c r="Z577" s="231"/>
    </row>
    <row r="578" spans="1:26" ht="13.5" customHeight="1">
      <c r="A578" s="231"/>
      <c r="G578" s="45"/>
      <c r="H578" s="45"/>
      <c r="I578" s="45"/>
      <c r="J578" s="45"/>
      <c r="K578" s="46"/>
      <c r="L578" s="45"/>
      <c r="M578" s="45"/>
      <c r="N578" s="45"/>
      <c r="O578" s="231"/>
      <c r="P578" s="231"/>
      <c r="Q578" s="231"/>
      <c r="R578" s="231"/>
      <c r="S578" s="231"/>
      <c r="T578" s="231"/>
      <c r="U578" s="231"/>
      <c r="V578" s="231"/>
      <c r="W578" s="231"/>
      <c r="X578" s="231"/>
      <c r="Y578" s="231"/>
      <c r="Z578" s="231"/>
    </row>
    <row r="579" spans="1:26" ht="13.5" customHeight="1">
      <c r="A579" s="231"/>
      <c r="G579" s="45"/>
      <c r="H579" s="45"/>
      <c r="I579" s="45"/>
      <c r="J579" s="45"/>
      <c r="K579" s="46"/>
      <c r="L579" s="45"/>
      <c r="M579" s="45"/>
      <c r="N579" s="45"/>
      <c r="O579" s="231"/>
      <c r="P579" s="231"/>
      <c r="Q579" s="231"/>
      <c r="R579" s="231"/>
      <c r="S579" s="231"/>
      <c r="T579" s="231"/>
      <c r="U579" s="231"/>
      <c r="V579" s="231"/>
      <c r="W579" s="231"/>
      <c r="X579" s="231"/>
      <c r="Y579" s="231"/>
      <c r="Z579" s="231"/>
    </row>
    <row r="580" spans="1:26" ht="13.5" customHeight="1">
      <c r="A580" s="231"/>
      <c r="G580" s="45"/>
      <c r="H580" s="45"/>
      <c r="I580" s="45"/>
      <c r="J580" s="45"/>
      <c r="K580" s="46"/>
      <c r="L580" s="45"/>
      <c r="M580" s="45"/>
      <c r="N580" s="45"/>
      <c r="O580" s="231"/>
      <c r="P580" s="231"/>
      <c r="Q580" s="231"/>
      <c r="R580" s="231"/>
      <c r="S580" s="231"/>
      <c r="T580" s="231"/>
      <c r="U580" s="231"/>
      <c r="V580" s="231"/>
      <c r="W580" s="231"/>
      <c r="X580" s="231"/>
      <c r="Y580" s="231"/>
      <c r="Z580" s="231"/>
    </row>
    <row r="581" spans="1:26" ht="13.5" customHeight="1">
      <c r="A581" s="231"/>
      <c r="G581" s="45"/>
      <c r="H581" s="45"/>
      <c r="I581" s="45"/>
      <c r="J581" s="45"/>
      <c r="K581" s="46"/>
      <c r="L581" s="45"/>
      <c r="M581" s="45"/>
      <c r="N581" s="45"/>
      <c r="O581" s="231"/>
      <c r="P581" s="231"/>
      <c r="Q581" s="231"/>
      <c r="R581" s="231"/>
      <c r="S581" s="231"/>
      <c r="T581" s="231"/>
      <c r="U581" s="231"/>
      <c r="V581" s="231"/>
      <c r="W581" s="231"/>
      <c r="X581" s="231"/>
      <c r="Y581" s="231"/>
      <c r="Z581" s="231"/>
    </row>
    <row r="582" spans="1:26" ht="13.5" customHeight="1">
      <c r="A582" s="231"/>
      <c r="G582" s="45"/>
      <c r="H582" s="45"/>
      <c r="I582" s="45"/>
      <c r="J582" s="45"/>
      <c r="K582" s="46"/>
      <c r="L582" s="45"/>
      <c r="M582" s="45"/>
      <c r="N582" s="45"/>
      <c r="O582" s="231"/>
      <c r="P582" s="231"/>
      <c r="Q582" s="231"/>
      <c r="R582" s="231"/>
      <c r="S582" s="231"/>
      <c r="T582" s="231"/>
      <c r="U582" s="231"/>
      <c r="V582" s="231"/>
      <c r="W582" s="231"/>
      <c r="X582" s="231"/>
      <c r="Y582" s="231"/>
      <c r="Z582" s="231"/>
    </row>
    <row r="583" spans="1:26" ht="13.5" customHeight="1">
      <c r="A583" s="231"/>
      <c r="G583" s="45"/>
      <c r="H583" s="45"/>
      <c r="I583" s="45"/>
      <c r="J583" s="45"/>
      <c r="K583" s="46"/>
      <c r="L583" s="45"/>
      <c r="M583" s="45"/>
      <c r="N583" s="45"/>
      <c r="O583" s="231"/>
      <c r="P583" s="231"/>
      <c r="Q583" s="231"/>
      <c r="R583" s="231"/>
      <c r="S583" s="231"/>
      <c r="T583" s="231"/>
      <c r="U583" s="231"/>
      <c r="V583" s="231"/>
      <c r="W583" s="231"/>
      <c r="X583" s="231"/>
      <c r="Y583" s="231"/>
      <c r="Z583" s="231"/>
    </row>
    <row r="584" spans="1:26" ht="13.5" customHeight="1">
      <c r="A584" s="231"/>
      <c r="G584" s="45"/>
      <c r="H584" s="45"/>
      <c r="I584" s="45"/>
      <c r="J584" s="45"/>
      <c r="K584" s="46"/>
      <c r="L584" s="45"/>
      <c r="M584" s="45"/>
      <c r="N584" s="45"/>
      <c r="O584" s="231"/>
      <c r="P584" s="231"/>
      <c r="Q584" s="231"/>
      <c r="R584" s="231"/>
      <c r="S584" s="231"/>
      <c r="T584" s="231"/>
      <c r="U584" s="231"/>
      <c r="V584" s="231"/>
      <c r="W584" s="231"/>
      <c r="X584" s="231"/>
      <c r="Y584" s="231"/>
      <c r="Z584" s="231"/>
    </row>
    <row r="585" spans="1:26" ht="13.5" customHeight="1">
      <c r="A585" s="231"/>
      <c r="G585" s="45"/>
      <c r="H585" s="45"/>
      <c r="I585" s="45"/>
      <c r="J585" s="45"/>
      <c r="K585" s="46"/>
      <c r="L585" s="45"/>
      <c r="M585" s="45"/>
      <c r="N585" s="45"/>
      <c r="O585" s="231"/>
      <c r="P585" s="231"/>
      <c r="Q585" s="231"/>
      <c r="R585" s="231"/>
      <c r="S585" s="231"/>
      <c r="T585" s="231"/>
      <c r="U585" s="231"/>
      <c r="V585" s="231"/>
      <c r="W585" s="231"/>
      <c r="X585" s="231"/>
      <c r="Y585" s="231"/>
      <c r="Z585" s="231"/>
    </row>
    <row r="586" spans="1:26" ht="13.5" customHeight="1">
      <c r="A586" s="231"/>
      <c r="G586" s="45"/>
      <c r="H586" s="45"/>
      <c r="I586" s="45"/>
      <c r="J586" s="45"/>
      <c r="K586" s="46"/>
      <c r="L586" s="45"/>
      <c r="M586" s="45"/>
      <c r="N586" s="45"/>
      <c r="O586" s="231"/>
      <c r="P586" s="231"/>
      <c r="Q586" s="231"/>
      <c r="R586" s="231"/>
      <c r="S586" s="231"/>
      <c r="T586" s="231"/>
      <c r="U586" s="231"/>
      <c r="V586" s="231"/>
      <c r="W586" s="231"/>
      <c r="X586" s="231"/>
      <c r="Y586" s="231"/>
      <c r="Z586" s="231"/>
    </row>
    <row r="587" spans="1:26" ht="13.5" customHeight="1">
      <c r="A587" s="231"/>
      <c r="G587" s="45"/>
      <c r="H587" s="45"/>
      <c r="I587" s="45"/>
      <c r="J587" s="45"/>
      <c r="K587" s="46"/>
      <c r="L587" s="45"/>
      <c r="M587" s="45"/>
      <c r="N587" s="45"/>
      <c r="O587" s="231"/>
      <c r="P587" s="231"/>
      <c r="Q587" s="231"/>
      <c r="R587" s="231"/>
      <c r="S587" s="231"/>
      <c r="T587" s="231"/>
      <c r="U587" s="231"/>
      <c r="V587" s="231"/>
      <c r="W587" s="231"/>
      <c r="X587" s="231"/>
      <c r="Y587" s="231"/>
      <c r="Z587" s="231"/>
    </row>
    <row r="588" spans="1:26" ht="13.5" customHeight="1">
      <c r="A588" s="231"/>
      <c r="G588" s="45"/>
      <c r="H588" s="45"/>
      <c r="I588" s="45"/>
      <c r="J588" s="45"/>
      <c r="K588" s="46"/>
      <c r="L588" s="45"/>
      <c r="M588" s="45"/>
      <c r="N588" s="45"/>
      <c r="O588" s="231"/>
      <c r="P588" s="231"/>
      <c r="Q588" s="231"/>
      <c r="R588" s="231"/>
      <c r="S588" s="231"/>
      <c r="T588" s="231"/>
      <c r="U588" s="231"/>
      <c r="V588" s="231"/>
      <c r="W588" s="231"/>
      <c r="X588" s="231"/>
      <c r="Y588" s="231"/>
      <c r="Z588" s="231"/>
    </row>
    <row r="589" spans="1:26" ht="13.5" customHeight="1">
      <c r="A589" s="231"/>
      <c r="G589" s="45"/>
      <c r="H589" s="45"/>
      <c r="I589" s="45"/>
      <c r="J589" s="45"/>
      <c r="K589" s="46"/>
      <c r="L589" s="45"/>
      <c r="M589" s="45"/>
      <c r="N589" s="45"/>
      <c r="O589" s="231"/>
      <c r="P589" s="231"/>
      <c r="Q589" s="231"/>
      <c r="R589" s="231"/>
      <c r="S589" s="231"/>
      <c r="T589" s="231"/>
      <c r="U589" s="231"/>
      <c r="V589" s="231"/>
      <c r="W589" s="231"/>
      <c r="X589" s="231"/>
      <c r="Y589" s="231"/>
      <c r="Z589" s="231"/>
    </row>
    <row r="590" spans="1:26" ht="13.5" customHeight="1">
      <c r="A590" s="231"/>
      <c r="G590" s="45"/>
      <c r="H590" s="45"/>
      <c r="I590" s="45"/>
      <c r="J590" s="45"/>
      <c r="K590" s="46"/>
      <c r="L590" s="45"/>
      <c r="M590" s="45"/>
      <c r="N590" s="45"/>
      <c r="O590" s="231"/>
      <c r="P590" s="231"/>
      <c r="Q590" s="231"/>
      <c r="R590" s="231"/>
      <c r="S590" s="231"/>
      <c r="T590" s="231"/>
      <c r="U590" s="231"/>
      <c r="V590" s="231"/>
      <c r="W590" s="231"/>
      <c r="X590" s="231"/>
      <c r="Y590" s="231"/>
      <c r="Z590" s="231"/>
    </row>
    <row r="591" spans="1:26" ht="13.5" customHeight="1">
      <c r="A591" s="231"/>
      <c r="G591" s="45"/>
      <c r="H591" s="45"/>
      <c r="I591" s="45"/>
      <c r="J591" s="45"/>
      <c r="K591" s="46"/>
      <c r="L591" s="45"/>
      <c r="M591" s="45"/>
      <c r="N591" s="45"/>
      <c r="O591" s="231"/>
      <c r="P591" s="231"/>
      <c r="Q591" s="231"/>
      <c r="R591" s="231"/>
      <c r="S591" s="231"/>
      <c r="T591" s="231"/>
      <c r="U591" s="231"/>
      <c r="V591" s="231"/>
      <c r="W591" s="231"/>
      <c r="X591" s="231"/>
      <c r="Y591" s="231"/>
      <c r="Z591" s="231"/>
    </row>
    <row r="592" spans="1:26" ht="13.5" customHeight="1">
      <c r="A592" s="231"/>
      <c r="G592" s="45"/>
      <c r="H592" s="45"/>
      <c r="I592" s="45"/>
      <c r="J592" s="45"/>
      <c r="K592" s="46"/>
      <c r="L592" s="45"/>
      <c r="M592" s="45"/>
      <c r="N592" s="45"/>
      <c r="O592" s="231"/>
      <c r="P592" s="231"/>
      <c r="Q592" s="231"/>
      <c r="R592" s="231"/>
      <c r="S592" s="231"/>
      <c r="T592" s="231"/>
      <c r="U592" s="231"/>
      <c r="V592" s="231"/>
      <c r="W592" s="231"/>
      <c r="X592" s="231"/>
      <c r="Y592" s="231"/>
      <c r="Z592" s="231"/>
    </row>
    <row r="593" spans="1:26" ht="13.5" customHeight="1">
      <c r="A593" s="231"/>
      <c r="G593" s="45"/>
      <c r="H593" s="45"/>
      <c r="I593" s="45"/>
      <c r="J593" s="45"/>
      <c r="K593" s="46"/>
      <c r="L593" s="45"/>
      <c r="M593" s="45"/>
      <c r="N593" s="45"/>
      <c r="O593" s="231"/>
      <c r="P593" s="231"/>
      <c r="Q593" s="231"/>
      <c r="R593" s="231"/>
      <c r="S593" s="231"/>
      <c r="T593" s="231"/>
      <c r="U593" s="231"/>
      <c r="V593" s="231"/>
      <c r="W593" s="231"/>
      <c r="X593" s="231"/>
      <c r="Y593" s="231"/>
      <c r="Z593" s="231"/>
    </row>
    <row r="594" spans="1:26" ht="13.5" customHeight="1">
      <c r="A594" s="231"/>
      <c r="G594" s="45"/>
      <c r="H594" s="45"/>
      <c r="I594" s="45"/>
      <c r="J594" s="45"/>
      <c r="K594" s="46"/>
      <c r="L594" s="45"/>
      <c r="M594" s="45"/>
      <c r="N594" s="45"/>
      <c r="O594" s="231"/>
      <c r="P594" s="231"/>
      <c r="Q594" s="231"/>
      <c r="R594" s="231"/>
      <c r="S594" s="231"/>
      <c r="T594" s="231"/>
      <c r="U594" s="231"/>
      <c r="V594" s="231"/>
      <c r="W594" s="231"/>
      <c r="X594" s="231"/>
      <c r="Y594" s="231"/>
      <c r="Z594" s="231"/>
    </row>
    <row r="595" spans="1:26" ht="13.5" customHeight="1">
      <c r="A595" s="231"/>
      <c r="G595" s="45"/>
      <c r="H595" s="45"/>
      <c r="I595" s="45"/>
      <c r="J595" s="45"/>
      <c r="K595" s="46"/>
      <c r="L595" s="45"/>
      <c r="M595" s="45"/>
      <c r="N595" s="45"/>
      <c r="O595" s="231"/>
      <c r="P595" s="231"/>
      <c r="Q595" s="231"/>
      <c r="R595" s="231"/>
      <c r="S595" s="231"/>
      <c r="T595" s="231"/>
      <c r="U595" s="231"/>
      <c r="V595" s="231"/>
      <c r="W595" s="231"/>
      <c r="X595" s="231"/>
      <c r="Y595" s="231"/>
      <c r="Z595" s="231"/>
    </row>
    <row r="596" spans="1:26" ht="13.5" customHeight="1">
      <c r="A596" s="231"/>
      <c r="G596" s="45"/>
      <c r="H596" s="45"/>
      <c r="I596" s="45"/>
      <c r="J596" s="45"/>
      <c r="K596" s="46"/>
      <c r="L596" s="45"/>
      <c r="M596" s="45"/>
      <c r="N596" s="45"/>
      <c r="O596" s="231"/>
      <c r="P596" s="231"/>
      <c r="Q596" s="231"/>
      <c r="R596" s="231"/>
      <c r="S596" s="231"/>
      <c r="T596" s="231"/>
      <c r="U596" s="231"/>
      <c r="V596" s="231"/>
      <c r="W596" s="231"/>
      <c r="X596" s="231"/>
      <c r="Y596" s="231"/>
      <c r="Z596" s="231"/>
    </row>
    <row r="597" spans="1:26" ht="13.5" customHeight="1">
      <c r="A597" s="231"/>
      <c r="G597" s="45"/>
      <c r="H597" s="45"/>
      <c r="I597" s="45"/>
      <c r="J597" s="45"/>
      <c r="K597" s="46"/>
      <c r="L597" s="45"/>
      <c r="M597" s="45"/>
      <c r="N597" s="45"/>
      <c r="O597" s="231"/>
      <c r="P597" s="231"/>
      <c r="Q597" s="231"/>
      <c r="R597" s="231"/>
      <c r="S597" s="231"/>
      <c r="T597" s="231"/>
      <c r="U597" s="231"/>
      <c r="V597" s="231"/>
      <c r="W597" s="231"/>
      <c r="X597" s="231"/>
      <c r="Y597" s="231"/>
      <c r="Z597" s="231"/>
    </row>
    <row r="598" spans="1:26" ht="13.5" customHeight="1">
      <c r="A598" s="231"/>
      <c r="G598" s="45"/>
      <c r="H598" s="45"/>
      <c r="I598" s="45"/>
      <c r="J598" s="45"/>
      <c r="K598" s="46"/>
      <c r="L598" s="45"/>
      <c r="M598" s="45"/>
      <c r="N598" s="45"/>
      <c r="O598" s="231"/>
      <c r="P598" s="231"/>
      <c r="Q598" s="231"/>
      <c r="R598" s="231"/>
      <c r="S598" s="231"/>
      <c r="T598" s="231"/>
      <c r="U598" s="231"/>
      <c r="V598" s="231"/>
      <c r="W598" s="231"/>
      <c r="X598" s="231"/>
      <c r="Y598" s="231"/>
      <c r="Z598" s="231"/>
    </row>
    <row r="599" spans="1:26" ht="13.5" customHeight="1">
      <c r="A599" s="231"/>
      <c r="G599" s="45"/>
      <c r="H599" s="45"/>
      <c r="I599" s="45"/>
      <c r="J599" s="45"/>
      <c r="K599" s="46"/>
      <c r="L599" s="45"/>
      <c r="M599" s="45"/>
      <c r="N599" s="45"/>
      <c r="O599" s="231"/>
      <c r="P599" s="231"/>
      <c r="Q599" s="231"/>
      <c r="R599" s="231"/>
      <c r="S599" s="231"/>
      <c r="T599" s="231"/>
      <c r="U599" s="231"/>
      <c r="V599" s="231"/>
      <c r="W599" s="231"/>
      <c r="X599" s="231"/>
      <c r="Y599" s="231"/>
      <c r="Z599" s="231"/>
    </row>
    <row r="600" spans="1:26" ht="13.5" customHeight="1">
      <c r="A600" s="231"/>
      <c r="G600" s="45"/>
      <c r="H600" s="45"/>
      <c r="I600" s="45"/>
      <c r="J600" s="45"/>
      <c r="K600" s="46"/>
      <c r="L600" s="45"/>
      <c r="M600" s="45"/>
      <c r="N600" s="45"/>
      <c r="O600" s="231"/>
      <c r="P600" s="231"/>
      <c r="Q600" s="231"/>
      <c r="R600" s="231"/>
      <c r="S600" s="231"/>
      <c r="T600" s="231"/>
      <c r="U600" s="231"/>
      <c r="V600" s="231"/>
      <c r="W600" s="231"/>
      <c r="X600" s="231"/>
      <c r="Y600" s="231"/>
      <c r="Z600" s="231"/>
    </row>
    <row r="601" spans="1:26" ht="13.5" customHeight="1">
      <c r="A601" s="231"/>
      <c r="G601" s="45"/>
      <c r="H601" s="45"/>
      <c r="I601" s="45"/>
      <c r="J601" s="45"/>
      <c r="K601" s="46"/>
      <c r="L601" s="45"/>
      <c r="M601" s="45"/>
      <c r="N601" s="45"/>
      <c r="O601" s="231"/>
      <c r="P601" s="231"/>
      <c r="Q601" s="231"/>
      <c r="R601" s="231"/>
      <c r="S601" s="231"/>
      <c r="T601" s="231"/>
      <c r="U601" s="231"/>
      <c r="V601" s="231"/>
      <c r="W601" s="231"/>
      <c r="X601" s="231"/>
      <c r="Y601" s="231"/>
      <c r="Z601" s="231"/>
    </row>
    <row r="602" spans="1:26" ht="13.5" customHeight="1">
      <c r="A602" s="231"/>
      <c r="G602" s="45"/>
      <c r="H602" s="45"/>
      <c r="I602" s="45"/>
      <c r="J602" s="45"/>
      <c r="K602" s="46"/>
      <c r="L602" s="45"/>
      <c r="M602" s="45"/>
      <c r="N602" s="45"/>
      <c r="O602" s="231"/>
      <c r="P602" s="231"/>
      <c r="Q602" s="231"/>
      <c r="R602" s="231"/>
      <c r="S602" s="231"/>
      <c r="T602" s="231"/>
      <c r="U602" s="231"/>
      <c r="V602" s="231"/>
      <c r="W602" s="231"/>
      <c r="X602" s="231"/>
      <c r="Y602" s="231"/>
      <c r="Z602" s="231"/>
    </row>
    <row r="603" spans="1:26" ht="13.5" customHeight="1">
      <c r="A603" s="231"/>
      <c r="G603" s="45"/>
      <c r="H603" s="45"/>
      <c r="I603" s="45"/>
      <c r="J603" s="45"/>
      <c r="K603" s="46"/>
      <c r="L603" s="45"/>
      <c r="M603" s="45"/>
      <c r="N603" s="45"/>
      <c r="O603" s="231"/>
      <c r="P603" s="231"/>
      <c r="Q603" s="231"/>
      <c r="R603" s="231"/>
      <c r="S603" s="231"/>
      <c r="T603" s="231"/>
      <c r="U603" s="231"/>
      <c r="V603" s="231"/>
      <c r="W603" s="231"/>
      <c r="X603" s="231"/>
      <c r="Y603" s="231"/>
      <c r="Z603" s="231"/>
    </row>
    <row r="604" spans="1:26" ht="13.5" customHeight="1">
      <c r="A604" s="231"/>
      <c r="G604" s="45"/>
      <c r="H604" s="45"/>
      <c r="I604" s="45"/>
      <c r="J604" s="45"/>
      <c r="K604" s="46"/>
      <c r="L604" s="45"/>
      <c r="M604" s="45"/>
      <c r="N604" s="45"/>
      <c r="O604" s="231"/>
      <c r="P604" s="231"/>
      <c r="Q604" s="231"/>
      <c r="R604" s="231"/>
      <c r="S604" s="231"/>
      <c r="T604" s="231"/>
      <c r="U604" s="231"/>
      <c r="V604" s="231"/>
      <c r="W604" s="231"/>
      <c r="X604" s="231"/>
      <c r="Y604" s="231"/>
      <c r="Z604" s="231"/>
    </row>
    <row r="605" spans="1:26" ht="13.5" customHeight="1">
      <c r="A605" s="231"/>
      <c r="G605" s="45"/>
      <c r="H605" s="45"/>
      <c r="I605" s="45"/>
      <c r="J605" s="45"/>
      <c r="K605" s="46"/>
      <c r="L605" s="45"/>
      <c r="M605" s="45"/>
      <c r="N605" s="45"/>
      <c r="O605" s="231"/>
      <c r="P605" s="231"/>
      <c r="Q605" s="231"/>
      <c r="R605" s="231"/>
      <c r="S605" s="231"/>
      <c r="T605" s="231"/>
      <c r="U605" s="231"/>
      <c r="V605" s="231"/>
      <c r="W605" s="231"/>
      <c r="X605" s="231"/>
      <c r="Y605" s="231"/>
      <c r="Z605" s="231"/>
    </row>
    <row r="606" spans="1:26" ht="13.5" customHeight="1">
      <c r="A606" s="231"/>
      <c r="G606" s="45"/>
      <c r="H606" s="45"/>
      <c r="I606" s="45"/>
      <c r="J606" s="45"/>
      <c r="K606" s="46"/>
      <c r="L606" s="45"/>
      <c r="M606" s="45"/>
      <c r="N606" s="45"/>
      <c r="O606" s="231"/>
      <c r="P606" s="231"/>
      <c r="Q606" s="231"/>
      <c r="R606" s="231"/>
      <c r="S606" s="231"/>
      <c r="T606" s="231"/>
      <c r="U606" s="231"/>
      <c r="V606" s="231"/>
      <c r="W606" s="231"/>
      <c r="X606" s="231"/>
      <c r="Y606" s="231"/>
      <c r="Z606" s="231"/>
    </row>
    <row r="607" spans="1:26" ht="13.5" customHeight="1">
      <c r="A607" s="231"/>
      <c r="G607" s="45"/>
      <c r="H607" s="45"/>
      <c r="I607" s="45"/>
      <c r="J607" s="45"/>
      <c r="K607" s="46"/>
      <c r="L607" s="45"/>
      <c r="M607" s="45"/>
      <c r="N607" s="45"/>
      <c r="O607" s="231"/>
      <c r="P607" s="231"/>
      <c r="Q607" s="231"/>
      <c r="R607" s="231"/>
      <c r="S607" s="231"/>
      <c r="T607" s="231"/>
      <c r="U607" s="231"/>
      <c r="V607" s="231"/>
      <c r="W607" s="231"/>
      <c r="X607" s="231"/>
      <c r="Y607" s="231"/>
      <c r="Z607" s="231"/>
    </row>
    <row r="608" spans="1:26" ht="13.5" customHeight="1">
      <c r="A608" s="231"/>
      <c r="G608" s="45"/>
      <c r="H608" s="45"/>
      <c r="I608" s="45"/>
      <c r="J608" s="45"/>
      <c r="K608" s="46"/>
      <c r="L608" s="45"/>
      <c r="M608" s="45"/>
      <c r="N608" s="45"/>
      <c r="O608" s="231"/>
      <c r="P608" s="231"/>
      <c r="Q608" s="231"/>
      <c r="R608" s="231"/>
      <c r="S608" s="231"/>
      <c r="T608" s="231"/>
      <c r="U608" s="231"/>
      <c r="V608" s="231"/>
      <c r="W608" s="231"/>
      <c r="X608" s="231"/>
      <c r="Y608" s="231"/>
      <c r="Z608" s="231"/>
    </row>
    <row r="609" spans="1:26" ht="13.5" customHeight="1">
      <c r="A609" s="231"/>
      <c r="G609" s="45"/>
      <c r="H609" s="45"/>
      <c r="I609" s="45"/>
      <c r="J609" s="45"/>
      <c r="K609" s="46"/>
      <c r="L609" s="45"/>
      <c r="M609" s="45"/>
      <c r="N609" s="45"/>
      <c r="O609" s="231"/>
      <c r="P609" s="231"/>
      <c r="Q609" s="231"/>
      <c r="R609" s="231"/>
      <c r="S609" s="231"/>
      <c r="T609" s="231"/>
      <c r="U609" s="231"/>
      <c r="V609" s="231"/>
      <c r="W609" s="231"/>
      <c r="X609" s="231"/>
      <c r="Y609" s="231"/>
      <c r="Z609" s="231"/>
    </row>
    <row r="610" spans="1:26" ht="13.5" customHeight="1">
      <c r="A610" s="231"/>
      <c r="G610" s="45"/>
      <c r="H610" s="45"/>
      <c r="I610" s="45"/>
      <c r="J610" s="45"/>
      <c r="K610" s="46"/>
      <c r="L610" s="45"/>
      <c r="M610" s="45"/>
      <c r="N610" s="45"/>
      <c r="O610" s="231"/>
      <c r="P610" s="231"/>
      <c r="Q610" s="231"/>
      <c r="R610" s="231"/>
      <c r="S610" s="231"/>
      <c r="T610" s="231"/>
      <c r="U610" s="231"/>
      <c r="V610" s="231"/>
      <c r="W610" s="231"/>
      <c r="X610" s="231"/>
      <c r="Y610" s="231"/>
      <c r="Z610" s="231"/>
    </row>
    <row r="611" spans="1:26" ht="13.5" customHeight="1">
      <c r="A611" s="231"/>
      <c r="G611" s="45"/>
      <c r="H611" s="45"/>
      <c r="I611" s="45"/>
      <c r="J611" s="45"/>
      <c r="K611" s="46"/>
      <c r="L611" s="45"/>
      <c r="M611" s="45"/>
      <c r="N611" s="45"/>
      <c r="O611" s="231"/>
      <c r="P611" s="231"/>
      <c r="Q611" s="231"/>
      <c r="R611" s="231"/>
      <c r="S611" s="231"/>
      <c r="T611" s="231"/>
      <c r="U611" s="231"/>
      <c r="V611" s="231"/>
      <c r="W611" s="231"/>
      <c r="X611" s="231"/>
      <c r="Y611" s="231"/>
      <c r="Z611" s="231"/>
    </row>
    <row r="612" spans="1:26" ht="13.5" customHeight="1">
      <c r="A612" s="231"/>
      <c r="G612" s="45"/>
      <c r="H612" s="45"/>
      <c r="I612" s="45"/>
      <c r="J612" s="45"/>
      <c r="K612" s="46"/>
      <c r="L612" s="45"/>
      <c r="M612" s="45"/>
      <c r="N612" s="45"/>
      <c r="O612" s="231"/>
      <c r="P612" s="231"/>
      <c r="Q612" s="231"/>
      <c r="R612" s="231"/>
      <c r="S612" s="231"/>
      <c r="T612" s="231"/>
      <c r="U612" s="231"/>
      <c r="V612" s="231"/>
      <c r="W612" s="231"/>
      <c r="X612" s="231"/>
      <c r="Y612" s="231"/>
      <c r="Z612" s="231"/>
    </row>
    <row r="613" spans="1:26" ht="13.5" customHeight="1">
      <c r="A613" s="231"/>
      <c r="G613" s="45"/>
      <c r="H613" s="45"/>
      <c r="I613" s="45"/>
      <c r="J613" s="45"/>
      <c r="K613" s="46"/>
      <c r="L613" s="45"/>
      <c r="M613" s="45"/>
      <c r="N613" s="45"/>
      <c r="O613" s="231"/>
      <c r="P613" s="231"/>
      <c r="Q613" s="231"/>
      <c r="R613" s="231"/>
      <c r="S613" s="231"/>
      <c r="T613" s="231"/>
      <c r="U613" s="231"/>
      <c r="V613" s="231"/>
      <c r="W613" s="231"/>
      <c r="X613" s="231"/>
      <c r="Y613" s="231"/>
      <c r="Z613" s="231"/>
    </row>
    <row r="614" spans="1:26" ht="13.5" customHeight="1">
      <c r="A614" s="231"/>
      <c r="G614" s="45"/>
      <c r="H614" s="45"/>
      <c r="I614" s="45"/>
      <c r="J614" s="45"/>
      <c r="K614" s="46"/>
      <c r="L614" s="45"/>
      <c r="M614" s="45"/>
      <c r="N614" s="45"/>
      <c r="O614" s="231"/>
      <c r="P614" s="231"/>
      <c r="Q614" s="231"/>
      <c r="R614" s="231"/>
      <c r="S614" s="231"/>
      <c r="T614" s="231"/>
      <c r="U614" s="231"/>
      <c r="V614" s="231"/>
      <c r="W614" s="231"/>
      <c r="X614" s="231"/>
      <c r="Y614" s="231"/>
      <c r="Z614" s="231"/>
    </row>
    <row r="615" spans="1:26" ht="13.5" customHeight="1">
      <c r="A615" s="231"/>
      <c r="G615" s="45"/>
      <c r="H615" s="45"/>
      <c r="I615" s="45"/>
      <c r="J615" s="45"/>
      <c r="K615" s="46"/>
      <c r="L615" s="45"/>
      <c r="M615" s="45"/>
      <c r="N615" s="45"/>
      <c r="O615" s="231"/>
      <c r="P615" s="231"/>
      <c r="Q615" s="231"/>
      <c r="R615" s="231"/>
      <c r="S615" s="231"/>
      <c r="T615" s="231"/>
      <c r="U615" s="231"/>
      <c r="V615" s="231"/>
      <c r="W615" s="231"/>
      <c r="X615" s="231"/>
      <c r="Y615" s="231"/>
      <c r="Z615" s="231"/>
    </row>
    <row r="616" spans="1:26" ht="13.5" customHeight="1">
      <c r="A616" s="231"/>
      <c r="G616" s="45"/>
      <c r="H616" s="45"/>
      <c r="I616" s="45"/>
      <c r="J616" s="45"/>
      <c r="K616" s="46"/>
      <c r="L616" s="45"/>
      <c r="M616" s="45"/>
      <c r="N616" s="45"/>
      <c r="O616" s="231"/>
      <c r="P616" s="231"/>
      <c r="Q616" s="231"/>
      <c r="R616" s="231"/>
      <c r="S616" s="231"/>
      <c r="T616" s="231"/>
      <c r="U616" s="231"/>
      <c r="V616" s="231"/>
      <c r="W616" s="231"/>
      <c r="X616" s="231"/>
      <c r="Y616" s="231"/>
      <c r="Z616" s="231"/>
    </row>
    <row r="617" spans="1:26" ht="13.5" customHeight="1">
      <c r="A617" s="231"/>
      <c r="G617" s="45"/>
      <c r="H617" s="45"/>
      <c r="I617" s="45"/>
      <c r="J617" s="45"/>
      <c r="K617" s="46"/>
      <c r="L617" s="45"/>
      <c r="M617" s="45"/>
      <c r="N617" s="45"/>
      <c r="O617" s="231"/>
      <c r="P617" s="231"/>
      <c r="Q617" s="231"/>
      <c r="R617" s="231"/>
      <c r="S617" s="231"/>
      <c r="T617" s="231"/>
      <c r="U617" s="231"/>
      <c r="V617" s="231"/>
      <c r="W617" s="231"/>
      <c r="X617" s="231"/>
      <c r="Y617" s="231"/>
      <c r="Z617" s="231"/>
    </row>
    <row r="618" spans="1:26" ht="13.5" customHeight="1">
      <c r="A618" s="231"/>
      <c r="G618" s="45"/>
      <c r="H618" s="45"/>
      <c r="I618" s="45"/>
      <c r="J618" s="45"/>
      <c r="K618" s="46"/>
      <c r="L618" s="45"/>
      <c r="M618" s="45"/>
      <c r="N618" s="45"/>
      <c r="O618" s="231"/>
      <c r="P618" s="231"/>
      <c r="Q618" s="231"/>
      <c r="R618" s="231"/>
      <c r="S618" s="231"/>
      <c r="T618" s="231"/>
      <c r="U618" s="231"/>
      <c r="V618" s="231"/>
      <c r="W618" s="231"/>
      <c r="X618" s="231"/>
      <c r="Y618" s="231"/>
      <c r="Z618" s="231"/>
    </row>
    <row r="619" spans="1:26" ht="13.5" customHeight="1">
      <c r="A619" s="231"/>
      <c r="G619" s="45"/>
      <c r="H619" s="45"/>
      <c r="I619" s="45"/>
      <c r="J619" s="45"/>
      <c r="K619" s="46"/>
      <c r="L619" s="45"/>
      <c r="M619" s="45"/>
      <c r="N619" s="45"/>
      <c r="O619" s="231"/>
      <c r="P619" s="231"/>
      <c r="Q619" s="231"/>
      <c r="R619" s="231"/>
      <c r="S619" s="231"/>
      <c r="T619" s="231"/>
      <c r="U619" s="231"/>
      <c r="V619" s="231"/>
      <c r="W619" s="231"/>
      <c r="X619" s="231"/>
      <c r="Y619" s="231"/>
      <c r="Z619" s="231"/>
    </row>
    <row r="620" spans="1:26" ht="13.5" customHeight="1">
      <c r="A620" s="231"/>
      <c r="G620" s="45"/>
      <c r="H620" s="45"/>
      <c r="I620" s="45"/>
      <c r="J620" s="45"/>
      <c r="K620" s="46"/>
      <c r="L620" s="45"/>
      <c r="M620" s="45"/>
      <c r="N620" s="45"/>
      <c r="O620" s="231"/>
      <c r="P620" s="231"/>
      <c r="Q620" s="231"/>
      <c r="R620" s="231"/>
      <c r="S620" s="231"/>
      <c r="T620" s="231"/>
      <c r="U620" s="231"/>
      <c r="V620" s="231"/>
      <c r="W620" s="231"/>
      <c r="X620" s="231"/>
      <c r="Y620" s="231"/>
      <c r="Z620" s="231"/>
    </row>
    <row r="621" spans="1:26" ht="13.5" customHeight="1">
      <c r="A621" s="231"/>
      <c r="G621" s="45"/>
      <c r="H621" s="45"/>
      <c r="I621" s="45"/>
      <c r="J621" s="45"/>
      <c r="K621" s="46"/>
      <c r="L621" s="45"/>
      <c r="M621" s="45"/>
      <c r="N621" s="45"/>
      <c r="O621" s="231"/>
      <c r="P621" s="231"/>
      <c r="Q621" s="231"/>
      <c r="R621" s="231"/>
      <c r="S621" s="231"/>
      <c r="T621" s="231"/>
      <c r="U621" s="231"/>
      <c r="V621" s="231"/>
      <c r="W621" s="231"/>
      <c r="X621" s="231"/>
      <c r="Y621" s="231"/>
      <c r="Z621" s="231"/>
    </row>
    <row r="622" spans="1:26" ht="13.5" customHeight="1">
      <c r="A622" s="231"/>
      <c r="G622" s="45"/>
      <c r="H622" s="45"/>
      <c r="I622" s="45"/>
      <c r="J622" s="45"/>
      <c r="K622" s="46"/>
      <c r="L622" s="45"/>
      <c r="M622" s="45"/>
      <c r="N622" s="45"/>
      <c r="O622" s="231"/>
      <c r="P622" s="231"/>
      <c r="Q622" s="231"/>
      <c r="R622" s="231"/>
      <c r="S622" s="231"/>
      <c r="T622" s="231"/>
      <c r="U622" s="231"/>
      <c r="V622" s="231"/>
      <c r="W622" s="231"/>
      <c r="X622" s="231"/>
      <c r="Y622" s="231"/>
      <c r="Z622" s="231"/>
    </row>
    <row r="623" spans="1:26" ht="13.5" customHeight="1">
      <c r="A623" s="231"/>
      <c r="G623" s="45"/>
      <c r="H623" s="45"/>
      <c r="I623" s="45"/>
      <c r="J623" s="45"/>
      <c r="K623" s="46"/>
      <c r="L623" s="45"/>
      <c r="M623" s="45"/>
      <c r="N623" s="45"/>
      <c r="O623" s="231"/>
      <c r="P623" s="231"/>
      <c r="Q623" s="231"/>
      <c r="R623" s="231"/>
      <c r="S623" s="231"/>
      <c r="T623" s="231"/>
      <c r="U623" s="231"/>
      <c r="V623" s="231"/>
      <c r="W623" s="231"/>
      <c r="X623" s="231"/>
      <c r="Y623" s="231"/>
      <c r="Z623" s="231"/>
    </row>
    <row r="624" spans="1:26" ht="13.5" customHeight="1">
      <c r="A624" s="231"/>
      <c r="G624" s="45"/>
      <c r="H624" s="45"/>
      <c r="I624" s="45"/>
      <c r="J624" s="45"/>
      <c r="K624" s="46"/>
      <c r="L624" s="45"/>
      <c r="M624" s="45"/>
      <c r="N624" s="45"/>
      <c r="O624" s="231"/>
      <c r="P624" s="231"/>
      <c r="Q624" s="231"/>
      <c r="R624" s="231"/>
      <c r="S624" s="231"/>
      <c r="T624" s="231"/>
      <c r="U624" s="231"/>
      <c r="V624" s="231"/>
      <c r="W624" s="231"/>
      <c r="X624" s="231"/>
      <c r="Y624" s="231"/>
      <c r="Z624" s="231"/>
    </row>
    <row r="625" spans="1:26" ht="13.5" customHeight="1">
      <c r="A625" s="231"/>
      <c r="G625" s="45"/>
      <c r="H625" s="45"/>
      <c r="I625" s="45"/>
      <c r="J625" s="45"/>
      <c r="K625" s="46"/>
      <c r="L625" s="45"/>
      <c r="M625" s="45"/>
      <c r="N625" s="45"/>
      <c r="O625" s="231"/>
      <c r="P625" s="231"/>
      <c r="Q625" s="231"/>
      <c r="R625" s="231"/>
      <c r="S625" s="231"/>
      <c r="T625" s="231"/>
      <c r="U625" s="231"/>
      <c r="V625" s="231"/>
      <c r="W625" s="231"/>
      <c r="X625" s="231"/>
      <c r="Y625" s="231"/>
      <c r="Z625" s="231"/>
    </row>
    <row r="626" spans="1:26" ht="13.5" customHeight="1">
      <c r="A626" s="231"/>
      <c r="G626" s="45"/>
      <c r="H626" s="45"/>
      <c r="I626" s="45"/>
      <c r="J626" s="45"/>
      <c r="K626" s="46"/>
      <c r="L626" s="45"/>
      <c r="M626" s="45"/>
      <c r="N626" s="45"/>
      <c r="O626" s="231"/>
      <c r="P626" s="231"/>
      <c r="Q626" s="231"/>
      <c r="R626" s="231"/>
      <c r="S626" s="231"/>
      <c r="T626" s="231"/>
      <c r="U626" s="231"/>
      <c r="V626" s="231"/>
      <c r="W626" s="231"/>
      <c r="X626" s="231"/>
      <c r="Y626" s="231"/>
      <c r="Z626" s="231"/>
    </row>
    <row r="627" spans="1:26" ht="13.5" customHeight="1">
      <c r="A627" s="231"/>
      <c r="G627" s="45"/>
      <c r="H627" s="45"/>
      <c r="I627" s="45"/>
      <c r="J627" s="45"/>
      <c r="K627" s="46"/>
      <c r="L627" s="45"/>
      <c r="M627" s="45"/>
      <c r="N627" s="45"/>
      <c r="O627" s="231"/>
      <c r="P627" s="231"/>
      <c r="Q627" s="231"/>
      <c r="R627" s="231"/>
      <c r="S627" s="231"/>
      <c r="T627" s="231"/>
      <c r="U627" s="231"/>
      <c r="V627" s="231"/>
      <c r="W627" s="231"/>
      <c r="X627" s="231"/>
      <c r="Y627" s="231"/>
      <c r="Z627" s="231"/>
    </row>
    <row r="628" spans="1:26" ht="13.5" customHeight="1">
      <c r="A628" s="231"/>
      <c r="G628" s="45"/>
      <c r="H628" s="45"/>
      <c r="I628" s="45"/>
      <c r="J628" s="45"/>
      <c r="K628" s="46"/>
      <c r="L628" s="45"/>
      <c r="M628" s="45"/>
      <c r="N628" s="45"/>
      <c r="O628" s="231"/>
      <c r="P628" s="231"/>
      <c r="Q628" s="231"/>
      <c r="R628" s="231"/>
      <c r="S628" s="231"/>
      <c r="T628" s="231"/>
      <c r="U628" s="231"/>
      <c r="V628" s="231"/>
      <c r="W628" s="231"/>
      <c r="X628" s="231"/>
      <c r="Y628" s="231"/>
      <c r="Z628" s="231"/>
    </row>
    <row r="629" spans="1:26" ht="13.5" customHeight="1">
      <c r="A629" s="231"/>
      <c r="G629" s="45"/>
      <c r="H629" s="45"/>
      <c r="I629" s="45"/>
      <c r="J629" s="45"/>
      <c r="K629" s="46"/>
      <c r="L629" s="45"/>
      <c r="M629" s="45"/>
      <c r="N629" s="45"/>
      <c r="O629" s="231"/>
      <c r="P629" s="231"/>
      <c r="Q629" s="231"/>
      <c r="R629" s="231"/>
      <c r="S629" s="231"/>
      <c r="T629" s="231"/>
      <c r="U629" s="231"/>
      <c r="V629" s="231"/>
      <c r="W629" s="231"/>
      <c r="X629" s="231"/>
      <c r="Y629" s="231"/>
      <c r="Z629" s="231"/>
    </row>
    <row r="630" spans="1:26" ht="13.5" customHeight="1">
      <c r="A630" s="231"/>
      <c r="G630" s="45"/>
      <c r="H630" s="45"/>
      <c r="I630" s="45"/>
      <c r="J630" s="45"/>
      <c r="K630" s="46"/>
      <c r="L630" s="45"/>
      <c r="M630" s="45"/>
      <c r="N630" s="45"/>
      <c r="O630" s="231"/>
      <c r="P630" s="231"/>
      <c r="Q630" s="231"/>
      <c r="R630" s="231"/>
      <c r="S630" s="231"/>
      <c r="T630" s="231"/>
      <c r="U630" s="231"/>
      <c r="V630" s="231"/>
      <c r="W630" s="231"/>
      <c r="X630" s="231"/>
      <c r="Y630" s="231"/>
      <c r="Z630" s="231"/>
    </row>
    <row r="631" spans="1:26" ht="13.5" customHeight="1">
      <c r="A631" s="231"/>
      <c r="G631" s="45"/>
      <c r="H631" s="45"/>
      <c r="I631" s="45"/>
      <c r="J631" s="45"/>
      <c r="K631" s="46"/>
      <c r="L631" s="45"/>
      <c r="M631" s="45"/>
      <c r="N631" s="45"/>
      <c r="O631" s="231"/>
      <c r="P631" s="231"/>
      <c r="Q631" s="231"/>
      <c r="R631" s="231"/>
      <c r="S631" s="231"/>
      <c r="T631" s="231"/>
      <c r="U631" s="231"/>
      <c r="V631" s="231"/>
      <c r="W631" s="231"/>
      <c r="X631" s="231"/>
      <c r="Y631" s="231"/>
      <c r="Z631" s="231"/>
    </row>
    <row r="632" spans="1:26" ht="13.5" customHeight="1">
      <c r="A632" s="231"/>
      <c r="G632" s="45"/>
      <c r="H632" s="45"/>
      <c r="I632" s="45"/>
      <c r="J632" s="45"/>
      <c r="K632" s="46"/>
      <c r="L632" s="45"/>
      <c r="M632" s="45"/>
      <c r="N632" s="45"/>
      <c r="O632" s="231"/>
      <c r="P632" s="231"/>
      <c r="Q632" s="231"/>
      <c r="R632" s="231"/>
      <c r="S632" s="231"/>
      <c r="T632" s="231"/>
      <c r="U632" s="231"/>
      <c r="V632" s="231"/>
      <c r="W632" s="231"/>
      <c r="X632" s="231"/>
      <c r="Y632" s="231"/>
      <c r="Z632" s="231"/>
    </row>
    <row r="633" spans="1:26" ht="13.5" customHeight="1">
      <c r="A633" s="231"/>
      <c r="G633" s="45"/>
      <c r="H633" s="45"/>
      <c r="I633" s="45"/>
      <c r="J633" s="45"/>
      <c r="K633" s="46"/>
      <c r="L633" s="45"/>
      <c r="M633" s="45"/>
      <c r="N633" s="45"/>
      <c r="O633" s="231"/>
      <c r="P633" s="231"/>
      <c r="Q633" s="231"/>
      <c r="R633" s="231"/>
      <c r="S633" s="231"/>
      <c r="T633" s="231"/>
      <c r="U633" s="231"/>
      <c r="V633" s="231"/>
      <c r="W633" s="231"/>
      <c r="X633" s="231"/>
      <c r="Y633" s="231"/>
      <c r="Z633" s="231"/>
    </row>
    <row r="634" spans="1:26" ht="13.5" customHeight="1">
      <c r="A634" s="231"/>
      <c r="G634" s="45"/>
      <c r="H634" s="45"/>
      <c r="I634" s="45"/>
      <c r="J634" s="45"/>
      <c r="K634" s="46"/>
      <c r="L634" s="45"/>
      <c r="M634" s="45"/>
      <c r="N634" s="45"/>
      <c r="O634" s="231"/>
      <c r="P634" s="231"/>
      <c r="Q634" s="231"/>
      <c r="R634" s="231"/>
      <c r="S634" s="231"/>
      <c r="T634" s="231"/>
      <c r="U634" s="231"/>
      <c r="V634" s="231"/>
      <c r="W634" s="231"/>
      <c r="X634" s="231"/>
      <c r="Y634" s="231"/>
      <c r="Z634" s="231"/>
    </row>
    <row r="635" spans="1:26" ht="13.5" customHeight="1">
      <c r="A635" s="231"/>
      <c r="G635" s="45"/>
      <c r="H635" s="45"/>
      <c r="I635" s="45"/>
      <c r="J635" s="45"/>
      <c r="K635" s="46"/>
      <c r="L635" s="45"/>
      <c r="M635" s="45"/>
      <c r="N635" s="45"/>
      <c r="O635" s="231"/>
      <c r="P635" s="231"/>
      <c r="Q635" s="231"/>
      <c r="R635" s="231"/>
      <c r="S635" s="231"/>
      <c r="T635" s="231"/>
      <c r="U635" s="231"/>
      <c r="V635" s="231"/>
      <c r="W635" s="231"/>
      <c r="X635" s="231"/>
      <c r="Y635" s="231"/>
      <c r="Z635" s="231"/>
    </row>
    <row r="636" spans="1:26" ht="13.5" customHeight="1">
      <c r="A636" s="231"/>
      <c r="G636" s="45"/>
      <c r="H636" s="45"/>
      <c r="I636" s="45"/>
      <c r="J636" s="45"/>
      <c r="K636" s="46"/>
      <c r="L636" s="45"/>
      <c r="M636" s="45"/>
      <c r="N636" s="45"/>
      <c r="O636" s="231"/>
      <c r="P636" s="231"/>
      <c r="Q636" s="231"/>
      <c r="R636" s="231"/>
      <c r="S636" s="231"/>
      <c r="T636" s="231"/>
      <c r="U636" s="231"/>
      <c r="V636" s="231"/>
      <c r="W636" s="231"/>
      <c r="X636" s="231"/>
      <c r="Y636" s="231"/>
      <c r="Z636" s="231"/>
    </row>
    <row r="637" spans="1:26" ht="13.5" customHeight="1">
      <c r="A637" s="231"/>
      <c r="G637" s="45"/>
      <c r="H637" s="45"/>
      <c r="I637" s="45"/>
      <c r="J637" s="45"/>
      <c r="K637" s="46"/>
      <c r="L637" s="45"/>
      <c r="M637" s="45"/>
      <c r="N637" s="45"/>
      <c r="O637" s="231"/>
      <c r="P637" s="231"/>
      <c r="Q637" s="231"/>
      <c r="R637" s="231"/>
      <c r="S637" s="231"/>
      <c r="T637" s="231"/>
      <c r="U637" s="231"/>
      <c r="V637" s="231"/>
      <c r="W637" s="231"/>
      <c r="X637" s="231"/>
      <c r="Y637" s="231"/>
      <c r="Z637" s="231"/>
    </row>
    <row r="638" spans="1:26" ht="13.5" customHeight="1">
      <c r="A638" s="231"/>
      <c r="G638" s="45"/>
      <c r="H638" s="45"/>
      <c r="I638" s="45"/>
      <c r="J638" s="45"/>
      <c r="K638" s="46"/>
      <c r="L638" s="45"/>
      <c r="M638" s="45"/>
      <c r="N638" s="45"/>
      <c r="O638" s="231"/>
      <c r="P638" s="231"/>
      <c r="Q638" s="231"/>
      <c r="R638" s="231"/>
      <c r="S638" s="231"/>
      <c r="T638" s="231"/>
      <c r="U638" s="231"/>
      <c r="V638" s="231"/>
      <c r="W638" s="231"/>
      <c r="X638" s="231"/>
      <c r="Y638" s="231"/>
      <c r="Z638" s="231"/>
    </row>
    <row r="639" spans="1:26" ht="13.5" customHeight="1">
      <c r="A639" s="231"/>
      <c r="G639" s="45"/>
      <c r="H639" s="45"/>
      <c r="I639" s="45"/>
      <c r="J639" s="45"/>
      <c r="K639" s="46"/>
      <c r="L639" s="45"/>
      <c r="M639" s="45"/>
      <c r="N639" s="45"/>
      <c r="O639" s="231"/>
      <c r="P639" s="231"/>
      <c r="Q639" s="231"/>
      <c r="R639" s="231"/>
      <c r="S639" s="231"/>
      <c r="T639" s="231"/>
      <c r="U639" s="231"/>
      <c r="V639" s="231"/>
      <c r="W639" s="231"/>
      <c r="X639" s="231"/>
      <c r="Y639" s="231"/>
      <c r="Z639" s="231"/>
    </row>
    <row r="640" spans="1:26" ht="13.5" customHeight="1">
      <c r="A640" s="231"/>
      <c r="G640" s="45"/>
      <c r="H640" s="45"/>
      <c r="I640" s="45"/>
      <c r="J640" s="45"/>
      <c r="K640" s="46"/>
      <c r="L640" s="45"/>
      <c r="M640" s="45"/>
      <c r="N640" s="45"/>
      <c r="O640" s="231"/>
      <c r="P640" s="231"/>
      <c r="Q640" s="231"/>
      <c r="R640" s="231"/>
      <c r="S640" s="231"/>
      <c r="T640" s="231"/>
      <c r="U640" s="231"/>
      <c r="V640" s="231"/>
      <c r="W640" s="231"/>
      <c r="X640" s="231"/>
      <c r="Y640" s="231"/>
      <c r="Z640" s="231"/>
    </row>
    <row r="641" spans="1:26" ht="13.5" customHeight="1">
      <c r="A641" s="231"/>
      <c r="G641" s="45"/>
      <c r="H641" s="45"/>
      <c r="I641" s="45"/>
      <c r="J641" s="45"/>
      <c r="K641" s="46"/>
      <c r="L641" s="45"/>
      <c r="M641" s="45"/>
      <c r="N641" s="45"/>
      <c r="O641" s="231"/>
      <c r="P641" s="231"/>
      <c r="Q641" s="231"/>
      <c r="R641" s="231"/>
      <c r="S641" s="231"/>
      <c r="T641" s="231"/>
      <c r="U641" s="231"/>
      <c r="V641" s="231"/>
      <c r="W641" s="231"/>
      <c r="X641" s="231"/>
      <c r="Y641" s="231"/>
      <c r="Z641" s="231"/>
    </row>
    <row r="642" spans="1:26" ht="13.5" customHeight="1">
      <c r="A642" s="231"/>
      <c r="G642" s="45"/>
      <c r="H642" s="45"/>
      <c r="I642" s="45"/>
      <c r="J642" s="45"/>
      <c r="K642" s="46"/>
      <c r="L642" s="45"/>
      <c r="M642" s="45"/>
      <c r="N642" s="45"/>
      <c r="O642" s="231"/>
      <c r="P642" s="231"/>
      <c r="Q642" s="231"/>
      <c r="R642" s="231"/>
      <c r="S642" s="231"/>
      <c r="T642" s="231"/>
      <c r="U642" s="231"/>
      <c r="V642" s="231"/>
      <c r="W642" s="231"/>
      <c r="X642" s="231"/>
      <c r="Y642" s="231"/>
      <c r="Z642" s="231"/>
    </row>
    <row r="643" spans="1:26" ht="13.5" customHeight="1">
      <c r="A643" s="231"/>
      <c r="G643" s="45"/>
      <c r="H643" s="45"/>
      <c r="I643" s="45"/>
      <c r="J643" s="45"/>
      <c r="K643" s="46"/>
      <c r="L643" s="45"/>
      <c r="M643" s="45"/>
      <c r="N643" s="45"/>
      <c r="O643" s="231"/>
      <c r="P643" s="231"/>
      <c r="Q643" s="231"/>
      <c r="R643" s="231"/>
      <c r="S643" s="231"/>
      <c r="T643" s="231"/>
      <c r="U643" s="231"/>
      <c r="V643" s="231"/>
      <c r="W643" s="231"/>
      <c r="X643" s="231"/>
      <c r="Y643" s="231"/>
      <c r="Z643" s="231"/>
    </row>
    <row r="644" spans="1:26" ht="13.5" customHeight="1">
      <c r="A644" s="231"/>
      <c r="G644" s="45"/>
      <c r="H644" s="45"/>
      <c r="I644" s="45"/>
      <c r="J644" s="45"/>
      <c r="K644" s="46"/>
      <c r="L644" s="45"/>
      <c r="M644" s="45"/>
      <c r="N644" s="45"/>
      <c r="O644" s="231"/>
      <c r="P644" s="231"/>
      <c r="Q644" s="231"/>
      <c r="R644" s="231"/>
      <c r="S644" s="231"/>
      <c r="T644" s="231"/>
      <c r="U644" s="231"/>
      <c r="V644" s="231"/>
      <c r="W644" s="231"/>
      <c r="X644" s="231"/>
      <c r="Y644" s="231"/>
      <c r="Z644" s="231"/>
    </row>
    <row r="645" spans="1:26" ht="13.5" customHeight="1">
      <c r="A645" s="231"/>
      <c r="G645" s="45"/>
      <c r="H645" s="45"/>
      <c r="I645" s="45"/>
      <c r="J645" s="45"/>
      <c r="K645" s="46"/>
      <c r="L645" s="45"/>
      <c r="M645" s="45"/>
      <c r="N645" s="45"/>
      <c r="O645" s="231"/>
      <c r="P645" s="231"/>
      <c r="Q645" s="231"/>
      <c r="R645" s="231"/>
      <c r="S645" s="231"/>
      <c r="T645" s="231"/>
      <c r="U645" s="231"/>
      <c r="V645" s="231"/>
      <c r="W645" s="231"/>
      <c r="X645" s="231"/>
      <c r="Y645" s="231"/>
      <c r="Z645" s="231"/>
    </row>
    <row r="646" spans="1:26" ht="13.5" customHeight="1">
      <c r="A646" s="231"/>
      <c r="G646" s="45"/>
      <c r="H646" s="45"/>
      <c r="I646" s="45"/>
      <c r="J646" s="45"/>
      <c r="K646" s="46"/>
      <c r="L646" s="45"/>
      <c r="M646" s="45"/>
      <c r="N646" s="45"/>
      <c r="O646" s="231"/>
      <c r="P646" s="231"/>
      <c r="Q646" s="231"/>
      <c r="R646" s="231"/>
      <c r="S646" s="231"/>
      <c r="T646" s="231"/>
      <c r="U646" s="231"/>
      <c r="V646" s="231"/>
      <c r="W646" s="231"/>
      <c r="X646" s="231"/>
      <c r="Y646" s="231"/>
      <c r="Z646" s="231"/>
    </row>
    <row r="647" spans="1:26" ht="13.5" customHeight="1">
      <c r="A647" s="231"/>
      <c r="G647" s="45"/>
      <c r="H647" s="45"/>
      <c r="I647" s="45"/>
      <c r="J647" s="45"/>
      <c r="K647" s="46"/>
      <c r="L647" s="45"/>
      <c r="M647" s="45"/>
      <c r="N647" s="45"/>
      <c r="O647" s="231"/>
      <c r="P647" s="231"/>
      <c r="Q647" s="231"/>
      <c r="R647" s="231"/>
      <c r="S647" s="231"/>
      <c r="T647" s="231"/>
      <c r="U647" s="231"/>
      <c r="V647" s="231"/>
      <c r="W647" s="231"/>
      <c r="X647" s="231"/>
      <c r="Y647" s="231"/>
      <c r="Z647" s="231"/>
    </row>
    <row r="648" spans="1:26" ht="13.5" customHeight="1">
      <c r="A648" s="231"/>
      <c r="G648" s="45"/>
      <c r="H648" s="45"/>
      <c r="I648" s="45"/>
      <c r="J648" s="45"/>
      <c r="K648" s="46"/>
      <c r="L648" s="45"/>
      <c r="M648" s="45"/>
      <c r="N648" s="45"/>
      <c r="O648" s="231"/>
      <c r="P648" s="231"/>
      <c r="Q648" s="231"/>
      <c r="R648" s="231"/>
      <c r="S648" s="231"/>
      <c r="T648" s="231"/>
      <c r="U648" s="231"/>
      <c r="V648" s="231"/>
      <c r="W648" s="231"/>
      <c r="X648" s="231"/>
      <c r="Y648" s="231"/>
      <c r="Z648" s="231"/>
    </row>
    <row r="649" spans="1:26" ht="13.5" customHeight="1">
      <c r="A649" s="231"/>
      <c r="G649" s="45"/>
      <c r="H649" s="45"/>
      <c r="I649" s="45"/>
      <c r="J649" s="45"/>
      <c r="K649" s="46"/>
      <c r="L649" s="45"/>
      <c r="M649" s="45"/>
      <c r="N649" s="45"/>
      <c r="O649" s="231"/>
      <c r="P649" s="231"/>
      <c r="Q649" s="231"/>
      <c r="R649" s="231"/>
      <c r="S649" s="231"/>
      <c r="T649" s="231"/>
      <c r="U649" s="231"/>
      <c r="V649" s="231"/>
      <c r="W649" s="231"/>
      <c r="X649" s="231"/>
      <c r="Y649" s="231"/>
      <c r="Z649" s="231"/>
    </row>
    <row r="650" spans="1:26" ht="13.5" customHeight="1">
      <c r="A650" s="231"/>
      <c r="G650" s="45"/>
      <c r="H650" s="45"/>
      <c r="I650" s="45"/>
      <c r="J650" s="45"/>
      <c r="K650" s="46"/>
      <c r="L650" s="45"/>
      <c r="M650" s="45"/>
      <c r="N650" s="45"/>
      <c r="O650" s="231"/>
      <c r="P650" s="231"/>
      <c r="Q650" s="231"/>
      <c r="R650" s="231"/>
      <c r="S650" s="231"/>
      <c r="T650" s="231"/>
      <c r="U650" s="231"/>
      <c r="V650" s="231"/>
      <c r="W650" s="231"/>
      <c r="X650" s="231"/>
      <c r="Y650" s="231"/>
      <c r="Z650" s="231"/>
    </row>
    <row r="651" spans="1:26" ht="13.5" customHeight="1">
      <c r="A651" s="231"/>
      <c r="G651" s="45"/>
      <c r="H651" s="45"/>
      <c r="I651" s="45"/>
      <c r="J651" s="45"/>
      <c r="K651" s="46"/>
      <c r="L651" s="45"/>
      <c r="M651" s="45"/>
      <c r="N651" s="45"/>
      <c r="O651" s="231"/>
      <c r="P651" s="231"/>
      <c r="Q651" s="231"/>
      <c r="R651" s="231"/>
      <c r="S651" s="231"/>
      <c r="T651" s="231"/>
      <c r="U651" s="231"/>
      <c r="V651" s="231"/>
      <c r="W651" s="231"/>
      <c r="X651" s="231"/>
      <c r="Y651" s="231"/>
      <c r="Z651" s="231"/>
    </row>
    <row r="652" spans="1:26" ht="13.5" customHeight="1">
      <c r="A652" s="231"/>
      <c r="G652" s="45"/>
      <c r="H652" s="45"/>
      <c r="I652" s="45"/>
      <c r="J652" s="45"/>
      <c r="K652" s="46"/>
      <c r="L652" s="45"/>
      <c r="M652" s="45"/>
      <c r="N652" s="45"/>
      <c r="O652" s="231"/>
      <c r="P652" s="231"/>
      <c r="Q652" s="231"/>
      <c r="R652" s="231"/>
      <c r="S652" s="231"/>
      <c r="T652" s="231"/>
      <c r="U652" s="231"/>
      <c r="V652" s="231"/>
      <c r="W652" s="231"/>
      <c r="X652" s="231"/>
      <c r="Y652" s="231"/>
      <c r="Z652" s="231"/>
    </row>
    <row r="653" spans="1:26" ht="13.5" customHeight="1">
      <c r="A653" s="231"/>
      <c r="G653" s="45"/>
      <c r="H653" s="45"/>
      <c r="I653" s="45"/>
      <c r="J653" s="45"/>
      <c r="K653" s="46"/>
      <c r="L653" s="45"/>
      <c r="M653" s="45"/>
      <c r="N653" s="45"/>
      <c r="O653" s="231"/>
      <c r="P653" s="231"/>
      <c r="Q653" s="231"/>
      <c r="R653" s="231"/>
      <c r="S653" s="231"/>
      <c r="T653" s="231"/>
      <c r="U653" s="231"/>
      <c r="V653" s="231"/>
      <c r="W653" s="231"/>
      <c r="X653" s="231"/>
      <c r="Y653" s="231"/>
      <c r="Z653" s="231"/>
    </row>
    <row r="654" spans="1:26" ht="13.5" customHeight="1">
      <c r="A654" s="231"/>
      <c r="G654" s="45"/>
      <c r="H654" s="45"/>
      <c r="I654" s="45"/>
      <c r="J654" s="45"/>
      <c r="K654" s="46"/>
      <c r="L654" s="45"/>
      <c r="M654" s="45"/>
      <c r="N654" s="45"/>
      <c r="O654" s="231"/>
      <c r="P654" s="231"/>
      <c r="Q654" s="231"/>
      <c r="R654" s="231"/>
      <c r="S654" s="231"/>
      <c r="T654" s="231"/>
      <c r="U654" s="231"/>
      <c r="V654" s="231"/>
      <c r="W654" s="231"/>
      <c r="X654" s="231"/>
      <c r="Y654" s="231"/>
      <c r="Z654" s="231"/>
    </row>
    <row r="655" spans="1:26" ht="13.5" customHeight="1">
      <c r="A655" s="231"/>
      <c r="G655" s="45"/>
      <c r="H655" s="45"/>
      <c r="I655" s="45"/>
      <c r="J655" s="45"/>
      <c r="K655" s="46"/>
      <c r="L655" s="45"/>
      <c r="M655" s="45"/>
      <c r="N655" s="45"/>
      <c r="O655" s="231"/>
      <c r="P655" s="231"/>
      <c r="Q655" s="231"/>
      <c r="R655" s="231"/>
      <c r="S655" s="231"/>
      <c r="T655" s="231"/>
      <c r="U655" s="231"/>
      <c r="V655" s="231"/>
      <c r="W655" s="231"/>
      <c r="X655" s="231"/>
      <c r="Y655" s="231"/>
      <c r="Z655" s="231"/>
    </row>
    <row r="656" spans="1:26" ht="13.5" customHeight="1">
      <c r="A656" s="231"/>
      <c r="G656" s="45"/>
      <c r="H656" s="45"/>
      <c r="I656" s="45"/>
      <c r="J656" s="45"/>
      <c r="K656" s="46"/>
      <c r="L656" s="45"/>
      <c r="M656" s="45"/>
      <c r="N656" s="45"/>
      <c r="O656" s="231"/>
      <c r="P656" s="231"/>
      <c r="Q656" s="231"/>
      <c r="R656" s="231"/>
      <c r="S656" s="231"/>
      <c r="T656" s="231"/>
      <c r="U656" s="231"/>
      <c r="V656" s="231"/>
      <c r="W656" s="231"/>
      <c r="X656" s="231"/>
      <c r="Y656" s="231"/>
      <c r="Z656" s="231"/>
    </row>
    <row r="657" spans="1:26" ht="13.5" customHeight="1">
      <c r="A657" s="231"/>
      <c r="G657" s="45"/>
      <c r="H657" s="45"/>
      <c r="I657" s="45"/>
      <c r="J657" s="45"/>
      <c r="K657" s="46"/>
      <c r="L657" s="45"/>
      <c r="M657" s="45"/>
      <c r="N657" s="45"/>
      <c r="O657" s="231"/>
      <c r="P657" s="231"/>
      <c r="Q657" s="231"/>
      <c r="R657" s="231"/>
      <c r="S657" s="231"/>
      <c r="T657" s="231"/>
      <c r="U657" s="231"/>
      <c r="V657" s="231"/>
      <c r="W657" s="231"/>
      <c r="X657" s="231"/>
      <c r="Y657" s="231"/>
      <c r="Z657" s="231"/>
    </row>
    <row r="658" spans="1:26" ht="13.5" customHeight="1">
      <c r="A658" s="231"/>
      <c r="G658" s="45"/>
      <c r="H658" s="45"/>
      <c r="I658" s="45"/>
      <c r="J658" s="45"/>
      <c r="K658" s="46"/>
      <c r="L658" s="45"/>
      <c r="M658" s="45"/>
      <c r="N658" s="45"/>
      <c r="O658" s="231"/>
      <c r="P658" s="231"/>
      <c r="Q658" s="231"/>
      <c r="R658" s="231"/>
      <c r="S658" s="231"/>
      <c r="T658" s="231"/>
      <c r="U658" s="231"/>
      <c r="V658" s="231"/>
      <c r="W658" s="231"/>
      <c r="X658" s="231"/>
      <c r="Y658" s="231"/>
      <c r="Z658" s="231"/>
    </row>
    <row r="659" spans="1:26" ht="13.5" customHeight="1">
      <c r="A659" s="231"/>
      <c r="G659" s="45"/>
      <c r="H659" s="45"/>
      <c r="I659" s="45"/>
      <c r="J659" s="45"/>
      <c r="K659" s="46"/>
      <c r="L659" s="45"/>
      <c r="M659" s="45"/>
      <c r="N659" s="45"/>
      <c r="O659" s="231"/>
      <c r="P659" s="231"/>
      <c r="Q659" s="231"/>
      <c r="R659" s="231"/>
      <c r="S659" s="231"/>
      <c r="T659" s="231"/>
      <c r="U659" s="231"/>
      <c r="V659" s="231"/>
      <c r="W659" s="231"/>
      <c r="X659" s="231"/>
      <c r="Y659" s="231"/>
      <c r="Z659" s="231"/>
    </row>
    <row r="660" spans="1:26" ht="13.5" customHeight="1">
      <c r="A660" s="231"/>
      <c r="G660" s="45"/>
      <c r="H660" s="45"/>
      <c r="I660" s="45"/>
      <c r="J660" s="45"/>
      <c r="K660" s="46"/>
      <c r="L660" s="45"/>
      <c r="M660" s="45"/>
      <c r="N660" s="45"/>
      <c r="O660" s="231"/>
      <c r="P660" s="231"/>
      <c r="Q660" s="231"/>
      <c r="R660" s="231"/>
      <c r="S660" s="231"/>
      <c r="T660" s="231"/>
      <c r="U660" s="231"/>
      <c r="V660" s="231"/>
      <c r="W660" s="231"/>
      <c r="X660" s="231"/>
      <c r="Y660" s="231"/>
      <c r="Z660" s="231"/>
    </row>
    <row r="661" spans="1:26" ht="13.5" customHeight="1">
      <c r="A661" s="231"/>
      <c r="G661" s="45"/>
      <c r="H661" s="45"/>
      <c r="I661" s="45"/>
      <c r="J661" s="45"/>
      <c r="K661" s="46"/>
      <c r="L661" s="45"/>
      <c r="M661" s="45"/>
      <c r="N661" s="45"/>
      <c r="O661" s="231"/>
      <c r="P661" s="231"/>
      <c r="Q661" s="231"/>
      <c r="R661" s="231"/>
      <c r="S661" s="231"/>
      <c r="T661" s="231"/>
      <c r="U661" s="231"/>
      <c r="V661" s="231"/>
      <c r="W661" s="231"/>
      <c r="X661" s="231"/>
      <c r="Y661" s="231"/>
      <c r="Z661" s="231"/>
    </row>
    <row r="662" spans="1:26" ht="13.5" customHeight="1">
      <c r="A662" s="231"/>
      <c r="G662" s="45"/>
      <c r="H662" s="45"/>
      <c r="I662" s="45"/>
      <c r="J662" s="45"/>
      <c r="K662" s="46"/>
      <c r="L662" s="45"/>
      <c r="M662" s="45"/>
      <c r="N662" s="45"/>
      <c r="O662" s="231"/>
      <c r="P662" s="231"/>
      <c r="Q662" s="231"/>
      <c r="R662" s="231"/>
      <c r="S662" s="231"/>
      <c r="T662" s="231"/>
      <c r="U662" s="231"/>
      <c r="V662" s="231"/>
      <c r="W662" s="231"/>
      <c r="X662" s="231"/>
      <c r="Y662" s="231"/>
      <c r="Z662" s="231"/>
    </row>
    <row r="663" spans="1:26" ht="13.5" customHeight="1">
      <c r="A663" s="231"/>
      <c r="G663" s="45"/>
      <c r="H663" s="45"/>
      <c r="I663" s="45"/>
      <c r="J663" s="45"/>
      <c r="K663" s="46"/>
      <c r="L663" s="45"/>
      <c r="M663" s="45"/>
      <c r="N663" s="45"/>
      <c r="O663" s="231"/>
      <c r="P663" s="231"/>
      <c r="Q663" s="231"/>
      <c r="R663" s="231"/>
      <c r="S663" s="231"/>
      <c r="T663" s="231"/>
      <c r="U663" s="231"/>
      <c r="V663" s="231"/>
      <c r="W663" s="231"/>
      <c r="X663" s="231"/>
      <c r="Y663" s="231"/>
      <c r="Z663" s="231"/>
    </row>
    <row r="664" spans="1:26" ht="13.5" customHeight="1">
      <c r="A664" s="231"/>
      <c r="G664" s="45"/>
      <c r="H664" s="45"/>
      <c r="I664" s="45"/>
      <c r="J664" s="45"/>
      <c r="K664" s="46"/>
      <c r="L664" s="45"/>
      <c r="M664" s="45"/>
      <c r="N664" s="45"/>
      <c r="O664" s="231"/>
      <c r="P664" s="231"/>
      <c r="Q664" s="231"/>
      <c r="R664" s="231"/>
      <c r="S664" s="231"/>
      <c r="T664" s="231"/>
      <c r="U664" s="231"/>
      <c r="V664" s="231"/>
      <c r="W664" s="231"/>
      <c r="X664" s="231"/>
      <c r="Y664" s="231"/>
      <c r="Z664" s="231"/>
    </row>
    <row r="665" spans="1:26" ht="13.5" customHeight="1">
      <c r="A665" s="231"/>
      <c r="G665" s="45"/>
      <c r="H665" s="45"/>
      <c r="I665" s="45"/>
      <c r="J665" s="45"/>
      <c r="K665" s="46"/>
      <c r="L665" s="45"/>
      <c r="M665" s="45"/>
      <c r="N665" s="45"/>
      <c r="O665" s="231"/>
      <c r="P665" s="231"/>
      <c r="Q665" s="231"/>
      <c r="R665" s="231"/>
      <c r="S665" s="231"/>
      <c r="T665" s="231"/>
      <c r="U665" s="231"/>
      <c r="V665" s="231"/>
      <c r="W665" s="231"/>
      <c r="X665" s="231"/>
      <c r="Y665" s="231"/>
      <c r="Z665" s="231"/>
    </row>
    <row r="666" spans="1:26" ht="13.5" customHeight="1">
      <c r="A666" s="231"/>
      <c r="G666" s="45"/>
      <c r="H666" s="45"/>
      <c r="I666" s="45"/>
      <c r="J666" s="45"/>
      <c r="K666" s="46"/>
      <c r="L666" s="45"/>
      <c r="M666" s="45"/>
      <c r="N666" s="45"/>
      <c r="O666" s="231"/>
      <c r="P666" s="231"/>
      <c r="Q666" s="231"/>
      <c r="R666" s="231"/>
      <c r="S666" s="231"/>
      <c r="T666" s="231"/>
      <c r="U666" s="231"/>
      <c r="V666" s="231"/>
      <c r="W666" s="231"/>
      <c r="X666" s="231"/>
      <c r="Y666" s="231"/>
      <c r="Z666" s="231"/>
    </row>
    <row r="667" spans="1:26" ht="13.5" customHeight="1">
      <c r="A667" s="231"/>
      <c r="G667" s="45"/>
      <c r="H667" s="45"/>
      <c r="I667" s="45"/>
      <c r="J667" s="45"/>
      <c r="K667" s="46"/>
      <c r="L667" s="45"/>
      <c r="M667" s="45"/>
      <c r="N667" s="45"/>
      <c r="O667" s="231"/>
      <c r="P667" s="231"/>
      <c r="Q667" s="231"/>
      <c r="R667" s="231"/>
      <c r="S667" s="231"/>
      <c r="T667" s="231"/>
      <c r="U667" s="231"/>
      <c r="V667" s="231"/>
      <c r="W667" s="231"/>
      <c r="X667" s="231"/>
      <c r="Y667" s="231"/>
      <c r="Z667" s="231"/>
    </row>
    <row r="668" spans="1:26" ht="13.5" customHeight="1">
      <c r="A668" s="231"/>
      <c r="G668" s="45"/>
      <c r="H668" s="45"/>
      <c r="I668" s="45"/>
      <c r="J668" s="45"/>
      <c r="K668" s="46"/>
      <c r="L668" s="45"/>
      <c r="M668" s="45"/>
      <c r="N668" s="45"/>
      <c r="O668" s="231"/>
      <c r="P668" s="231"/>
      <c r="Q668" s="231"/>
      <c r="R668" s="231"/>
      <c r="S668" s="231"/>
      <c r="T668" s="231"/>
      <c r="U668" s="231"/>
      <c r="V668" s="231"/>
      <c r="W668" s="231"/>
      <c r="X668" s="231"/>
      <c r="Y668" s="231"/>
      <c r="Z668" s="231"/>
    </row>
    <row r="669" spans="1:26" ht="13.5" customHeight="1">
      <c r="A669" s="231"/>
      <c r="G669" s="45"/>
      <c r="H669" s="45"/>
      <c r="I669" s="45"/>
      <c r="J669" s="45"/>
      <c r="K669" s="46"/>
      <c r="L669" s="45"/>
      <c r="M669" s="45"/>
      <c r="N669" s="45"/>
      <c r="O669" s="231"/>
      <c r="P669" s="231"/>
      <c r="Q669" s="231"/>
      <c r="R669" s="231"/>
      <c r="S669" s="231"/>
      <c r="T669" s="231"/>
      <c r="U669" s="231"/>
      <c r="V669" s="231"/>
      <c r="W669" s="231"/>
      <c r="X669" s="231"/>
      <c r="Y669" s="231"/>
      <c r="Z669" s="231"/>
    </row>
    <row r="670" spans="1:26" ht="13.5" customHeight="1">
      <c r="A670" s="231"/>
      <c r="G670" s="45"/>
      <c r="H670" s="45"/>
      <c r="I670" s="45"/>
      <c r="J670" s="45"/>
      <c r="K670" s="46"/>
      <c r="L670" s="45"/>
      <c r="M670" s="45"/>
      <c r="N670" s="45"/>
      <c r="O670" s="231"/>
      <c r="P670" s="231"/>
      <c r="Q670" s="231"/>
      <c r="R670" s="231"/>
      <c r="S670" s="231"/>
      <c r="T670" s="231"/>
      <c r="U670" s="231"/>
      <c r="V670" s="231"/>
      <c r="W670" s="231"/>
      <c r="X670" s="231"/>
      <c r="Y670" s="231"/>
      <c r="Z670" s="231"/>
    </row>
    <row r="671" spans="1:26" ht="13.5" customHeight="1">
      <c r="A671" s="231"/>
      <c r="G671" s="45"/>
      <c r="H671" s="45"/>
      <c r="I671" s="45"/>
      <c r="J671" s="45"/>
      <c r="K671" s="46"/>
      <c r="L671" s="45"/>
      <c r="M671" s="45"/>
      <c r="N671" s="45"/>
      <c r="O671" s="231"/>
      <c r="P671" s="231"/>
      <c r="Q671" s="231"/>
      <c r="R671" s="231"/>
      <c r="S671" s="231"/>
      <c r="T671" s="231"/>
      <c r="U671" s="231"/>
      <c r="V671" s="231"/>
      <c r="W671" s="231"/>
      <c r="X671" s="231"/>
      <c r="Y671" s="231"/>
      <c r="Z671" s="231"/>
    </row>
    <row r="672" spans="1:26" ht="13.5" customHeight="1">
      <c r="A672" s="231"/>
      <c r="G672" s="45"/>
      <c r="H672" s="45"/>
      <c r="I672" s="45"/>
      <c r="J672" s="45"/>
      <c r="K672" s="46"/>
      <c r="L672" s="45"/>
      <c r="M672" s="45"/>
      <c r="N672" s="45"/>
      <c r="O672" s="231"/>
      <c r="P672" s="231"/>
      <c r="Q672" s="231"/>
      <c r="R672" s="231"/>
      <c r="S672" s="231"/>
      <c r="T672" s="231"/>
      <c r="U672" s="231"/>
      <c r="V672" s="231"/>
      <c r="W672" s="231"/>
      <c r="X672" s="231"/>
      <c r="Y672" s="231"/>
      <c r="Z672" s="231"/>
    </row>
    <row r="673" spans="1:26" ht="13.5" customHeight="1">
      <c r="A673" s="231"/>
      <c r="G673" s="45"/>
      <c r="H673" s="45"/>
      <c r="I673" s="45"/>
      <c r="J673" s="45"/>
      <c r="K673" s="46"/>
      <c r="L673" s="45"/>
      <c r="M673" s="45"/>
      <c r="N673" s="45"/>
      <c r="O673" s="231"/>
      <c r="P673" s="231"/>
      <c r="Q673" s="231"/>
      <c r="R673" s="231"/>
      <c r="S673" s="231"/>
      <c r="T673" s="231"/>
      <c r="U673" s="231"/>
      <c r="V673" s="231"/>
      <c r="W673" s="231"/>
      <c r="X673" s="231"/>
      <c r="Y673" s="231"/>
      <c r="Z673" s="231"/>
    </row>
    <row r="674" spans="1:26" ht="13.5" customHeight="1">
      <c r="A674" s="231"/>
      <c r="G674" s="45"/>
      <c r="H674" s="45"/>
      <c r="I674" s="45"/>
      <c r="J674" s="45"/>
      <c r="K674" s="46"/>
      <c r="L674" s="45"/>
      <c r="M674" s="45"/>
      <c r="N674" s="45"/>
      <c r="O674" s="231"/>
      <c r="P674" s="231"/>
      <c r="Q674" s="231"/>
      <c r="R674" s="231"/>
      <c r="S674" s="231"/>
      <c r="T674" s="231"/>
      <c r="U674" s="231"/>
      <c r="V674" s="231"/>
      <c r="W674" s="231"/>
      <c r="X674" s="231"/>
      <c r="Y674" s="231"/>
      <c r="Z674" s="231"/>
    </row>
    <row r="675" spans="1:26" ht="13.5" customHeight="1">
      <c r="A675" s="231"/>
      <c r="G675" s="45"/>
      <c r="H675" s="45"/>
      <c r="I675" s="45"/>
      <c r="J675" s="45"/>
      <c r="K675" s="46"/>
      <c r="L675" s="45"/>
      <c r="M675" s="45"/>
      <c r="N675" s="45"/>
      <c r="O675" s="231"/>
      <c r="P675" s="231"/>
      <c r="Q675" s="231"/>
      <c r="R675" s="231"/>
      <c r="S675" s="231"/>
      <c r="T675" s="231"/>
      <c r="U675" s="231"/>
      <c r="V675" s="231"/>
      <c r="W675" s="231"/>
      <c r="X675" s="231"/>
      <c r="Y675" s="231"/>
      <c r="Z675" s="231"/>
    </row>
    <row r="676" spans="1:26" ht="13.5" customHeight="1">
      <c r="A676" s="231"/>
      <c r="G676" s="45"/>
      <c r="H676" s="45"/>
      <c r="I676" s="45"/>
      <c r="J676" s="45"/>
      <c r="K676" s="46"/>
      <c r="L676" s="45"/>
      <c r="M676" s="45"/>
      <c r="N676" s="45"/>
      <c r="O676" s="231"/>
      <c r="P676" s="231"/>
      <c r="Q676" s="231"/>
      <c r="R676" s="231"/>
      <c r="S676" s="231"/>
      <c r="T676" s="231"/>
      <c r="U676" s="231"/>
      <c r="V676" s="231"/>
      <c r="W676" s="231"/>
      <c r="X676" s="231"/>
      <c r="Y676" s="231"/>
      <c r="Z676" s="231"/>
    </row>
    <row r="677" spans="1:26" ht="13.5" customHeight="1">
      <c r="A677" s="231"/>
      <c r="G677" s="45"/>
      <c r="H677" s="45"/>
      <c r="I677" s="45"/>
      <c r="J677" s="45"/>
      <c r="K677" s="46"/>
      <c r="L677" s="45"/>
      <c r="M677" s="45"/>
      <c r="N677" s="45"/>
      <c r="O677" s="231"/>
      <c r="P677" s="231"/>
      <c r="Q677" s="231"/>
      <c r="R677" s="231"/>
      <c r="S677" s="231"/>
      <c r="T677" s="231"/>
      <c r="U677" s="231"/>
      <c r="V677" s="231"/>
      <c r="W677" s="231"/>
      <c r="X677" s="231"/>
      <c r="Y677" s="231"/>
      <c r="Z677" s="231"/>
    </row>
    <row r="678" spans="1:26" ht="13.5" customHeight="1">
      <c r="A678" s="231"/>
      <c r="G678" s="45"/>
      <c r="H678" s="45"/>
      <c r="I678" s="45"/>
      <c r="J678" s="45"/>
      <c r="K678" s="46"/>
      <c r="L678" s="45"/>
      <c r="M678" s="45"/>
      <c r="N678" s="45"/>
      <c r="O678" s="231"/>
      <c r="P678" s="231"/>
      <c r="Q678" s="231"/>
      <c r="R678" s="231"/>
      <c r="S678" s="231"/>
      <c r="T678" s="231"/>
      <c r="U678" s="231"/>
      <c r="V678" s="231"/>
      <c r="W678" s="231"/>
      <c r="X678" s="231"/>
      <c r="Y678" s="231"/>
      <c r="Z678" s="231"/>
    </row>
    <row r="679" spans="1:26" ht="13.5" customHeight="1">
      <c r="A679" s="231"/>
      <c r="G679" s="45"/>
      <c r="H679" s="45"/>
      <c r="I679" s="45"/>
      <c r="J679" s="45"/>
      <c r="K679" s="46"/>
      <c r="L679" s="45"/>
      <c r="M679" s="45"/>
      <c r="N679" s="45"/>
      <c r="O679" s="231"/>
      <c r="P679" s="231"/>
      <c r="Q679" s="231"/>
      <c r="R679" s="231"/>
      <c r="S679" s="231"/>
      <c r="T679" s="231"/>
      <c r="U679" s="231"/>
      <c r="V679" s="231"/>
      <c r="W679" s="231"/>
      <c r="X679" s="231"/>
      <c r="Y679" s="231"/>
      <c r="Z679" s="231"/>
    </row>
    <row r="680" spans="1:26" ht="13.5" customHeight="1">
      <c r="A680" s="231"/>
      <c r="G680" s="45"/>
      <c r="H680" s="45"/>
      <c r="I680" s="45"/>
      <c r="J680" s="45"/>
      <c r="K680" s="46"/>
      <c r="L680" s="45"/>
      <c r="M680" s="45"/>
      <c r="N680" s="45"/>
      <c r="O680" s="231"/>
      <c r="P680" s="231"/>
      <c r="Q680" s="231"/>
      <c r="R680" s="231"/>
      <c r="S680" s="231"/>
      <c r="T680" s="231"/>
      <c r="U680" s="231"/>
      <c r="V680" s="231"/>
      <c r="W680" s="231"/>
      <c r="X680" s="231"/>
      <c r="Y680" s="231"/>
      <c r="Z680" s="231"/>
    </row>
    <row r="681" spans="1:26" ht="13.5" customHeight="1">
      <c r="A681" s="231"/>
      <c r="G681" s="45"/>
      <c r="H681" s="45"/>
      <c r="I681" s="45"/>
      <c r="J681" s="45"/>
      <c r="K681" s="46"/>
      <c r="L681" s="45"/>
      <c r="M681" s="45"/>
      <c r="N681" s="45"/>
      <c r="O681" s="231"/>
      <c r="P681" s="231"/>
      <c r="Q681" s="231"/>
      <c r="R681" s="231"/>
      <c r="S681" s="231"/>
      <c r="T681" s="231"/>
      <c r="U681" s="231"/>
      <c r="V681" s="231"/>
      <c r="W681" s="231"/>
      <c r="X681" s="231"/>
      <c r="Y681" s="231"/>
      <c r="Z681" s="231"/>
    </row>
    <row r="682" spans="1:26" ht="13.5" customHeight="1">
      <c r="A682" s="231"/>
      <c r="G682" s="45"/>
      <c r="H682" s="45"/>
      <c r="I682" s="45"/>
      <c r="J682" s="45"/>
      <c r="K682" s="46"/>
      <c r="L682" s="45"/>
      <c r="M682" s="45"/>
      <c r="N682" s="45"/>
      <c r="O682" s="231"/>
      <c r="P682" s="231"/>
      <c r="Q682" s="231"/>
      <c r="R682" s="231"/>
      <c r="S682" s="231"/>
      <c r="T682" s="231"/>
      <c r="U682" s="231"/>
      <c r="V682" s="231"/>
      <c r="W682" s="231"/>
      <c r="X682" s="231"/>
      <c r="Y682" s="231"/>
      <c r="Z682" s="231"/>
    </row>
    <row r="683" spans="1:26" ht="13.5" customHeight="1">
      <c r="A683" s="231"/>
      <c r="G683" s="45"/>
      <c r="H683" s="45"/>
      <c r="I683" s="45"/>
      <c r="J683" s="45"/>
      <c r="K683" s="46"/>
      <c r="L683" s="45"/>
      <c r="M683" s="45"/>
      <c r="N683" s="45"/>
      <c r="O683" s="231"/>
      <c r="P683" s="231"/>
      <c r="Q683" s="231"/>
      <c r="R683" s="231"/>
      <c r="S683" s="231"/>
      <c r="T683" s="231"/>
      <c r="U683" s="231"/>
      <c r="V683" s="231"/>
      <c r="W683" s="231"/>
      <c r="X683" s="231"/>
      <c r="Y683" s="231"/>
      <c r="Z683" s="231"/>
    </row>
    <row r="684" spans="1:26" ht="13.5" customHeight="1">
      <c r="A684" s="231"/>
      <c r="G684" s="45"/>
      <c r="H684" s="45"/>
      <c r="I684" s="45"/>
      <c r="J684" s="45"/>
      <c r="K684" s="46"/>
      <c r="L684" s="45"/>
      <c r="M684" s="45"/>
      <c r="N684" s="45"/>
      <c r="O684" s="231"/>
      <c r="P684" s="231"/>
      <c r="Q684" s="231"/>
      <c r="R684" s="231"/>
      <c r="S684" s="231"/>
      <c r="T684" s="231"/>
      <c r="U684" s="231"/>
      <c r="V684" s="231"/>
      <c r="W684" s="231"/>
      <c r="X684" s="231"/>
      <c r="Y684" s="231"/>
      <c r="Z684" s="231"/>
    </row>
    <row r="685" spans="1:26" ht="13.5" customHeight="1">
      <c r="A685" s="231"/>
      <c r="G685" s="45"/>
      <c r="H685" s="45"/>
      <c r="I685" s="45"/>
      <c r="J685" s="45"/>
      <c r="K685" s="46"/>
      <c r="L685" s="45"/>
      <c r="M685" s="45"/>
      <c r="N685" s="45"/>
      <c r="O685" s="231"/>
      <c r="P685" s="231"/>
      <c r="Q685" s="231"/>
      <c r="R685" s="231"/>
      <c r="S685" s="231"/>
      <c r="T685" s="231"/>
      <c r="U685" s="231"/>
      <c r="V685" s="231"/>
      <c r="W685" s="231"/>
      <c r="X685" s="231"/>
      <c r="Y685" s="231"/>
      <c r="Z685" s="231"/>
    </row>
    <row r="686" spans="1:26" ht="13.5" customHeight="1">
      <c r="A686" s="231"/>
      <c r="G686" s="45"/>
      <c r="H686" s="45"/>
      <c r="I686" s="45"/>
      <c r="J686" s="45"/>
      <c r="K686" s="46"/>
      <c r="L686" s="45"/>
      <c r="M686" s="45"/>
      <c r="N686" s="45"/>
      <c r="O686" s="231"/>
      <c r="P686" s="231"/>
      <c r="Q686" s="231"/>
      <c r="R686" s="231"/>
      <c r="S686" s="231"/>
      <c r="T686" s="231"/>
      <c r="U686" s="231"/>
      <c r="V686" s="231"/>
      <c r="W686" s="231"/>
      <c r="X686" s="231"/>
      <c r="Y686" s="231"/>
      <c r="Z686" s="231"/>
    </row>
    <row r="687" spans="1:26" ht="13.5" customHeight="1">
      <c r="A687" s="231"/>
      <c r="G687" s="45"/>
      <c r="H687" s="45"/>
      <c r="I687" s="45"/>
      <c r="J687" s="45"/>
      <c r="K687" s="46"/>
      <c r="L687" s="45"/>
      <c r="M687" s="45"/>
      <c r="N687" s="45"/>
      <c r="O687" s="231"/>
      <c r="P687" s="231"/>
      <c r="Q687" s="231"/>
      <c r="R687" s="231"/>
      <c r="S687" s="231"/>
      <c r="T687" s="231"/>
      <c r="U687" s="231"/>
      <c r="V687" s="231"/>
      <c r="W687" s="231"/>
      <c r="X687" s="231"/>
      <c r="Y687" s="231"/>
      <c r="Z687" s="231"/>
    </row>
    <row r="688" spans="1:26" ht="13.5" customHeight="1">
      <c r="A688" s="231"/>
      <c r="G688" s="45"/>
      <c r="H688" s="45"/>
      <c r="I688" s="45"/>
      <c r="J688" s="45"/>
      <c r="K688" s="46"/>
      <c r="L688" s="45"/>
      <c r="M688" s="45"/>
      <c r="N688" s="45"/>
      <c r="O688" s="231"/>
      <c r="P688" s="231"/>
      <c r="Q688" s="231"/>
      <c r="R688" s="231"/>
      <c r="S688" s="231"/>
      <c r="T688" s="231"/>
      <c r="U688" s="231"/>
      <c r="V688" s="231"/>
      <c r="W688" s="231"/>
      <c r="X688" s="231"/>
      <c r="Y688" s="231"/>
      <c r="Z688" s="231"/>
    </row>
    <row r="689" spans="1:26" ht="13.5" customHeight="1">
      <c r="A689" s="231"/>
      <c r="G689" s="45"/>
      <c r="H689" s="45"/>
      <c r="I689" s="45"/>
      <c r="J689" s="45"/>
      <c r="K689" s="46"/>
      <c r="L689" s="45"/>
      <c r="M689" s="45"/>
      <c r="N689" s="45"/>
      <c r="O689" s="231"/>
      <c r="P689" s="231"/>
      <c r="Q689" s="231"/>
      <c r="R689" s="231"/>
      <c r="S689" s="231"/>
      <c r="T689" s="231"/>
      <c r="U689" s="231"/>
      <c r="V689" s="231"/>
      <c r="W689" s="231"/>
      <c r="X689" s="231"/>
      <c r="Y689" s="231"/>
      <c r="Z689" s="231"/>
    </row>
    <row r="690" spans="1:26" ht="13.5" customHeight="1">
      <c r="A690" s="231"/>
      <c r="G690" s="45"/>
      <c r="H690" s="45"/>
      <c r="I690" s="45"/>
      <c r="J690" s="45"/>
      <c r="K690" s="46"/>
      <c r="L690" s="45"/>
      <c r="M690" s="45"/>
      <c r="N690" s="45"/>
      <c r="O690" s="231"/>
      <c r="P690" s="231"/>
      <c r="Q690" s="231"/>
      <c r="R690" s="231"/>
      <c r="S690" s="231"/>
      <c r="T690" s="231"/>
      <c r="U690" s="231"/>
      <c r="V690" s="231"/>
      <c r="W690" s="231"/>
      <c r="X690" s="231"/>
      <c r="Y690" s="231"/>
      <c r="Z690" s="231"/>
    </row>
    <row r="691" spans="1:26" ht="13.5" customHeight="1">
      <c r="A691" s="231"/>
      <c r="G691" s="45"/>
      <c r="H691" s="45"/>
      <c r="I691" s="45"/>
      <c r="J691" s="45"/>
      <c r="K691" s="46"/>
      <c r="L691" s="45"/>
      <c r="M691" s="45"/>
      <c r="N691" s="45"/>
      <c r="O691" s="231"/>
      <c r="P691" s="231"/>
      <c r="Q691" s="231"/>
      <c r="R691" s="231"/>
      <c r="S691" s="231"/>
      <c r="T691" s="231"/>
      <c r="U691" s="231"/>
      <c r="V691" s="231"/>
      <c r="W691" s="231"/>
      <c r="X691" s="231"/>
      <c r="Y691" s="231"/>
      <c r="Z691" s="231"/>
    </row>
    <row r="692" spans="1:26" ht="13.5" customHeight="1">
      <c r="A692" s="231"/>
      <c r="G692" s="45"/>
      <c r="H692" s="45"/>
      <c r="I692" s="45"/>
      <c r="J692" s="45"/>
      <c r="K692" s="46"/>
      <c r="L692" s="45"/>
      <c r="M692" s="45"/>
      <c r="N692" s="45"/>
      <c r="O692" s="231"/>
      <c r="P692" s="231"/>
      <c r="Q692" s="231"/>
      <c r="R692" s="231"/>
      <c r="S692" s="231"/>
      <c r="T692" s="231"/>
      <c r="U692" s="231"/>
      <c r="V692" s="231"/>
      <c r="W692" s="231"/>
      <c r="X692" s="231"/>
      <c r="Y692" s="231"/>
      <c r="Z692" s="231"/>
    </row>
    <row r="693" spans="1:26" ht="13.5" customHeight="1">
      <c r="A693" s="231"/>
      <c r="G693" s="45"/>
      <c r="H693" s="45"/>
      <c r="I693" s="45"/>
      <c r="J693" s="45"/>
      <c r="K693" s="46"/>
      <c r="L693" s="45"/>
      <c r="M693" s="45"/>
      <c r="N693" s="45"/>
      <c r="O693" s="231"/>
      <c r="P693" s="231"/>
      <c r="Q693" s="231"/>
      <c r="R693" s="231"/>
      <c r="S693" s="231"/>
      <c r="T693" s="231"/>
      <c r="U693" s="231"/>
      <c r="V693" s="231"/>
      <c r="W693" s="231"/>
      <c r="X693" s="231"/>
      <c r="Y693" s="231"/>
      <c r="Z693" s="231"/>
    </row>
    <row r="694" spans="1:26" ht="13.5" customHeight="1">
      <c r="A694" s="231"/>
      <c r="G694" s="45"/>
      <c r="H694" s="45"/>
      <c r="I694" s="45"/>
      <c r="J694" s="45"/>
      <c r="K694" s="46"/>
      <c r="L694" s="45"/>
      <c r="M694" s="45"/>
      <c r="N694" s="45"/>
      <c r="O694" s="231"/>
      <c r="P694" s="231"/>
      <c r="Q694" s="231"/>
      <c r="R694" s="231"/>
      <c r="S694" s="231"/>
      <c r="T694" s="231"/>
      <c r="U694" s="231"/>
      <c r="V694" s="231"/>
      <c r="W694" s="231"/>
      <c r="X694" s="231"/>
      <c r="Y694" s="231"/>
      <c r="Z694" s="231"/>
    </row>
    <row r="695" spans="1:26" ht="13.5" customHeight="1">
      <c r="A695" s="231"/>
      <c r="G695" s="45"/>
      <c r="H695" s="45"/>
      <c r="I695" s="45"/>
      <c r="J695" s="45"/>
      <c r="K695" s="46"/>
      <c r="L695" s="45"/>
      <c r="M695" s="45"/>
      <c r="N695" s="45"/>
      <c r="O695" s="231"/>
      <c r="P695" s="231"/>
      <c r="Q695" s="231"/>
      <c r="R695" s="231"/>
      <c r="S695" s="231"/>
      <c r="T695" s="231"/>
      <c r="U695" s="231"/>
      <c r="V695" s="231"/>
      <c r="W695" s="231"/>
      <c r="X695" s="231"/>
      <c r="Y695" s="231"/>
      <c r="Z695" s="231"/>
    </row>
    <row r="696" spans="1:26" ht="13.5" customHeight="1">
      <c r="A696" s="231"/>
      <c r="G696" s="45"/>
      <c r="H696" s="45"/>
      <c r="I696" s="45"/>
      <c r="J696" s="45"/>
      <c r="K696" s="46"/>
      <c r="L696" s="45"/>
      <c r="M696" s="45"/>
      <c r="N696" s="45"/>
      <c r="O696" s="231"/>
      <c r="P696" s="231"/>
      <c r="Q696" s="231"/>
      <c r="R696" s="231"/>
      <c r="S696" s="231"/>
      <c r="T696" s="231"/>
      <c r="U696" s="231"/>
      <c r="V696" s="231"/>
      <c r="W696" s="231"/>
      <c r="X696" s="231"/>
      <c r="Y696" s="231"/>
      <c r="Z696" s="231"/>
    </row>
    <row r="697" spans="1:26" ht="13.5" customHeight="1">
      <c r="A697" s="231"/>
      <c r="G697" s="45"/>
      <c r="H697" s="45"/>
      <c r="I697" s="45"/>
      <c r="J697" s="45"/>
      <c r="K697" s="46"/>
      <c r="L697" s="45"/>
      <c r="M697" s="45"/>
      <c r="N697" s="45"/>
      <c r="O697" s="231"/>
      <c r="P697" s="231"/>
      <c r="Q697" s="231"/>
      <c r="R697" s="231"/>
      <c r="S697" s="231"/>
      <c r="T697" s="231"/>
      <c r="U697" s="231"/>
      <c r="V697" s="231"/>
      <c r="W697" s="231"/>
      <c r="X697" s="231"/>
      <c r="Y697" s="231"/>
      <c r="Z697" s="231"/>
    </row>
    <row r="698" spans="1:26" ht="13.5" customHeight="1">
      <c r="A698" s="231"/>
      <c r="G698" s="45"/>
      <c r="H698" s="45"/>
      <c r="I698" s="45"/>
      <c r="J698" s="45"/>
      <c r="K698" s="46"/>
      <c r="L698" s="45"/>
      <c r="M698" s="45"/>
      <c r="N698" s="45"/>
      <c r="O698" s="231"/>
      <c r="P698" s="231"/>
      <c r="Q698" s="231"/>
      <c r="R698" s="231"/>
      <c r="S698" s="231"/>
      <c r="T698" s="231"/>
      <c r="U698" s="231"/>
      <c r="V698" s="231"/>
      <c r="W698" s="231"/>
      <c r="X698" s="231"/>
      <c r="Y698" s="231"/>
      <c r="Z698" s="231"/>
    </row>
    <row r="699" spans="1:26" ht="13.5" customHeight="1">
      <c r="A699" s="231"/>
      <c r="G699" s="45"/>
      <c r="H699" s="45"/>
      <c r="I699" s="45"/>
      <c r="J699" s="45"/>
      <c r="K699" s="46"/>
      <c r="L699" s="45"/>
      <c r="M699" s="45"/>
      <c r="N699" s="45"/>
      <c r="O699" s="231"/>
      <c r="P699" s="231"/>
      <c r="Q699" s="231"/>
      <c r="R699" s="231"/>
      <c r="S699" s="231"/>
      <c r="T699" s="231"/>
      <c r="U699" s="231"/>
      <c r="V699" s="231"/>
      <c r="W699" s="231"/>
      <c r="X699" s="231"/>
      <c r="Y699" s="231"/>
      <c r="Z699" s="231"/>
    </row>
    <row r="700" spans="1:26" ht="13.5" customHeight="1">
      <c r="A700" s="231"/>
      <c r="G700" s="45"/>
      <c r="H700" s="45"/>
      <c r="I700" s="45"/>
      <c r="J700" s="45"/>
      <c r="K700" s="46"/>
      <c r="L700" s="45"/>
      <c r="M700" s="45"/>
      <c r="N700" s="45"/>
      <c r="O700" s="231"/>
      <c r="P700" s="231"/>
      <c r="Q700" s="231"/>
      <c r="R700" s="231"/>
      <c r="S700" s="231"/>
      <c r="T700" s="231"/>
      <c r="U700" s="231"/>
      <c r="V700" s="231"/>
      <c r="W700" s="231"/>
      <c r="X700" s="231"/>
      <c r="Y700" s="231"/>
      <c r="Z700" s="231"/>
    </row>
    <row r="701" spans="1:26" ht="13.5" customHeight="1">
      <c r="A701" s="231"/>
      <c r="G701" s="45"/>
      <c r="H701" s="45"/>
      <c r="I701" s="45"/>
      <c r="J701" s="45"/>
      <c r="K701" s="46"/>
      <c r="L701" s="45"/>
      <c r="M701" s="45"/>
      <c r="N701" s="45"/>
      <c r="O701" s="231"/>
      <c r="P701" s="231"/>
      <c r="Q701" s="231"/>
      <c r="R701" s="231"/>
      <c r="S701" s="231"/>
      <c r="T701" s="231"/>
      <c r="U701" s="231"/>
      <c r="V701" s="231"/>
      <c r="W701" s="231"/>
      <c r="X701" s="231"/>
      <c r="Y701" s="231"/>
      <c r="Z701" s="231"/>
    </row>
    <row r="702" spans="1:26" ht="13.5" customHeight="1">
      <c r="A702" s="231"/>
      <c r="G702" s="45"/>
      <c r="H702" s="45"/>
      <c r="I702" s="45"/>
      <c r="J702" s="45"/>
      <c r="K702" s="46"/>
      <c r="L702" s="45"/>
      <c r="M702" s="45"/>
      <c r="N702" s="45"/>
      <c r="O702" s="231"/>
      <c r="P702" s="231"/>
      <c r="Q702" s="231"/>
      <c r="R702" s="231"/>
      <c r="S702" s="231"/>
      <c r="T702" s="231"/>
      <c r="U702" s="231"/>
      <c r="V702" s="231"/>
      <c r="W702" s="231"/>
      <c r="X702" s="231"/>
      <c r="Y702" s="231"/>
      <c r="Z702" s="231"/>
    </row>
    <row r="703" spans="1:26" ht="13.5" customHeight="1">
      <c r="A703" s="231"/>
      <c r="G703" s="45"/>
      <c r="H703" s="45"/>
      <c r="I703" s="45"/>
      <c r="J703" s="45"/>
      <c r="K703" s="46"/>
      <c r="L703" s="45"/>
      <c r="M703" s="45"/>
      <c r="N703" s="45"/>
      <c r="O703" s="231"/>
      <c r="P703" s="231"/>
      <c r="Q703" s="231"/>
      <c r="R703" s="231"/>
      <c r="S703" s="231"/>
      <c r="T703" s="231"/>
      <c r="U703" s="231"/>
      <c r="V703" s="231"/>
      <c r="W703" s="231"/>
      <c r="X703" s="231"/>
      <c r="Y703" s="231"/>
      <c r="Z703" s="231"/>
    </row>
    <row r="704" spans="1:26" ht="13.5" customHeight="1">
      <c r="A704" s="231"/>
      <c r="G704" s="45"/>
      <c r="H704" s="45"/>
      <c r="I704" s="45"/>
      <c r="J704" s="45"/>
      <c r="K704" s="46"/>
      <c r="L704" s="45"/>
      <c r="M704" s="45"/>
      <c r="N704" s="45"/>
      <c r="O704" s="231"/>
      <c r="P704" s="231"/>
      <c r="Q704" s="231"/>
      <c r="R704" s="231"/>
      <c r="S704" s="231"/>
      <c r="T704" s="231"/>
      <c r="U704" s="231"/>
      <c r="V704" s="231"/>
      <c r="W704" s="231"/>
      <c r="X704" s="231"/>
      <c r="Y704" s="231"/>
      <c r="Z704" s="231"/>
    </row>
    <row r="705" spans="1:26" ht="13.5" customHeight="1">
      <c r="A705" s="231"/>
      <c r="G705" s="45"/>
      <c r="H705" s="45"/>
      <c r="I705" s="45"/>
      <c r="J705" s="45"/>
      <c r="K705" s="46"/>
      <c r="L705" s="45"/>
      <c r="M705" s="45"/>
      <c r="N705" s="45"/>
      <c r="O705" s="231"/>
      <c r="P705" s="231"/>
      <c r="Q705" s="231"/>
      <c r="R705" s="231"/>
      <c r="S705" s="231"/>
      <c r="T705" s="231"/>
      <c r="U705" s="231"/>
      <c r="V705" s="231"/>
      <c r="W705" s="231"/>
      <c r="X705" s="231"/>
      <c r="Y705" s="231"/>
      <c r="Z705" s="231"/>
    </row>
    <row r="706" spans="1:26" ht="13.5" customHeight="1">
      <c r="A706" s="231"/>
      <c r="G706" s="45"/>
      <c r="H706" s="45"/>
      <c r="I706" s="45"/>
      <c r="J706" s="45"/>
      <c r="K706" s="46"/>
      <c r="L706" s="45"/>
      <c r="M706" s="45"/>
      <c r="N706" s="45"/>
      <c r="O706" s="231"/>
      <c r="P706" s="231"/>
      <c r="Q706" s="231"/>
      <c r="R706" s="231"/>
      <c r="S706" s="231"/>
      <c r="T706" s="231"/>
      <c r="U706" s="231"/>
      <c r="V706" s="231"/>
      <c r="W706" s="231"/>
      <c r="X706" s="231"/>
      <c r="Y706" s="231"/>
      <c r="Z706" s="231"/>
    </row>
    <row r="707" spans="1:26" ht="13.5" customHeight="1">
      <c r="A707" s="231"/>
      <c r="G707" s="45"/>
      <c r="H707" s="45"/>
      <c r="I707" s="45"/>
      <c r="J707" s="45"/>
      <c r="K707" s="46"/>
      <c r="L707" s="45"/>
      <c r="M707" s="45"/>
      <c r="N707" s="45"/>
      <c r="O707" s="231"/>
      <c r="P707" s="231"/>
      <c r="Q707" s="231"/>
      <c r="R707" s="231"/>
      <c r="S707" s="231"/>
      <c r="T707" s="231"/>
      <c r="U707" s="231"/>
      <c r="V707" s="231"/>
      <c r="W707" s="231"/>
      <c r="X707" s="231"/>
      <c r="Y707" s="231"/>
      <c r="Z707" s="231"/>
    </row>
    <row r="708" spans="1:26" ht="13.5" customHeight="1">
      <c r="A708" s="231"/>
      <c r="G708" s="45"/>
      <c r="H708" s="45"/>
      <c r="I708" s="45"/>
      <c r="J708" s="45"/>
      <c r="K708" s="46"/>
      <c r="L708" s="45"/>
      <c r="M708" s="45"/>
      <c r="N708" s="45"/>
      <c r="O708" s="231"/>
      <c r="P708" s="231"/>
      <c r="Q708" s="231"/>
      <c r="R708" s="231"/>
      <c r="S708" s="231"/>
      <c r="T708" s="231"/>
      <c r="U708" s="231"/>
      <c r="V708" s="231"/>
      <c r="W708" s="231"/>
      <c r="X708" s="231"/>
      <c r="Y708" s="231"/>
      <c r="Z708" s="231"/>
    </row>
    <row r="709" spans="1:26" ht="13.5" customHeight="1">
      <c r="A709" s="231"/>
      <c r="G709" s="45"/>
      <c r="H709" s="45"/>
      <c r="I709" s="45"/>
      <c r="J709" s="45"/>
      <c r="K709" s="46"/>
      <c r="L709" s="45"/>
      <c r="M709" s="45"/>
      <c r="N709" s="45"/>
      <c r="O709" s="231"/>
      <c r="P709" s="231"/>
      <c r="Q709" s="231"/>
      <c r="R709" s="231"/>
      <c r="S709" s="231"/>
      <c r="T709" s="231"/>
      <c r="U709" s="231"/>
      <c r="V709" s="231"/>
      <c r="W709" s="231"/>
      <c r="X709" s="231"/>
      <c r="Y709" s="231"/>
      <c r="Z709" s="231"/>
    </row>
    <row r="710" spans="1:26" ht="13.5" customHeight="1">
      <c r="A710" s="231"/>
      <c r="G710" s="45"/>
      <c r="H710" s="45"/>
      <c r="I710" s="45"/>
      <c r="J710" s="45"/>
      <c r="K710" s="46"/>
      <c r="L710" s="45"/>
      <c r="M710" s="45"/>
      <c r="N710" s="45"/>
      <c r="O710" s="231"/>
      <c r="P710" s="231"/>
      <c r="Q710" s="231"/>
      <c r="R710" s="231"/>
      <c r="S710" s="231"/>
      <c r="T710" s="231"/>
      <c r="U710" s="231"/>
      <c r="V710" s="231"/>
      <c r="W710" s="231"/>
      <c r="X710" s="231"/>
      <c r="Y710" s="231"/>
      <c r="Z710" s="231"/>
    </row>
    <row r="711" spans="1:26" ht="13.5" customHeight="1">
      <c r="A711" s="231"/>
      <c r="G711" s="45"/>
      <c r="H711" s="45"/>
      <c r="I711" s="45"/>
      <c r="J711" s="45"/>
      <c r="K711" s="46"/>
      <c r="L711" s="45"/>
      <c r="M711" s="45"/>
      <c r="N711" s="45"/>
      <c r="O711" s="231"/>
      <c r="P711" s="231"/>
      <c r="Q711" s="231"/>
      <c r="R711" s="231"/>
      <c r="S711" s="231"/>
      <c r="T711" s="231"/>
      <c r="U711" s="231"/>
      <c r="V711" s="231"/>
      <c r="W711" s="231"/>
      <c r="X711" s="231"/>
      <c r="Y711" s="231"/>
      <c r="Z711" s="231"/>
    </row>
    <row r="712" spans="1:26" ht="13.5" customHeight="1">
      <c r="A712" s="231"/>
      <c r="G712" s="45"/>
      <c r="H712" s="45"/>
      <c r="I712" s="45"/>
      <c r="J712" s="45"/>
      <c r="K712" s="46"/>
      <c r="L712" s="45"/>
      <c r="M712" s="45"/>
      <c r="N712" s="45"/>
      <c r="O712" s="231"/>
      <c r="P712" s="231"/>
      <c r="Q712" s="231"/>
      <c r="R712" s="231"/>
      <c r="S712" s="231"/>
      <c r="T712" s="231"/>
      <c r="U712" s="231"/>
      <c r="V712" s="231"/>
      <c r="W712" s="231"/>
      <c r="X712" s="231"/>
      <c r="Y712" s="231"/>
      <c r="Z712" s="231"/>
    </row>
    <row r="713" spans="1:26" ht="13.5" customHeight="1">
      <c r="A713" s="231"/>
      <c r="G713" s="45"/>
      <c r="H713" s="45"/>
      <c r="I713" s="45"/>
      <c r="J713" s="45"/>
      <c r="K713" s="46"/>
      <c r="L713" s="45"/>
      <c r="M713" s="45"/>
      <c r="N713" s="45"/>
      <c r="O713" s="231"/>
      <c r="P713" s="231"/>
      <c r="Q713" s="231"/>
      <c r="R713" s="231"/>
      <c r="S713" s="231"/>
      <c r="T713" s="231"/>
      <c r="U713" s="231"/>
      <c r="V713" s="231"/>
      <c r="W713" s="231"/>
      <c r="X713" s="231"/>
      <c r="Y713" s="231"/>
      <c r="Z713" s="231"/>
    </row>
    <row r="714" spans="1:26" ht="13.5" customHeight="1">
      <c r="A714" s="231"/>
      <c r="G714" s="45"/>
      <c r="H714" s="45"/>
      <c r="I714" s="45"/>
      <c r="J714" s="45"/>
      <c r="K714" s="46"/>
      <c r="L714" s="45"/>
      <c r="M714" s="45"/>
      <c r="N714" s="45"/>
      <c r="O714" s="231"/>
      <c r="P714" s="231"/>
      <c r="Q714" s="231"/>
      <c r="R714" s="231"/>
      <c r="S714" s="231"/>
      <c r="T714" s="231"/>
      <c r="U714" s="231"/>
      <c r="V714" s="231"/>
      <c r="W714" s="231"/>
      <c r="X714" s="231"/>
      <c r="Y714" s="231"/>
      <c r="Z714" s="231"/>
    </row>
    <row r="715" spans="1:26" ht="13.5" customHeight="1">
      <c r="A715" s="231"/>
      <c r="G715" s="45"/>
      <c r="H715" s="45"/>
      <c r="I715" s="45"/>
      <c r="J715" s="45"/>
      <c r="K715" s="46"/>
      <c r="L715" s="45"/>
      <c r="M715" s="45"/>
      <c r="N715" s="45"/>
      <c r="O715" s="231"/>
      <c r="P715" s="231"/>
      <c r="Q715" s="231"/>
      <c r="R715" s="231"/>
      <c r="S715" s="231"/>
      <c r="T715" s="231"/>
      <c r="U715" s="231"/>
      <c r="V715" s="231"/>
      <c r="W715" s="231"/>
      <c r="X715" s="231"/>
      <c r="Y715" s="231"/>
      <c r="Z715" s="231"/>
    </row>
    <row r="716" spans="1:26" ht="13.5" customHeight="1">
      <c r="A716" s="231"/>
      <c r="G716" s="45"/>
      <c r="H716" s="45"/>
      <c r="I716" s="45"/>
      <c r="J716" s="45"/>
      <c r="K716" s="46"/>
      <c r="L716" s="45"/>
      <c r="M716" s="45"/>
      <c r="N716" s="45"/>
      <c r="O716" s="231"/>
      <c r="P716" s="231"/>
      <c r="Q716" s="231"/>
      <c r="R716" s="231"/>
      <c r="S716" s="231"/>
      <c r="T716" s="231"/>
      <c r="U716" s="231"/>
      <c r="V716" s="231"/>
      <c r="W716" s="231"/>
      <c r="X716" s="231"/>
      <c r="Y716" s="231"/>
      <c r="Z716" s="231"/>
    </row>
    <row r="717" spans="1:26" ht="13.5" customHeight="1">
      <c r="A717" s="231"/>
      <c r="G717" s="45"/>
      <c r="H717" s="45"/>
      <c r="I717" s="45"/>
      <c r="J717" s="45"/>
      <c r="K717" s="46"/>
      <c r="L717" s="45"/>
      <c r="M717" s="45"/>
      <c r="N717" s="45"/>
      <c r="O717" s="231"/>
      <c r="P717" s="231"/>
      <c r="Q717" s="231"/>
      <c r="R717" s="231"/>
      <c r="S717" s="231"/>
      <c r="T717" s="231"/>
      <c r="U717" s="231"/>
      <c r="V717" s="231"/>
      <c r="W717" s="231"/>
      <c r="X717" s="231"/>
      <c r="Y717" s="231"/>
      <c r="Z717" s="231"/>
    </row>
    <row r="718" spans="1:26" ht="13.5" customHeight="1">
      <c r="A718" s="231"/>
      <c r="G718" s="45"/>
      <c r="H718" s="45"/>
      <c r="I718" s="45"/>
      <c r="J718" s="45"/>
      <c r="K718" s="46"/>
      <c r="L718" s="45"/>
      <c r="M718" s="45"/>
      <c r="N718" s="45"/>
      <c r="O718" s="231"/>
      <c r="P718" s="231"/>
      <c r="Q718" s="231"/>
      <c r="R718" s="231"/>
      <c r="S718" s="231"/>
      <c r="T718" s="231"/>
      <c r="U718" s="231"/>
      <c r="V718" s="231"/>
      <c r="W718" s="231"/>
      <c r="X718" s="231"/>
      <c r="Y718" s="231"/>
      <c r="Z718" s="231"/>
    </row>
    <row r="719" spans="1:26" ht="13.5" customHeight="1">
      <c r="A719" s="231"/>
      <c r="G719" s="45"/>
      <c r="H719" s="45"/>
      <c r="I719" s="45"/>
      <c r="J719" s="45"/>
      <c r="K719" s="46"/>
      <c r="L719" s="45"/>
      <c r="M719" s="45"/>
      <c r="N719" s="45"/>
      <c r="O719" s="231"/>
      <c r="P719" s="231"/>
      <c r="Q719" s="231"/>
      <c r="R719" s="231"/>
      <c r="S719" s="231"/>
      <c r="T719" s="231"/>
      <c r="U719" s="231"/>
      <c r="V719" s="231"/>
      <c r="W719" s="231"/>
      <c r="X719" s="231"/>
      <c r="Y719" s="231"/>
      <c r="Z719" s="231"/>
    </row>
    <row r="720" spans="1:26" ht="13.5" customHeight="1">
      <c r="A720" s="231"/>
      <c r="G720" s="45"/>
      <c r="H720" s="45"/>
      <c r="I720" s="45"/>
      <c r="J720" s="45"/>
      <c r="K720" s="46"/>
      <c r="L720" s="45"/>
      <c r="M720" s="45"/>
      <c r="N720" s="45"/>
      <c r="O720" s="231"/>
      <c r="P720" s="231"/>
      <c r="Q720" s="231"/>
      <c r="R720" s="231"/>
      <c r="S720" s="231"/>
      <c r="T720" s="231"/>
      <c r="U720" s="231"/>
      <c r="V720" s="231"/>
      <c r="W720" s="231"/>
      <c r="X720" s="231"/>
      <c r="Y720" s="231"/>
      <c r="Z720" s="231"/>
    </row>
    <row r="721" spans="1:26" ht="13.5" customHeight="1">
      <c r="A721" s="231"/>
      <c r="G721" s="45"/>
      <c r="H721" s="45"/>
      <c r="I721" s="45"/>
      <c r="J721" s="45"/>
      <c r="K721" s="46"/>
      <c r="L721" s="45"/>
      <c r="M721" s="45"/>
      <c r="N721" s="45"/>
      <c r="O721" s="231"/>
      <c r="P721" s="231"/>
      <c r="Q721" s="231"/>
      <c r="R721" s="231"/>
      <c r="S721" s="231"/>
      <c r="T721" s="231"/>
      <c r="U721" s="231"/>
      <c r="V721" s="231"/>
      <c r="W721" s="231"/>
      <c r="X721" s="231"/>
      <c r="Y721" s="231"/>
      <c r="Z721" s="231"/>
    </row>
    <row r="722" spans="1:26" ht="13.5" customHeight="1">
      <c r="A722" s="231"/>
      <c r="G722" s="45"/>
      <c r="H722" s="45"/>
      <c r="I722" s="45"/>
      <c r="J722" s="45"/>
      <c r="K722" s="46"/>
      <c r="L722" s="45"/>
      <c r="M722" s="45"/>
      <c r="N722" s="45"/>
      <c r="O722" s="231"/>
      <c r="P722" s="231"/>
      <c r="Q722" s="231"/>
      <c r="R722" s="231"/>
      <c r="S722" s="231"/>
      <c r="T722" s="231"/>
      <c r="U722" s="231"/>
      <c r="V722" s="231"/>
      <c r="W722" s="231"/>
      <c r="X722" s="231"/>
      <c r="Y722" s="231"/>
      <c r="Z722" s="231"/>
    </row>
    <row r="723" spans="1:26" ht="13.5" customHeight="1">
      <c r="A723" s="231"/>
      <c r="G723" s="45"/>
      <c r="H723" s="45"/>
      <c r="I723" s="45"/>
      <c r="J723" s="45"/>
      <c r="K723" s="46"/>
      <c r="L723" s="45"/>
      <c r="M723" s="45"/>
      <c r="N723" s="45"/>
      <c r="O723" s="231"/>
      <c r="P723" s="231"/>
      <c r="Q723" s="231"/>
      <c r="R723" s="231"/>
      <c r="S723" s="231"/>
      <c r="T723" s="231"/>
      <c r="U723" s="231"/>
      <c r="V723" s="231"/>
      <c r="W723" s="231"/>
      <c r="X723" s="231"/>
      <c r="Y723" s="231"/>
      <c r="Z723" s="231"/>
    </row>
    <row r="724" spans="1:26" ht="13.5" customHeight="1">
      <c r="A724" s="231"/>
      <c r="G724" s="45"/>
      <c r="H724" s="45"/>
      <c r="I724" s="45"/>
      <c r="J724" s="45"/>
      <c r="K724" s="46"/>
      <c r="L724" s="45"/>
      <c r="M724" s="45"/>
      <c r="N724" s="45"/>
      <c r="O724" s="231"/>
      <c r="P724" s="231"/>
      <c r="Q724" s="231"/>
      <c r="R724" s="231"/>
      <c r="S724" s="231"/>
      <c r="T724" s="231"/>
      <c r="U724" s="231"/>
      <c r="V724" s="231"/>
      <c r="W724" s="231"/>
      <c r="X724" s="231"/>
      <c r="Y724" s="231"/>
      <c r="Z724" s="231"/>
    </row>
    <row r="725" spans="1:26" ht="13.5" customHeight="1">
      <c r="A725" s="231"/>
      <c r="G725" s="45"/>
      <c r="H725" s="45"/>
      <c r="I725" s="45"/>
      <c r="J725" s="45"/>
      <c r="K725" s="46"/>
      <c r="L725" s="45"/>
      <c r="M725" s="45"/>
      <c r="N725" s="45"/>
      <c r="O725" s="231"/>
      <c r="P725" s="231"/>
      <c r="Q725" s="231"/>
      <c r="R725" s="231"/>
      <c r="S725" s="231"/>
      <c r="T725" s="231"/>
      <c r="U725" s="231"/>
      <c r="V725" s="231"/>
      <c r="W725" s="231"/>
      <c r="X725" s="231"/>
      <c r="Y725" s="231"/>
      <c r="Z725" s="231"/>
    </row>
    <row r="726" spans="1:26" ht="13.5" customHeight="1">
      <c r="A726" s="231"/>
      <c r="G726" s="45"/>
      <c r="H726" s="45"/>
      <c r="I726" s="45"/>
      <c r="J726" s="45"/>
      <c r="K726" s="46"/>
      <c r="L726" s="45"/>
      <c r="M726" s="45"/>
      <c r="N726" s="45"/>
      <c r="O726" s="231"/>
      <c r="P726" s="231"/>
      <c r="Q726" s="231"/>
      <c r="R726" s="231"/>
      <c r="S726" s="231"/>
      <c r="T726" s="231"/>
      <c r="U726" s="231"/>
      <c r="V726" s="231"/>
      <c r="W726" s="231"/>
      <c r="X726" s="231"/>
      <c r="Y726" s="231"/>
      <c r="Z726" s="231"/>
    </row>
    <row r="727" spans="1:26" ht="13.5" customHeight="1">
      <c r="A727" s="231"/>
      <c r="G727" s="45"/>
      <c r="H727" s="45"/>
      <c r="I727" s="45"/>
      <c r="J727" s="45"/>
      <c r="K727" s="46"/>
      <c r="L727" s="45"/>
      <c r="M727" s="45"/>
      <c r="N727" s="45"/>
      <c r="O727" s="231"/>
      <c r="P727" s="231"/>
      <c r="Q727" s="231"/>
      <c r="R727" s="231"/>
      <c r="S727" s="231"/>
      <c r="T727" s="231"/>
      <c r="U727" s="231"/>
      <c r="V727" s="231"/>
      <c r="W727" s="231"/>
      <c r="X727" s="231"/>
      <c r="Y727" s="231"/>
      <c r="Z727" s="231"/>
    </row>
    <row r="728" spans="1:26" ht="13.5" customHeight="1">
      <c r="A728" s="231"/>
      <c r="G728" s="45"/>
      <c r="H728" s="45"/>
      <c r="I728" s="45"/>
      <c r="J728" s="45"/>
      <c r="K728" s="46"/>
      <c r="L728" s="45"/>
      <c r="M728" s="45"/>
      <c r="N728" s="45"/>
      <c r="O728" s="231"/>
      <c r="P728" s="231"/>
      <c r="Q728" s="231"/>
      <c r="R728" s="231"/>
      <c r="S728" s="231"/>
      <c r="T728" s="231"/>
      <c r="U728" s="231"/>
      <c r="V728" s="231"/>
      <c r="W728" s="231"/>
      <c r="X728" s="231"/>
      <c r="Y728" s="231"/>
      <c r="Z728" s="231"/>
    </row>
    <row r="729" spans="1:26" ht="13.5" customHeight="1">
      <c r="A729" s="231"/>
      <c r="G729" s="45"/>
      <c r="H729" s="45"/>
      <c r="I729" s="45"/>
      <c r="J729" s="45"/>
      <c r="K729" s="46"/>
      <c r="L729" s="45"/>
      <c r="M729" s="45"/>
      <c r="N729" s="45"/>
      <c r="O729" s="231"/>
      <c r="P729" s="231"/>
      <c r="Q729" s="231"/>
      <c r="R729" s="231"/>
      <c r="S729" s="231"/>
      <c r="T729" s="231"/>
      <c r="U729" s="231"/>
      <c r="V729" s="231"/>
      <c r="W729" s="231"/>
      <c r="X729" s="231"/>
      <c r="Y729" s="231"/>
      <c r="Z729" s="231"/>
    </row>
    <row r="730" spans="1:26" ht="13.5" customHeight="1">
      <c r="A730" s="231"/>
      <c r="G730" s="45"/>
      <c r="H730" s="45"/>
      <c r="I730" s="45"/>
      <c r="J730" s="45"/>
      <c r="K730" s="46"/>
      <c r="L730" s="45"/>
      <c r="M730" s="45"/>
      <c r="N730" s="45"/>
      <c r="O730" s="231"/>
      <c r="P730" s="231"/>
      <c r="Q730" s="231"/>
      <c r="R730" s="231"/>
      <c r="S730" s="231"/>
      <c r="T730" s="231"/>
      <c r="U730" s="231"/>
      <c r="V730" s="231"/>
      <c r="W730" s="231"/>
      <c r="X730" s="231"/>
      <c r="Y730" s="231"/>
      <c r="Z730" s="231"/>
    </row>
    <row r="731" spans="1:26" ht="13.5" customHeight="1">
      <c r="A731" s="231"/>
      <c r="G731" s="45"/>
      <c r="H731" s="45"/>
      <c r="I731" s="45"/>
      <c r="J731" s="45"/>
      <c r="K731" s="46"/>
      <c r="L731" s="45"/>
      <c r="M731" s="45"/>
      <c r="N731" s="45"/>
      <c r="O731" s="231"/>
      <c r="P731" s="231"/>
      <c r="Q731" s="231"/>
      <c r="R731" s="231"/>
      <c r="S731" s="231"/>
      <c r="T731" s="231"/>
      <c r="U731" s="231"/>
      <c r="V731" s="231"/>
      <c r="W731" s="231"/>
      <c r="X731" s="231"/>
      <c r="Y731" s="231"/>
      <c r="Z731" s="231"/>
    </row>
    <row r="732" spans="1:26" ht="13.5" customHeight="1">
      <c r="A732" s="231"/>
      <c r="G732" s="45"/>
      <c r="H732" s="45"/>
      <c r="I732" s="45"/>
      <c r="J732" s="45"/>
      <c r="K732" s="46"/>
      <c r="L732" s="45"/>
      <c r="M732" s="45"/>
      <c r="N732" s="45"/>
      <c r="O732" s="231"/>
      <c r="P732" s="231"/>
      <c r="Q732" s="231"/>
      <c r="R732" s="231"/>
      <c r="S732" s="231"/>
      <c r="T732" s="231"/>
      <c r="U732" s="231"/>
      <c r="V732" s="231"/>
      <c r="W732" s="231"/>
      <c r="X732" s="231"/>
      <c r="Y732" s="231"/>
      <c r="Z732" s="231"/>
    </row>
    <row r="733" spans="1:26" ht="13.5" customHeight="1">
      <c r="A733" s="231"/>
      <c r="G733" s="45"/>
      <c r="H733" s="45"/>
      <c r="I733" s="45"/>
      <c r="J733" s="45"/>
      <c r="K733" s="46"/>
      <c r="L733" s="45"/>
      <c r="M733" s="45"/>
      <c r="N733" s="45"/>
      <c r="O733" s="231"/>
      <c r="P733" s="231"/>
      <c r="Q733" s="231"/>
      <c r="R733" s="231"/>
      <c r="S733" s="231"/>
      <c r="T733" s="231"/>
      <c r="U733" s="231"/>
      <c r="V733" s="231"/>
      <c r="W733" s="231"/>
      <c r="X733" s="231"/>
      <c r="Y733" s="231"/>
      <c r="Z733" s="231"/>
    </row>
    <row r="734" spans="1:26" ht="13.5" customHeight="1">
      <c r="A734" s="231"/>
      <c r="G734" s="45"/>
      <c r="H734" s="45"/>
      <c r="I734" s="45"/>
      <c r="J734" s="45"/>
      <c r="K734" s="46"/>
      <c r="L734" s="45"/>
      <c r="M734" s="45"/>
      <c r="N734" s="45"/>
      <c r="O734" s="231"/>
      <c r="P734" s="231"/>
      <c r="Q734" s="231"/>
      <c r="R734" s="231"/>
      <c r="S734" s="231"/>
      <c r="T734" s="231"/>
      <c r="U734" s="231"/>
      <c r="V734" s="231"/>
      <c r="W734" s="231"/>
      <c r="X734" s="231"/>
      <c r="Y734" s="231"/>
      <c r="Z734" s="231"/>
    </row>
    <row r="735" spans="1:26" ht="13.5" customHeight="1">
      <c r="A735" s="231"/>
      <c r="G735" s="45"/>
      <c r="H735" s="45"/>
      <c r="I735" s="45"/>
      <c r="J735" s="45"/>
      <c r="K735" s="46"/>
      <c r="L735" s="45"/>
      <c r="M735" s="45"/>
      <c r="N735" s="45"/>
      <c r="O735" s="231"/>
      <c r="P735" s="231"/>
      <c r="Q735" s="231"/>
      <c r="R735" s="231"/>
      <c r="S735" s="231"/>
      <c r="T735" s="231"/>
      <c r="U735" s="231"/>
      <c r="V735" s="231"/>
      <c r="W735" s="231"/>
      <c r="X735" s="231"/>
      <c r="Y735" s="231"/>
      <c r="Z735" s="231"/>
    </row>
    <row r="736" spans="1:26" ht="13.5" customHeight="1">
      <c r="A736" s="231"/>
      <c r="G736" s="45"/>
      <c r="H736" s="45"/>
      <c r="I736" s="45"/>
      <c r="J736" s="45"/>
      <c r="K736" s="46"/>
      <c r="L736" s="45"/>
      <c r="M736" s="45"/>
      <c r="N736" s="45"/>
      <c r="O736" s="231"/>
      <c r="P736" s="231"/>
      <c r="Q736" s="231"/>
      <c r="R736" s="231"/>
      <c r="S736" s="231"/>
      <c r="T736" s="231"/>
      <c r="U736" s="231"/>
      <c r="V736" s="231"/>
      <c r="W736" s="231"/>
      <c r="X736" s="231"/>
      <c r="Y736" s="231"/>
      <c r="Z736" s="231"/>
    </row>
    <row r="737" spans="1:26" ht="13.5" customHeight="1">
      <c r="A737" s="231"/>
      <c r="G737" s="45"/>
      <c r="H737" s="45"/>
      <c r="I737" s="45"/>
      <c r="J737" s="45"/>
      <c r="K737" s="46"/>
      <c r="L737" s="45"/>
      <c r="M737" s="45"/>
      <c r="N737" s="45"/>
      <c r="O737" s="231"/>
      <c r="P737" s="231"/>
      <c r="Q737" s="231"/>
      <c r="R737" s="231"/>
      <c r="S737" s="231"/>
      <c r="T737" s="231"/>
      <c r="U737" s="231"/>
      <c r="V737" s="231"/>
      <c r="W737" s="231"/>
      <c r="X737" s="231"/>
      <c r="Y737" s="231"/>
      <c r="Z737" s="231"/>
    </row>
    <row r="738" spans="1:26" ht="13.5" customHeight="1">
      <c r="A738" s="231"/>
      <c r="G738" s="45"/>
      <c r="H738" s="45"/>
      <c r="I738" s="45"/>
      <c r="J738" s="45"/>
      <c r="K738" s="46"/>
      <c r="L738" s="45"/>
      <c r="M738" s="45"/>
      <c r="N738" s="45"/>
      <c r="O738" s="231"/>
      <c r="P738" s="231"/>
      <c r="Q738" s="231"/>
      <c r="R738" s="231"/>
      <c r="S738" s="231"/>
      <c r="T738" s="231"/>
      <c r="U738" s="231"/>
      <c r="V738" s="231"/>
      <c r="W738" s="231"/>
      <c r="X738" s="231"/>
      <c r="Y738" s="231"/>
      <c r="Z738" s="231"/>
    </row>
    <row r="739" spans="1:26" ht="13.5" customHeight="1">
      <c r="A739" s="231"/>
      <c r="G739" s="45"/>
      <c r="H739" s="45"/>
      <c r="I739" s="45"/>
      <c r="J739" s="45"/>
      <c r="K739" s="46"/>
      <c r="L739" s="45"/>
      <c r="M739" s="45"/>
      <c r="N739" s="45"/>
      <c r="O739" s="231"/>
      <c r="P739" s="231"/>
      <c r="Q739" s="231"/>
      <c r="R739" s="231"/>
      <c r="S739" s="231"/>
      <c r="T739" s="231"/>
      <c r="U739" s="231"/>
      <c r="V739" s="231"/>
      <c r="W739" s="231"/>
      <c r="X739" s="231"/>
      <c r="Y739" s="231"/>
      <c r="Z739" s="231"/>
    </row>
    <row r="740" spans="1:26" ht="13.5" customHeight="1">
      <c r="A740" s="231"/>
      <c r="G740" s="45"/>
      <c r="H740" s="45"/>
      <c r="I740" s="45"/>
      <c r="J740" s="45"/>
      <c r="K740" s="46"/>
      <c r="L740" s="45"/>
      <c r="M740" s="45"/>
      <c r="N740" s="45"/>
      <c r="O740" s="231"/>
      <c r="P740" s="231"/>
      <c r="Q740" s="231"/>
      <c r="R740" s="231"/>
      <c r="S740" s="231"/>
      <c r="T740" s="231"/>
      <c r="U740" s="231"/>
      <c r="V740" s="231"/>
      <c r="W740" s="231"/>
      <c r="X740" s="231"/>
      <c r="Y740" s="231"/>
      <c r="Z740" s="231"/>
    </row>
    <row r="741" spans="1:26" ht="13.5" customHeight="1">
      <c r="A741" s="231"/>
      <c r="G741" s="45"/>
      <c r="H741" s="45"/>
      <c r="I741" s="45"/>
      <c r="J741" s="45"/>
      <c r="K741" s="46"/>
      <c r="L741" s="45"/>
      <c r="M741" s="45"/>
      <c r="N741" s="45"/>
      <c r="O741" s="231"/>
      <c r="P741" s="231"/>
      <c r="Q741" s="231"/>
      <c r="R741" s="231"/>
      <c r="S741" s="231"/>
      <c r="T741" s="231"/>
      <c r="U741" s="231"/>
      <c r="V741" s="231"/>
      <c r="W741" s="231"/>
      <c r="X741" s="231"/>
      <c r="Y741" s="231"/>
      <c r="Z741" s="231"/>
    </row>
    <row r="742" spans="1:26" ht="13.5" customHeight="1">
      <c r="A742" s="231"/>
      <c r="G742" s="45"/>
      <c r="H742" s="45"/>
      <c r="I742" s="45"/>
      <c r="J742" s="45"/>
      <c r="K742" s="46"/>
      <c r="L742" s="45"/>
      <c r="M742" s="45"/>
      <c r="N742" s="45"/>
      <c r="O742" s="231"/>
      <c r="P742" s="231"/>
      <c r="Q742" s="231"/>
      <c r="R742" s="231"/>
      <c r="S742" s="231"/>
      <c r="T742" s="231"/>
      <c r="U742" s="231"/>
      <c r="V742" s="231"/>
      <c r="W742" s="231"/>
      <c r="X742" s="231"/>
      <c r="Y742" s="231"/>
      <c r="Z742" s="231"/>
    </row>
    <row r="743" spans="1:26" ht="13.5" customHeight="1">
      <c r="A743" s="231"/>
      <c r="G743" s="45"/>
      <c r="H743" s="45"/>
      <c r="I743" s="45"/>
      <c r="J743" s="45"/>
      <c r="K743" s="46"/>
      <c r="L743" s="45"/>
      <c r="M743" s="45"/>
      <c r="N743" s="45"/>
      <c r="O743" s="231"/>
      <c r="P743" s="231"/>
      <c r="Q743" s="231"/>
      <c r="R743" s="231"/>
      <c r="S743" s="231"/>
      <c r="T743" s="231"/>
      <c r="U743" s="231"/>
      <c r="V743" s="231"/>
      <c r="W743" s="231"/>
      <c r="X743" s="231"/>
      <c r="Y743" s="231"/>
      <c r="Z743" s="231"/>
    </row>
    <row r="744" spans="1:26" ht="13.5" customHeight="1">
      <c r="A744" s="231"/>
      <c r="G744" s="45"/>
      <c r="H744" s="45"/>
      <c r="I744" s="45"/>
      <c r="J744" s="45"/>
      <c r="K744" s="46"/>
      <c r="L744" s="45"/>
      <c r="M744" s="45"/>
      <c r="N744" s="45"/>
      <c r="O744" s="231"/>
      <c r="P744" s="231"/>
      <c r="Q744" s="231"/>
      <c r="R744" s="231"/>
      <c r="S744" s="231"/>
      <c r="T744" s="231"/>
      <c r="U744" s="231"/>
      <c r="V744" s="231"/>
      <c r="W744" s="231"/>
      <c r="X744" s="231"/>
      <c r="Y744" s="231"/>
      <c r="Z744" s="231"/>
    </row>
    <row r="745" spans="1:26" ht="13.5" customHeight="1">
      <c r="A745" s="231"/>
      <c r="G745" s="45"/>
      <c r="H745" s="45"/>
      <c r="I745" s="45"/>
      <c r="J745" s="45"/>
      <c r="K745" s="46"/>
      <c r="L745" s="45"/>
      <c r="M745" s="45"/>
      <c r="N745" s="45"/>
      <c r="O745" s="231"/>
      <c r="P745" s="231"/>
      <c r="Q745" s="231"/>
      <c r="R745" s="231"/>
      <c r="S745" s="231"/>
      <c r="T745" s="231"/>
      <c r="U745" s="231"/>
      <c r="V745" s="231"/>
      <c r="W745" s="231"/>
      <c r="X745" s="231"/>
      <c r="Y745" s="231"/>
      <c r="Z745" s="231"/>
    </row>
    <row r="746" spans="1:26" ht="13.5" customHeight="1">
      <c r="A746" s="231"/>
      <c r="G746" s="45"/>
      <c r="H746" s="45"/>
      <c r="I746" s="45"/>
      <c r="J746" s="45"/>
      <c r="K746" s="46"/>
      <c r="L746" s="45"/>
      <c r="M746" s="45"/>
      <c r="N746" s="45"/>
      <c r="O746" s="231"/>
      <c r="P746" s="231"/>
      <c r="Q746" s="231"/>
      <c r="R746" s="231"/>
      <c r="S746" s="231"/>
      <c r="T746" s="231"/>
      <c r="U746" s="231"/>
      <c r="V746" s="231"/>
      <c r="W746" s="231"/>
      <c r="X746" s="231"/>
      <c r="Y746" s="231"/>
      <c r="Z746" s="231"/>
    </row>
    <row r="747" spans="1:26" ht="13.5" customHeight="1">
      <c r="A747" s="231"/>
      <c r="G747" s="45"/>
      <c r="H747" s="45"/>
      <c r="I747" s="45"/>
      <c r="J747" s="45"/>
      <c r="K747" s="46"/>
      <c r="L747" s="45"/>
      <c r="M747" s="45"/>
      <c r="N747" s="45"/>
      <c r="O747" s="231"/>
      <c r="P747" s="231"/>
      <c r="Q747" s="231"/>
      <c r="R747" s="231"/>
      <c r="S747" s="231"/>
      <c r="T747" s="231"/>
      <c r="U747" s="231"/>
      <c r="V747" s="231"/>
      <c r="W747" s="231"/>
      <c r="X747" s="231"/>
      <c r="Y747" s="231"/>
      <c r="Z747" s="231"/>
    </row>
    <row r="748" spans="1:26" ht="13.5" customHeight="1">
      <c r="A748" s="231"/>
      <c r="G748" s="45"/>
      <c r="H748" s="45"/>
      <c r="I748" s="45"/>
      <c r="J748" s="45"/>
      <c r="K748" s="46"/>
      <c r="L748" s="45"/>
      <c r="M748" s="45"/>
      <c r="N748" s="45"/>
      <c r="O748" s="231"/>
      <c r="P748" s="231"/>
      <c r="Q748" s="231"/>
      <c r="R748" s="231"/>
      <c r="S748" s="231"/>
      <c r="T748" s="231"/>
      <c r="U748" s="231"/>
      <c r="V748" s="231"/>
      <c r="W748" s="231"/>
      <c r="X748" s="231"/>
      <c r="Y748" s="231"/>
      <c r="Z748" s="231"/>
    </row>
    <row r="749" spans="1:26" ht="13.5" customHeight="1">
      <c r="A749" s="231"/>
      <c r="G749" s="45"/>
      <c r="H749" s="45"/>
      <c r="I749" s="45"/>
      <c r="J749" s="45"/>
      <c r="K749" s="46"/>
      <c r="L749" s="45"/>
      <c r="M749" s="45"/>
      <c r="N749" s="45"/>
      <c r="O749" s="231"/>
      <c r="P749" s="231"/>
      <c r="Q749" s="231"/>
      <c r="R749" s="231"/>
      <c r="S749" s="231"/>
      <c r="T749" s="231"/>
      <c r="U749" s="231"/>
      <c r="V749" s="231"/>
      <c r="W749" s="231"/>
      <c r="X749" s="231"/>
      <c r="Y749" s="231"/>
      <c r="Z749" s="231"/>
    </row>
    <row r="750" spans="1:26" ht="13.5" customHeight="1">
      <c r="A750" s="231"/>
      <c r="G750" s="45"/>
      <c r="H750" s="45"/>
      <c r="I750" s="45"/>
      <c r="J750" s="45"/>
      <c r="K750" s="46"/>
      <c r="L750" s="45"/>
      <c r="M750" s="45"/>
      <c r="N750" s="45"/>
      <c r="O750" s="231"/>
      <c r="P750" s="231"/>
      <c r="Q750" s="231"/>
      <c r="R750" s="231"/>
      <c r="S750" s="231"/>
      <c r="T750" s="231"/>
      <c r="U750" s="231"/>
      <c r="V750" s="231"/>
      <c r="W750" s="231"/>
      <c r="X750" s="231"/>
      <c r="Y750" s="231"/>
      <c r="Z750" s="231"/>
    </row>
    <row r="751" spans="1:26" ht="13.5" customHeight="1">
      <c r="A751" s="231"/>
      <c r="G751" s="45"/>
      <c r="H751" s="45"/>
      <c r="I751" s="45"/>
      <c r="J751" s="45"/>
      <c r="K751" s="46"/>
      <c r="L751" s="45"/>
      <c r="M751" s="45"/>
      <c r="N751" s="45"/>
      <c r="O751" s="231"/>
      <c r="P751" s="231"/>
      <c r="Q751" s="231"/>
      <c r="R751" s="231"/>
      <c r="S751" s="231"/>
      <c r="T751" s="231"/>
      <c r="U751" s="231"/>
      <c r="V751" s="231"/>
      <c r="W751" s="231"/>
      <c r="X751" s="231"/>
      <c r="Y751" s="231"/>
      <c r="Z751" s="231"/>
    </row>
    <row r="752" spans="1:26" ht="13.5" customHeight="1">
      <c r="A752" s="231"/>
      <c r="G752" s="45"/>
      <c r="H752" s="45"/>
      <c r="I752" s="45"/>
      <c r="J752" s="45"/>
      <c r="K752" s="46"/>
      <c r="L752" s="45"/>
      <c r="M752" s="45"/>
      <c r="N752" s="45"/>
      <c r="O752" s="231"/>
      <c r="P752" s="231"/>
      <c r="Q752" s="231"/>
      <c r="R752" s="231"/>
      <c r="S752" s="231"/>
      <c r="T752" s="231"/>
      <c r="U752" s="231"/>
      <c r="V752" s="231"/>
      <c r="W752" s="231"/>
      <c r="X752" s="231"/>
      <c r="Y752" s="231"/>
      <c r="Z752" s="231"/>
    </row>
    <row r="753" spans="1:26" ht="13.5" customHeight="1">
      <c r="A753" s="231"/>
      <c r="G753" s="45"/>
      <c r="H753" s="45"/>
      <c r="I753" s="45"/>
      <c r="J753" s="45"/>
      <c r="K753" s="46"/>
      <c r="L753" s="45"/>
      <c r="M753" s="45"/>
      <c r="N753" s="45"/>
      <c r="O753" s="231"/>
      <c r="P753" s="231"/>
      <c r="Q753" s="231"/>
      <c r="R753" s="231"/>
      <c r="S753" s="231"/>
      <c r="T753" s="231"/>
      <c r="U753" s="231"/>
      <c r="V753" s="231"/>
      <c r="W753" s="231"/>
      <c r="X753" s="231"/>
      <c r="Y753" s="231"/>
      <c r="Z753" s="231"/>
    </row>
    <row r="754" spans="1:26" ht="13.5" customHeight="1">
      <c r="A754" s="231"/>
      <c r="G754" s="45"/>
      <c r="H754" s="45"/>
      <c r="I754" s="45"/>
      <c r="J754" s="45"/>
      <c r="K754" s="46"/>
      <c r="L754" s="45"/>
      <c r="M754" s="45"/>
      <c r="N754" s="45"/>
      <c r="O754" s="231"/>
      <c r="P754" s="231"/>
      <c r="Q754" s="231"/>
      <c r="R754" s="231"/>
      <c r="S754" s="231"/>
      <c r="T754" s="231"/>
      <c r="U754" s="231"/>
      <c r="V754" s="231"/>
      <c r="W754" s="231"/>
      <c r="X754" s="231"/>
      <c r="Y754" s="231"/>
      <c r="Z754" s="231"/>
    </row>
    <row r="755" spans="1:26" ht="13.5" customHeight="1">
      <c r="A755" s="231"/>
      <c r="G755" s="45"/>
      <c r="H755" s="45"/>
      <c r="I755" s="45"/>
      <c r="J755" s="45"/>
      <c r="K755" s="46"/>
      <c r="L755" s="45"/>
      <c r="M755" s="45"/>
      <c r="N755" s="45"/>
      <c r="O755" s="231"/>
      <c r="P755" s="231"/>
      <c r="Q755" s="231"/>
      <c r="R755" s="231"/>
      <c r="S755" s="231"/>
      <c r="T755" s="231"/>
      <c r="U755" s="231"/>
      <c r="V755" s="231"/>
      <c r="W755" s="231"/>
      <c r="X755" s="231"/>
      <c r="Y755" s="231"/>
      <c r="Z755" s="231"/>
    </row>
    <row r="756" spans="1:26" ht="13.5" customHeight="1">
      <c r="A756" s="231"/>
      <c r="G756" s="45"/>
      <c r="H756" s="45"/>
      <c r="I756" s="45"/>
      <c r="J756" s="45"/>
      <c r="K756" s="46"/>
      <c r="L756" s="45"/>
      <c r="M756" s="45"/>
      <c r="N756" s="45"/>
      <c r="O756" s="231"/>
      <c r="P756" s="231"/>
      <c r="Q756" s="231"/>
      <c r="R756" s="231"/>
      <c r="S756" s="231"/>
      <c r="T756" s="231"/>
      <c r="U756" s="231"/>
      <c r="V756" s="231"/>
      <c r="W756" s="231"/>
      <c r="X756" s="231"/>
      <c r="Y756" s="231"/>
      <c r="Z756" s="231"/>
    </row>
    <row r="757" spans="1:26" ht="13.5" customHeight="1">
      <c r="A757" s="231"/>
      <c r="G757" s="45"/>
      <c r="H757" s="45"/>
      <c r="I757" s="45"/>
      <c r="J757" s="45"/>
      <c r="K757" s="46"/>
      <c r="L757" s="45"/>
      <c r="M757" s="45"/>
      <c r="N757" s="45"/>
      <c r="O757" s="231"/>
      <c r="P757" s="231"/>
      <c r="Q757" s="231"/>
      <c r="R757" s="231"/>
      <c r="S757" s="231"/>
      <c r="T757" s="231"/>
      <c r="U757" s="231"/>
      <c r="V757" s="231"/>
      <c r="W757" s="231"/>
      <c r="X757" s="231"/>
      <c r="Y757" s="231"/>
      <c r="Z757" s="231"/>
    </row>
    <row r="758" spans="1:26" ht="13.5" customHeight="1">
      <c r="A758" s="231"/>
      <c r="G758" s="45"/>
      <c r="H758" s="45"/>
      <c r="I758" s="45"/>
      <c r="J758" s="45"/>
      <c r="K758" s="46"/>
      <c r="L758" s="45"/>
      <c r="M758" s="45"/>
      <c r="N758" s="45"/>
      <c r="O758" s="231"/>
      <c r="P758" s="231"/>
      <c r="Q758" s="231"/>
      <c r="R758" s="231"/>
      <c r="S758" s="231"/>
      <c r="T758" s="231"/>
      <c r="U758" s="231"/>
      <c r="V758" s="231"/>
      <c r="W758" s="231"/>
      <c r="X758" s="231"/>
      <c r="Y758" s="231"/>
      <c r="Z758" s="231"/>
    </row>
    <row r="759" spans="1:26" ht="13.5" customHeight="1">
      <c r="A759" s="231"/>
      <c r="G759" s="45"/>
      <c r="H759" s="45"/>
      <c r="I759" s="45"/>
      <c r="J759" s="45"/>
      <c r="K759" s="46"/>
      <c r="L759" s="45"/>
      <c r="M759" s="45"/>
      <c r="N759" s="45"/>
      <c r="O759" s="231"/>
      <c r="P759" s="231"/>
      <c r="Q759" s="231"/>
      <c r="R759" s="231"/>
      <c r="S759" s="231"/>
      <c r="T759" s="231"/>
      <c r="U759" s="231"/>
      <c r="V759" s="231"/>
      <c r="W759" s="231"/>
      <c r="X759" s="231"/>
      <c r="Y759" s="231"/>
      <c r="Z759" s="231"/>
    </row>
    <row r="760" spans="1:26" ht="13.5" customHeight="1">
      <c r="A760" s="231"/>
      <c r="G760" s="45"/>
      <c r="H760" s="45"/>
      <c r="I760" s="45"/>
      <c r="J760" s="45"/>
      <c r="K760" s="46"/>
      <c r="L760" s="45"/>
      <c r="M760" s="45"/>
      <c r="N760" s="45"/>
      <c r="O760" s="231"/>
      <c r="P760" s="231"/>
      <c r="Q760" s="231"/>
      <c r="R760" s="231"/>
      <c r="S760" s="231"/>
      <c r="T760" s="231"/>
      <c r="U760" s="231"/>
      <c r="V760" s="231"/>
      <c r="W760" s="231"/>
      <c r="X760" s="231"/>
      <c r="Y760" s="231"/>
      <c r="Z760" s="231"/>
    </row>
    <row r="761" spans="1:26" ht="13.5" customHeight="1">
      <c r="A761" s="231"/>
      <c r="G761" s="45"/>
      <c r="H761" s="45"/>
      <c r="I761" s="45"/>
      <c r="J761" s="45"/>
      <c r="K761" s="46"/>
      <c r="L761" s="45"/>
      <c r="M761" s="45"/>
      <c r="N761" s="45"/>
      <c r="O761" s="231"/>
      <c r="P761" s="231"/>
      <c r="Q761" s="231"/>
      <c r="R761" s="231"/>
      <c r="S761" s="231"/>
      <c r="T761" s="231"/>
      <c r="U761" s="231"/>
      <c r="V761" s="231"/>
      <c r="W761" s="231"/>
      <c r="X761" s="231"/>
      <c r="Y761" s="231"/>
      <c r="Z761" s="231"/>
    </row>
    <row r="762" spans="1:26" ht="13.5" customHeight="1">
      <c r="A762" s="231"/>
      <c r="G762" s="45"/>
      <c r="H762" s="45"/>
      <c r="I762" s="45"/>
      <c r="J762" s="45"/>
      <c r="K762" s="46"/>
      <c r="L762" s="45"/>
      <c r="M762" s="45"/>
      <c r="N762" s="45"/>
      <c r="O762" s="231"/>
      <c r="P762" s="231"/>
      <c r="Q762" s="231"/>
      <c r="R762" s="231"/>
      <c r="S762" s="231"/>
      <c r="T762" s="231"/>
      <c r="U762" s="231"/>
      <c r="V762" s="231"/>
      <c r="W762" s="231"/>
      <c r="X762" s="231"/>
      <c r="Y762" s="231"/>
      <c r="Z762" s="231"/>
    </row>
    <row r="763" spans="1:26" ht="13.5" customHeight="1">
      <c r="A763" s="231"/>
      <c r="G763" s="45"/>
      <c r="H763" s="45"/>
      <c r="I763" s="45"/>
      <c r="J763" s="45"/>
      <c r="K763" s="46"/>
      <c r="L763" s="45"/>
      <c r="M763" s="45"/>
      <c r="N763" s="45"/>
      <c r="O763" s="231"/>
      <c r="P763" s="231"/>
      <c r="Q763" s="231"/>
      <c r="R763" s="231"/>
      <c r="S763" s="231"/>
      <c r="T763" s="231"/>
      <c r="U763" s="231"/>
      <c r="V763" s="231"/>
      <c r="W763" s="231"/>
      <c r="X763" s="231"/>
      <c r="Y763" s="231"/>
      <c r="Z763" s="231"/>
    </row>
    <row r="764" spans="1:26" ht="13.5" customHeight="1">
      <c r="A764" s="231"/>
      <c r="G764" s="45"/>
      <c r="H764" s="45"/>
      <c r="I764" s="45"/>
      <c r="J764" s="45"/>
      <c r="K764" s="46"/>
      <c r="L764" s="45"/>
      <c r="M764" s="45"/>
      <c r="N764" s="45"/>
      <c r="O764" s="231"/>
      <c r="P764" s="231"/>
      <c r="Q764" s="231"/>
      <c r="R764" s="231"/>
      <c r="S764" s="231"/>
      <c r="T764" s="231"/>
      <c r="U764" s="231"/>
      <c r="V764" s="231"/>
      <c r="W764" s="231"/>
      <c r="X764" s="231"/>
      <c r="Y764" s="231"/>
      <c r="Z764" s="231"/>
    </row>
    <row r="765" spans="1:26" ht="13.5" customHeight="1">
      <c r="A765" s="231"/>
      <c r="G765" s="45"/>
      <c r="H765" s="45"/>
      <c r="I765" s="45"/>
      <c r="J765" s="45"/>
      <c r="K765" s="46"/>
      <c r="L765" s="45"/>
      <c r="M765" s="45"/>
      <c r="N765" s="45"/>
      <c r="O765" s="231"/>
      <c r="P765" s="231"/>
      <c r="Q765" s="231"/>
      <c r="R765" s="231"/>
      <c r="S765" s="231"/>
      <c r="T765" s="231"/>
      <c r="U765" s="231"/>
      <c r="V765" s="231"/>
      <c r="W765" s="231"/>
      <c r="X765" s="231"/>
      <c r="Y765" s="231"/>
      <c r="Z765" s="231"/>
    </row>
    <row r="766" spans="1:26" ht="13.5" customHeight="1">
      <c r="A766" s="231"/>
      <c r="G766" s="45"/>
      <c r="H766" s="45"/>
      <c r="I766" s="45"/>
      <c r="J766" s="45"/>
      <c r="K766" s="46"/>
      <c r="L766" s="45"/>
      <c r="M766" s="45"/>
      <c r="N766" s="45"/>
      <c r="O766" s="231"/>
      <c r="P766" s="231"/>
      <c r="Q766" s="231"/>
      <c r="R766" s="231"/>
      <c r="S766" s="231"/>
      <c r="T766" s="231"/>
      <c r="U766" s="231"/>
      <c r="V766" s="231"/>
      <c r="W766" s="231"/>
      <c r="X766" s="231"/>
      <c r="Y766" s="231"/>
      <c r="Z766" s="231"/>
    </row>
    <row r="767" spans="1:26" ht="13.5" customHeight="1">
      <c r="A767" s="231"/>
      <c r="G767" s="45"/>
      <c r="H767" s="45"/>
      <c r="I767" s="45"/>
      <c r="J767" s="45"/>
      <c r="K767" s="46"/>
      <c r="L767" s="45"/>
      <c r="M767" s="45"/>
      <c r="N767" s="45"/>
      <c r="O767" s="231"/>
      <c r="P767" s="231"/>
      <c r="Q767" s="231"/>
      <c r="R767" s="231"/>
      <c r="S767" s="231"/>
      <c r="T767" s="231"/>
      <c r="U767" s="231"/>
      <c r="V767" s="231"/>
      <c r="W767" s="231"/>
      <c r="X767" s="231"/>
      <c r="Y767" s="231"/>
      <c r="Z767" s="231"/>
    </row>
    <row r="768" spans="1:26" ht="13.5" customHeight="1">
      <c r="A768" s="231"/>
      <c r="G768" s="45"/>
      <c r="H768" s="45"/>
      <c r="I768" s="45"/>
      <c r="J768" s="45"/>
      <c r="K768" s="46"/>
      <c r="L768" s="45"/>
      <c r="M768" s="45"/>
      <c r="N768" s="45"/>
      <c r="O768" s="231"/>
      <c r="P768" s="231"/>
      <c r="Q768" s="231"/>
      <c r="R768" s="231"/>
      <c r="S768" s="231"/>
      <c r="T768" s="231"/>
      <c r="U768" s="231"/>
      <c r="V768" s="231"/>
      <c r="W768" s="231"/>
      <c r="X768" s="231"/>
      <c r="Y768" s="231"/>
      <c r="Z768" s="231"/>
    </row>
    <row r="769" spans="1:26" ht="13.5" customHeight="1">
      <c r="A769" s="231"/>
      <c r="G769" s="45"/>
      <c r="H769" s="45"/>
      <c r="I769" s="45"/>
      <c r="J769" s="45"/>
      <c r="K769" s="46"/>
      <c r="L769" s="45"/>
      <c r="M769" s="45"/>
      <c r="N769" s="45"/>
      <c r="O769" s="231"/>
      <c r="P769" s="231"/>
      <c r="Q769" s="231"/>
      <c r="R769" s="231"/>
      <c r="S769" s="231"/>
      <c r="T769" s="231"/>
      <c r="U769" s="231"/>
      <c r="V769" s="231"/>
      <c r="W769" s="231"/>
      <c r="X769" s="231"/>
      <c r="Y769" s="231"/>
      <c r="Z769" s="231"/>
    </row>
    <row r="770" spans="1:26" ht="13.5" customHeight="1">
      <c r="A770" s="231"/>
      <c r="G770" s="45"/>
      <c r="H770" s="45"/>
      <c r="I770" s="45"/>
      <c r="J770" s="45"/>
      <c r="K770" s="46"/>
      <c r="L770" s="45"/>
      <c r="M770" s="45"/>
      <c r="N770" s="45"/>
      <c r="O770" s="231"/>
      <c r="P770" s="231"/>
      <c r="Q770" s="231"/>
      <c r="R770" s="231"/>
      <c r="S770" s="231"/>
      <c r="T770" s="231"/>
      <c r="U770" s="231"/>
      <c r="V770" s="231"/>
      <c r="W770" s="231"/>
      <c r="X770" s="231"/>
      <c r="Y770" s="231"/>
      <c r="Z770" s="231"/>
    </row>
    <row r="771" spans="1:26" ht="13.5" customHeight="1">
      <c r="A771" s="231"/>
      <c r="G771" s="45"/>
      <c r="H771" s="45"/>
      <c r="I771" s="45"/>
      <c r="J771" s="45"/>
      <c r="K771" s="46"/>
      <c r="L771" s="45"/>
      <c r="M771" s="45"/>
      <c r="N771" s="45"/>
      <c r="O771" s="231"/>
      <c r="P771" s="231"/>
      <c r="Q771" s="231"/>
      <c r="R771" s="231"/>
      <c r="S771" s="231"/>
      <c r="T771" s="231"/>
      <c r="U771" s="231"/>
      <c r="V771" s="231"/>
      <c r="W771" s="231"/>
      <c r="X771" s="231"/>
      <c r="Y771" s="231"/>
      <c r="Z771" s="231"/>
    </row>
    <row r="772" spans="1:26" ht="13.5" customHeight="1">
      <c r="A772" s="231"/>
      <c r="G772" s="45"/>
      <c r="H772" s="45"/>
      <c r="I772" s="45"/>
      <c r="J772" s="45"/>
      <c r="K772" s="46"/>
      <c r="L772" s="45"/>
      <c r="M772" s="45"/>
      <c r="N772" s="45"/>
      <c r="O772" s="231"/>
      <c r="P772" s="231"/>
      <c r="Q772" s="231"/>
      <c r="R772" s="231"/>
      <c r="S772" s="231"/>
      <c r="T772" s="231"/>
      <c r="U772" s="231"/>
      <c r="V772" s="231"/>
      <c r="W772" s="231"/>
      <c r="X772" s="231"/>
      <c r="Y772" s="231"/>
      <c r="Z772" s="231"/>
    </row>
    <row r="773" spans="1:26" ht="13.5" customHeight="1">
      <c r="A773" s="231"/>
      <c r="G773" s="45"/>
      <c r="H773" s="45"/>
      <c r="I773" s="45"/>
      <c r="J773" s="45"/>
      <c r="K773" s="46"/>
      <c r="L773" s="45"/>
      <c r="M773" s="45"/>
      <c r="N773" s="45"/>
      <c r="O773" s="231"/>
      <c r="P773" s="231"/>
      <c r="Q773" s="231"/>
      <c r="R773" s="231"/>
      <c r="S773" s="231"/>
      <c r="T773" s="231"/>
      <c r="U773" s="231"/>
      <c r="V773" s="231"/>
      <c r="W773" s="231"/>
      <c r="X773" s="231"/>
      <c r="Y773" s="231"/>
      <c r="Z773" s="231"/>
    </row>
    <row r="774" spans="1:26" ht="13.5" customHeight="1">
      <c r="A774" s="231"/>
      <c r="G774" s="45"/>
      <c r="H774" s="45"/>
      <c r="I774" s="45"/>
      <c r="J774" s="45"/>
      <c r="K774" s="46"/>
      <c r="L774" s="45"/>
      <c r="M774" s="45"/>
      <c r="N774" s="45"/>
      <c r="O774" s="231"/>
      <c r="P774" s="231"/>
      <c r="Q774" s="231"/>
      <c r="R774" s="231"/>
      <c r="S774" s="231"/>
      <c r="T774" s="231"/>
      <c r="U774" s="231"/>
      <c r="V774" s="231"/>
      <c r="W774" s="231"/>
      <c r="X774" s="231"/>
      <c r="Y774" s="231"/>
      <c r="Z774" s="231"/>
    </row>
    <row r="775" spans="1:26" ht="13.5" customHeight="1">
      <c r="A775" s="231"/>
      <c r="G775" s="45"/>
      <c r="H775" s="45"/>
      <c r="I775" s="45"/>
      <c r="J775" s="45"/>
      <c r="K775" s="46"/>
      <c r="L775" s="45"/>
      <c r="M775" s="45"/>
      <c r="N775" s="45"/>
      <c r="O775" s="231"/>
      <c r="P775" s="231"/>
      <c r="Q775" s="231"/>
      <c r="R775" s="231"/>
      <c r="S775" s="231"/>
      <c r="T775" s="231"/>
      <c r="U775" s="231"/>
      <c r="V775" s="231"/>
      <c r="W775" s="231"/>
      <c r="X775" s="231"/>
      <c r="Y775" s="231"/>
      <c r="Z775" s="231"/>
    </row>
    <row r="776" spans="1:26" ht="13.5" customHeight="1">
      <c r="A776" s="231"/>
      <c r="G776" s="45"/>
      <c r="H776" s="45"/>
      <c r="I776" s="45"/>
      <c r="J776" s="45"/>
      <c r="K776" s="46"/>
      <c r="L776" s="45"/>
      <c r="M776" s="45"/>
      <c r="N776" s="45"/>
      <c r="O776" s="231"/>
      <c r="P776" s="231"/>
      <c r="Q776" s="231"/>
      <c r="R776" s="231"/>
      <c r="S776" s="231"/>
      <c r="T776" s="231"/>
      <c r="U776" s="231"/>
      <c r="V776" s="231"/>
      <c r="W776" s="231"/>
      <c r="X776" s="231"/>
      <c r="Y776" s="231"/>
      <c r="Z776" s="231"/>
    </row>
    <row r="777" spans="1:26" ht="13.5" customHeight="1">
      <c r="A777" s="231"/>
      <c r="G777" s="45"/>
      <c r="H777" s="45"/>
      <c r="I777" s="45"/>
      <c r="J777" s="45"/>
      <c r="K777" s="46"/>
      <c r="L777" s="45"/>
      <c r="M777" s="45"/>
      <c r="N777" s="45"/>
      <c r="O777" s="231"/>
      <c r="P777" s="231"/>
      <c r="Q777" s="231"/>
      <c r="R777" s="231"/>
      <c r="S777" s="231"/>
      <c r="T777" s="231"/>
      <c r="U777" s="231"/>
      <c r="V777" s="231"/>
      <c r="W777" s="231"/>
      <c r="X777" s="231"/>
      <c r="Y777" s="231"/>
      <c r="Z777" s="231"/>
    </row>
    <row r="778" spans="1:26" ht="13.5" customHeight="1">
      <c r="A778" s="231"/>
      <c r="G778" s="45"/>
      <c r="H778" s="45"/>
      <c r="I778" s="45"/>
      <c r="J778" s="45"/>
      <c r="K778" s="46"/>
      <c r="L778" s="45"/>
      <c r="M778" s="45"/>
      <c r="N778" s="45"/>
      <c r="O778" s="231"/>
      <c r="P778" s="231"/>
      <c r="Q778" s="231"/>
      <c r="R778" s="231"/>
      <c r="S778" s="231"/>
      <c r="T778" s="231"/>
      <c r="U778" s="231"/>
      <c r="V778" s="231"/>
      <c r="W778" s="231"/>
      <c r="X778" s="231"/>
      <c r="Y778" s="231"/>
      <c r="Z778" s="231"/>
    </row>
    <row r="779" spans="1:26" ht="13.5" customHeight="1">
      <c r="A779" s="231"/>
      <c r="G779" s="45"/>
      <c r="H779" s="45"/>
      <c r="I779" s="45"/>
      <c r="J779" s="45"/>
      <c r="K779" s="46"/>
      <c r="L779" s="45"/>
      <c r="M779" s="45"/>
      <c r="N779" s="45"/>
      <c r="O779" s="231"/>
      <c r="P779" s="231"/>
      <c r="Q779" s="231"/>
      <c r="R779" s="231"/>
      <c r="S779" s="231"/>
      <c r="T779" s="231"/>
      <c r="U779" s="231"/>
      <c r="V779" s="231"/>
      <c r="W779" s="231"/>
      <c r="X779" s="231"/>
      <c r="Y779" s="231"/>
      <c r="Z779" s="231"/>
    </row>
    <row r="780" spans="1:26" ht="13.5" customHeight="1">
      <c r="A780" s="231"/>
      <c r="G780" s="45"/>
      <c r="H780" s="45"/>
      <c r="I780" s="45"/>
      <c r="J780" s="45"/>
      <c r="K780" s="46"/>
      <c r="L780" s="45"/>
      <c r="M780" s="45"/>
      <c r="N780" s="45"/>
      <c r="O780" s="231"/>
      <c r="P780" s="231"/>
      <c r="Q780" s="231"/>
      <c r="R780" s="231"/>
      <c r="S780" s="231"/>
      <c r="T780" s="231"/>
      <c r="U780" s="231"/>
      <c r="V780" s="231"/>
      <c r="W780" s="231"/>
      <c r="X780" s="231"/>
      <c r="Y780" s="231"/>
      <c r="Z780" s="231"/>
    </row>
    <row r="781" spans="1:26" ht="13.5" customHeight="1">
      <c r="A781" s="231"/>
      <c r="G781" s="45"/>
      <c r="H781" s="45"/>
      <c r="I781" s="45"/>
      <c r="J781" s="45"/>
      <c r="K781" s="46"/>
      <c r="L781" s="45"/>
      <c r="M781" s="45"/>
      <c r="N781" s="45"/>
      <c r="O781" s="231"/>
      <c r="P781" s="231"/>
      <c r="Q781" s="231"/>
      <c r="R781" s="231"/>
      <c r="S781" s="231"/>
      <c r="T781" s="231"/>
      <c r="U781" s="231"/>
      <c r="V781" s="231"/>
      <c r="W781" s="231"/>
      <c r="X781" s="231"/>
      <c r="Y781" s="231"/>
      <c r="Z781" s="231"/>
    </row>
    <row r="782" spans="1:26" ht="13.5" customHeight="1">
      <c r="A782" s="231"/>
      <c r="G782" s="45"/>
      <c r="H782" s="45"/>
      <c r="I782" s="45"/>
      <c r="J782" s="45"/>
      <c r="K782" s="46"/>
      <c r="L782" s="45"/>
      <c r="M782" s="45"/>
      <c r="N782" s="45"/>
      <c r="O782" s="231"/>
      <c r="P782" s="231"/>
      <c r="Q782" s="231"/>
      <c r="R782" s="231"/>
      <c r="S782" s="231"/>
      <c r="T782" s="231"/>
      <c r="U782" s="231"/>
      <c r="V782" s="231"/>
      <c r="W782" s="231"/>
      <c r="X782" s="231"/>
      <c r="Y782" s="231"/>
      <c r="Z782" s="231"/>
    </row>
    <row r="783" spans="1:26" ht="13.5" customHeight="1">
      <c r="A783" s="231"/>
      <c r="G783" s="45"/>
      <c r="H783" s="45"/>
      <c r="I783" s="45"/>
      <c r="J783" s="45"/>
      <c r="K783" s="46"/>
      <c r="L783" s="45"/>
      <c r="M783" s="45"/>
      <c r="N783" s="45"/>
      <c r="O783" s="231"/>
      <c r="P783" s="231"/>
      <c r="Q783" s="231"/>
      <c r="R783" s="231"/>
      <c r="S783" s="231"/>
      <c r="T783" s="231"/>
      <c r="U783" s="231"/>
      <c r="V783" s="231"/>
      <c r="W783" s="231"/>
      <c r="X783" s="231"/>
      <c r="Y783" s="231"/>
      <c r="Z783" s="231"/>
    </row>
    <row r="784" spans="1:26" ht="13.5" customHeight="1">
      <c r="A784" s="231"/>
      <c r="G784" s="45"/>
      <c r="H784" s="45"/>
      <c r="I784" s="45"/>
      <c r="J784" s="45"/>
      <c r="K784" s="46"/>
      <c r="L784" s="45"/>
      <c r="M784" s="45"/>
      <c r="N784" s="45"/>
      <c r="O784" s="231"/>
      <c r="P784" s="231"/>
      <c r="Q784" s="231"/>
      <c r="R784" s="231"/>
      <c r="S784" s="231"/>
      <c r="T784" s="231"/>
      <c r="U784" s="231"/>
      <c r="V784" s="231"/>
      <c r="W784" s="231"/>
      <c r="X784" s="231"/>
      <c r="Y784" s="231"/>
      <c r="Z784" s="231"/>
    </row>
    <row r="785" spans="1:26" ht="13.5" customHeight="1">
      <c r="A785" s="231"/>
      <c r="G785" s="45"/>
      <c r="H785" s="45"/>
      <c r="I785" s="45"/>
      <c r="J785" s="45"/>
      <c r="K785" s="46"/>
      <c r="L785" s="45"/>
      <c r="M785" s="45"/>
      <c r="N785" s="45"/>
      <c r="O785" s="231"/>
      <c r="P785" s="231"/>
      <c r="Q785" s="231"/>
      <c r="R785" s="231"/>
      <c r="S785" s="231"/>
      <c r="T785" s="231"/>
      <c r="U785" s="231"/>
      <c r="V785" s="231"/>
      <c r="W785" s="231"/>
      <c r="X785" s="231"/>
      <c r="Y785" s="231"/>
      <c r="Z785" s="231"/>
    </row>
    <row r="786" spans="1:26" ht="13.5" customHeight="1">
      <c r="A786" s="231"/>
      <c r="G786" s="45"/>
      <c r="H786" s="45"/>
      <c r="I786" s="45"/>
      <c r="J786" s="45"/>
      <c r="K786" s="46"/>
      <c r="L786" s="45"/>
      <c r="M786" s="45"/>
      <c r="N786" s="45"/>
      <c r="O786" s="231"/>
      <c r="P786" s="231"/>
      <c r="Q786" s="231"/>
      <c r="R786" s="231"/>
      <c r="S786" s="231"/>
      <c r="T786" s="231"/>
      <c r="U786" s="231"/>
      <c r="V786" s="231"/>
      <c r="W786" s="231"/>
      <c r="X786" s="231"/>
      <c r="Y786" s="231"/>
      <c r="Z786" s="231"/>
    </row>
    <row r="787" spans="1:26" ht="13.5" customHeight="1">
      <c r="A787" s="231"/>
      <c r="G787" s="45"/>
      <c r="H787" s="45"/>
      <c r="I787" s="45"/>
      <c r="J787" s="45"/>
      <c r="K787" s="46"/>
      <c r="L787" s="45"/>
      <c r="M787" s="45"/>
      <c r="N787" s="45"/>
      <c r="O787" s="231"/>
      <c r="P787" s="231"/>
      <c r="Q787" s="231"/>
      <c r="R787" s="231"/>
      <c r="S787" s="231"/>
      <c r="T787" s="231"/>
      <c r="U787" s="231"/>
      <c r="V787" s="231"/>
      <c r="W787" s="231"/>
      <c r="X787" s="231"/>
      <c r="Y787" s="231"/>
      <c r="Z787" s="231"/>
    </row>
    <row r="788" spans="1:26" ht="13.5" customHeight="1">
      <c r="A788" s="231"/>
      <c r="G788" s="45"/>
      <c r="H788" s="45"/>
      <c r="I788" s="45"/>
      <c r="J788" s="45"/>
      <c r="K788" s="46"/>
      <c r="L788" s="45"/>
      <c r="M788" s="45"/>
      <c r="N788" s="45"/>
      <c r="O788" s="231"/>
      <c r="P788" s="231"/>
      <c r="Q788" s="231"/>
      <c r="R788" s="231"/>
      <c r="S788" s="231"/>
      <c r="T788" s="231"/>
      <c r="U788" s="231"/>
      <c r="V788" s="231"/>
      <c r="W788" s="231"/>
      <c r="X788" s="231"/>
      <c r="Y788" s="231"/>
      <c r="Z788" s="231"/>
    </row>
    <row r="789" spans="1:26" ht="13.5" customHeight="1">
      <c r="A789" s="231"/>
      <c r="G789" s="45"/>
      <c r="H789" s="45"/>
      <c r="I789" s="45"/>
      <c r="J789" s="45"/>
      <c r="K789" s="46"/>
      <c r="L789" s="45"/>
      <c r="M789" s="45"/>
      <c r="N789" s="45"/>
      <c r="O789" s="231"/>
      <c r="P789" s="231"/>
      <c r="Q789" s="231"/>
      <c r="R789" s="231"/>
      <c r="S789" s="231"/>
      <c r="T789" s="231"/>
      <c r="U789" s="231"/>
      <c r="V789" s="231"/>
      <c r="W789" s="231"/>
      <c r="X789" s="231"/>
      <c r="Y789" s="231"/>
      <c r="Z789" s="231"/>
    </row>
    <row r="790" spans="1:26" ht="13.5" customHeight="1">
      <c r="A790" s="231"/>
      <c r="G790" s="45"/>
      <c r="H790" s="45"/>
      <c r="I790" s="45"/>
      <c r="J790" s="45"/>
      <c r="K790" s="46"/>
      <c r="L790" s="45"/>
      <c r="M790" s="45"/>
      <c r="N790" s="45"/>
      <c r="O790" s="231"/>
      <c r="P790" s="231"/>
      <c r="Q790" s="231"/>
      <c r="R790" s="231"/>
      <c r="S790" s="231"/>
      <c r="T790" s="231"/>
      <c r="U790" s="231"/>
      <c r="V790" s="231"/>
      <c r="W790" s="231"/>
      <c r="X790" s="231"/>
      <c r="Y790" s="231"/>
      <c r="Z790" s="231"/>
    </row>
    <row r="791" spans="1:26" ht="13.5" customHeight="1">
      <c r="A791" s="231"/>
      <c r="G791" s="45"/>
      <c r="H791" s="45"/>
      <c r="I791" s="45"/>
      <c r="J791" s="45"/>
      <c r="K791" s="46"/>
      <c r="L791" s="45"/>
      <c r="M791" s="45"/>
      <c r="N791" s="45"/>
      <c r="O791" s="231"/>
      <c r="P791" s="231"/>
      <c r="Q791" s="231"/>
      <c r="R791" s="231"/>
      <c r="S791" s="231"/>
      <c r="T791" s="231"/>
      <c r="U791" s="231"/>
      <c r="V791" s="231"/>
      <c r="W791" s="231"/>
      <c r="X791" s="231"/>
      <c r="Y791" s="231"/>
      <c r="Z791" s="231"/>
    </row>
    <row r="792" spans="1:26" ht="13.5" customHeight="1">
      <c r="A792" s="231"/>
      <c r="G792" s="45"/>
      <c r="H792" s="45"/>
      <c r="I792" s="45"/>
      <c r="J792" s="45"/>
      <c r="K792" s="46"/>
      <c r="L792" s="45"/>
      <c r="M792" s="45"/>
      <c r="N792" s="45"/>
      <c r="O792" s="231"/>
      <c r="P792" s="231"/>
      <c r="Q792" s="231"/>
      <c r="R792" s="231"/>
      <c r="S792" s="231"/>
      <c r="T792" s="231"/>
      <c r="U792" s="231"/>
      <c r="V792" s="231"/>
      <c r="W792" s="231"/>
      <c r="X792" s="231"/>
      <c r="Y792" s="231"/>
      <c r="Z792" s="231"/>
    </row>
    <row r="793" spans="1:26" ht="13.5" customHeight="1">
      <c r="A793" s="231"/>
      <c r="G793" s="45"/>
      <c r="H793" s="45"/>
      <c r="I793" s="45"/>
      <c r="J793" s="45"/>
      <c r="K793" s="46"/>
      <c r="L793" s="45"/>
      <c r="M793" s="45"/>
      <c r="N793" s="45"/>
      <c r="O793" s="231"/>
      <c r="P793" s="231"/>
      <c r="Q793" s="231"/>
      <c r="R793" s="231"/>
      <c r="S793" s="231"/>
      <c r="T793" s="231"/>
      <c r="U793" s="231"/>
      <c r="V793" s="231"/>
      <c r="W793" s="231"/>
      <c r="X793" s="231"/>
      <c r="Y793" s="231"/>
      <c r="Z793" s="231"/>
    </row>
    <row r="794" spans="1:26" ht="13.5" customHeight="1">
      <c r="A794" s="231"/>
      <c r="G794" s="45"/>
      <c r="H794" s="45"/>
      <c r="I794" s="45"/>
      <c r="J794" s="45"/>
      <c r="K794" s="46"/>
      <c r="L794" s="45"/>
      <c r="M794" s="45"/>
      <c r="N794" s="45"/>
      <c r="O794" s="231"/>
      <c r="P794" s="231"/>
      <c r="Q794" s="231"/>
      <c r="R794" s="231"/>
      <c r="S794" s="231"/>
      <c r="T794" s="231"/>
      <c r="U794" s="231"/>
      <c r="V794" s="231"/>
      <c r="W794" s="231"/>
      <c r="X794" s="231"/>
      <c r="Y794" s="231"/>
      <c r="Z794" s="231"/>
    </row>
    <row r="795" spans="1:26" ht="13.5" customHeight="1">
      <c r="A795" s="231"/>
      <c r="G795" s="45"/>
      <c r="H795" s="45"/>
      <c r="I795" s="45"/>
      <c r="J795" s="45"/>
      <c r="K795" s="46"/>
      <c r="L795" s="45"/>
      <c r="M795" s="45"/>
      <c r="N795" s="45"/>
      <c r="O795" s="231"/>
      <c r="P795" s="231"/>
      <c r="Q795" s="231"/>
      <c r="R795" s="231"/>
      <c r="S795" s="231"/>
      <c r="T795" s="231"/>
      <c r="U795" s="231"/>
      <c r="V795" s="231"/>
      <c r="W795" s="231"/>
      <c r="X795" s="231"/>
      <c r="Y795" s="231"/>
      <c r="Z795" s="231"/>
    </row>
    <row r="796" spans="1:26" ht="13.5" customHeight="1">
      <c r="A796" s="231"/>
      <c r="G796" s="45"/>
      <c r="H796" s="45"/>
      <c r="I796" s="45"/>
      <c r="J796" s="45"/>
      <c r="K796" s="46"/>
      <c r="L796" s="45"/>
      <c r="M796" s="45"/>
      <c r="N796" s="45"/>
      <c r="O796" s="231"/>
      <c r="P796" s="231"/>
      <c r="Q796" s="231"/>
      <c r="R796" s="231"/>
      <c r="S796" s="231"/>
      <c r="T796" s="231"/>
      <c r="U796" s="231"/>
      <c r="V796" s="231"/>
      <c r="W796" s="231"/>
      <c r="X796" s="231"/>
      <c r="Y796" s="231"/>
      <c r="Z796" s="231"/>
    </row>
    <row r="797" spans="1:26" ht="13.5" customHeight="1">
      <c r="A797" s="231"/>
      <c r="G797" s="45"/>
      <c r="H797" s="45"/>
      <c r="I797" s="45"/>
      <c r="J797" s="45"/>
      <c r="K797" s="46"/>
      <c r="L797" s="45"/>
      <c r="M797" s="45"/>
      <c r="N797" s="45"/>
      <c r="O797" s="231"/>
      <c r="P797" s="231"/>
      <c r="Q797" s="231"/>
      <c r="R797" s="231"/>
      <c r="S797" s="231"/>
      <c r="T797" s="231"/>
      <c r="U797" s="231"/>
      <c r="V797" s="231"/>
      <c r="W797" s="231"/>
      <c r="X797" s="231"/>
      <c r="Y797" s="231"/>
      <c r="Z797" s="231"/>
    </row>
    <row r="798" spans="1:26" ht="13.5" customHeight="1">
      <c r="A798" s="231"/>
      <c r="G798" s="45"/>
      <c r="H798" s="45"/>
      <c r="I798" s="45"/>
      <c r="J798" s="45"/>
      <c r="K798" s="46"/>
      <c r="L798" s="45"/>
      <c r="M798" s="45"/>
      <c r="N798" s="45"/>
      <c r="O798" s="231"/>
      <c r="P798" s="231"/>
      <c r="Q798" s="231"/>
      <c r="R798" s="231"/>
      <c r="S798" s="231"/>
      <c r="T798" s="231"/>
      <c r="U798" s="231"/>
      <c r="V798" s="231"/>
      <c r="W798" s="231"/>
      <c r="X798" s="231"/>
      <c r="Y798" s="231"/>
      <c r="Z798" s="231"/>
    </row>
    <row r="799" spans="1:26" ht="13.5" customHeight="1">
      <c r="A799" s="231"/>
      <c r="G799" s="45"/>
      <c r="H799" s="45"/>
      <c r="I799" s="45"/>
      <c r="J799" s="45"/>
      <c r="K799" s="46"/>
      <c r="L799" s="45"/>
      <c r="M799" s="45"/>
      <c r="N799" s="45"/>
      <c r="O799" s="231"/>
      <c r="P799" s="231"/>
      <c r="Q799" s="231"/>
      <c r="R799" s="231"/>
      <c r="S799" s="231"/>
      <c r="T799" s="231"/>
      <c r="U799" s="231"/>
      <c r="V799" s="231"/>
      <c r="W799" s="231"/>
      <c r="X799" s="231"/>
      <c r="Y799" s="231"/>
      <c r="Z799" s="231"/>
    </row>
    <row r="800" spans="1:26" ht="13.5" customHeight="1">
      <c r="A800" s="231"/>
      <c r="G800" s="45"/>
      <c r="H800" s="45"/>
      <c r="I800" s="45"/>
      <c r="J800" s="45"/>
      <c r="K800" s="46"/>
      <c r="L800" s="45"/>
      <c r="M800" s="45"/>
      <c r="N800" s="45"/>
      <c r="O800" s="231"/>
      <c r="P800" s="231"/>
      <c r="Q800" s="231"/>
      <c r="R800" s="231"/>
      <c r="S800" s="231"/>
      <c r="T800" s="231"/>
      <c r="U800" s="231"/>
      <c r="V800" s="231"/>
      <c r="W800" s="231"/>
      <c r="X800" s="231"/>
      <c r="Y800" s="231"/>
      <c r="Z800" s="231"/>
    </row>
    <row r="801" spans="1:26" ht="13.5" customHeight="1">
      <c r="A801" s="231"/>
      <c r="G801" s="45"/>
      <c r="H801" s="45"/>
      <c r="I801" s="45"/>
      <c r="J801" s="45"/>
      <c r="K801" s="46"/>
      <c r="L801" s="45"/>
      <c r="M801" s="45"/>
      <c r="N801" s="45"/>
      <c r="O801" s="231"/>
      <c r="P801" s="231"/>
      <c r="Q801" s="231"/>
      <c r="R801" s="231"/>
      <c r="S801" s="231"/>
      <c r="T801" s="231"/>
      <c r="U801" s="231"/>
      <c r="V801" s="231"/>
      <c r="W801" s="231"/>
      <c r="X801" s="231"/>
      <c r="Y801" s="231"/>
      <c r="Z801" s="231"/>
    </row>
    <row r="802" spans="1:26" ht="13.5" customHeight="1">
      <c r="A802" s="231"/>
      <c r="G802" s="45"/>
      <c r="H802" s="45"/>
      <c r="I802" s="45"/>
      <c r="J802" s="45"/>
      <c r="K802" s="46"/>
      <c r="L802" s="45"/>
      <c r="M802" s="45"/>
      <c r="N802" s="45"/>
      <c r="O802" s="231"/>
      <c r="P802" s="231"/>
      <c r="Q802" s="231"/>
      <c r="R802" s="231"/>
      <c r="S802" s="231"/>
      <c r="T802" s="231"/>
      <c r="U802" s="231"/>
      <c r="V802" s="231"/>
      <c r="W802" s="231"/>
      <c r="X802" s="231"/>
      <c r="Y802" s="231"/>
      <c r="Z802" s="231"/>
    </row>
    <row r="803" spans="1:26" ht="13.5" customHeight="1">
      <c r="A803" s="231"/>
      <c r="G803" s="45"/>
      <c r="H803" s="45"/>
      <c r="I803" s="45"/>
      <c r="J803" s="45"/>
      <c r="K803" s="46"/>
      <c r="L803" s="45"/>
      <c r="M803" s="45"/>
      <c r="N803" s="45"/>
      <c r="O803" s="231"/>
      <c r="P803" s="231"/>
      <c r="Q803" s="231"/>
      <c r="R803" s="231"/>
      <c r="S803" s="231"/>
      <c r="T803" s="231"/>
      <c r="U803" s="231"/>
      <c r="V803" s="231"/>
      <c r="W803" s="231"/>
      <c r="X803" s="231"/>
      <c r="Y803" s="231"/>
      <c r="Z803" s="231"/>
    </row>
    <row r="804" spans="1:26" ht="13.5" customHeight="1">
      <c r="A804" s="231"/>
      <c r="G804" s="45"/>
      <c r="H804" s="45"/>
      <c r="I804" s="45"/>
      <c r="J804" s="45"/>
      <c r="K804" s="46"/>
      <c r="L804" s="45"/>
      <c r="M804" s="45"/>
      <c r="N804" s="45"/>
      <c r="O804" s="231"/>
      <c r="P804" s="231"/>
      <c r="Q804" s="231"/>
      <c r="R804" s="231"/>
      <c r="S804" s="231"/>
      <c r="T804" s="231"/>
      <c r="U804" s="231"/>
      <c r="V804" s="231"/>
      <c r="W804" s="231"/>
      <c r="X804" s="231"/>
      <c r="Y804" s="231"/>
      <c r="Z804" s="231"/>
    </row>
    <row r="805" spans="1:26" ht="13.5" customHeight="1">
      <c r="A805" s="231"/>
      <c r="G805" s="45"/>
      <c r="H805" s="45"/>
      <c r="I805" s="45"/>
      <c r="J805" s="45"/>
      <c r="K805" s="46"/>
      <c r="L805" s="45"/>
      <c r="M805" s="45"/>
      <c r="N805" s="45"/>
      <c r="O805" s="231"/>
      <c r="P805" s="231"/>
      <c r="Q805" s="231"/>
      <c r="R805" s="231"/>
      <c r="S805" s="231"/>
      <c r="T805" s="231"/>
      <c r="U805" s="231"/>
      <c r="V805" s="231"/>
      <c r="W805" s="231"/>
      <c r="X805" s="231"/>
      <c r="Y805" s="231"/>
      <c r="Z805" s="231"/>
    </row>
    <row r="806" spans="1:26" ht="13.5" customHeight="1">
      <c r="A806" s="231"/>
      <c r="G806" s="45"/>
      <c r="H806" s="45"/>
      <c r="I806" s="45"/>
      <c r="J806" s="45"/>
      <c r="K806" s="46"/>
      <c r="L806" s="45"/>
      <c r="M806" s="45"/>
      <c r="N806" s="45"/>
      <c r="O806" s="231"/>
      <c r="P806" s="231"/>
      <c r="Q806" s="231"/>
      <c r="R806" s="231"/>
      <c r="S806" s="231"/>
      <c r="T806" s="231"/>
      <c r="U806" s="231"/>
      <c r="V806" s="231"/>
      <c r="W806" s="231"/>
      <c r="X806" s="231"/>
      <c r="Y806" s="231"/>
      <c r="Z806" s="231"/>
    </row>
    <row r="807" spans="1:26" ht="13.5" customHeight="1">
      <c r="A807" s="231"/>
      <c r="G807" s="45"/>
      <c r="H807" s="45"/>
      <c r="I807" s="45"/>
      <c r="J807" s="45"/>
      <c r="K807" s="46"/>
      <c r="L807" s="45"/>
      <c r="M807" s="45"/>
      <c r="N807" s="45"/>
      <c r="O807" s="231"/>
      <c r="P807" s="231"/>
      <c r="Q807" s="231"/>
      <c r="R807" s="231"/>
      <c r="S807" s="231"/>
      <c r="T807" s="231"/>
      <c r="U807" s="231"/>
      <c r="V807" s="231"/>
      <c r="W807" s="231"/>
      <c r="X807" s="231"/>
      <c r="Y807" s="231"/>
      <c r="Z807" s="231"/>
    </row>
    <row r="808" spans="1:26" ht="13.5" customHeight="1">
      <c r="A808" s="231"/>
      <c r="G808" s="45"/>
      <c r="H808" s="45"/>
      <c r="I808" s="45"/>
      <c r="J808" s="45"/>
      <c r="K808" s="46"/>
      <c r="L808" s="45"/>
      <c r="M808" s="45"/>
      <c r="N808" s="45"/>
      <c r="O808" s="231"/>
      <c r="P808" s="231"/>
      <c r="Q808" s="231"/>
      <c r="R808" s="231"/>
      <c r="S808" s="231"/>
      <c r="T808" s="231"/>
      <c r="U808" s="231"/>
      <c r="V808" s="231"/>
      <c r="W808" s="231"/>
      <c r="X808" s="231"/>
      <c r="Y808" s="231"/>
      <c r="Z808" s="231"/>
    </row>
    <row r="809" spans="1:26" ht="13.5" customHeight="1">
      <c r="A809" s="231"/>
      <c r="G809" s="45"/>
      <c r="H809" s="45"/>
      <c r="I809" s="45"/>
      <c r="J809" s="45"/>
      <c r="K809" s="46"/>
      <c r="L809" s="45"/>
      <c r="M809" s="45"/>
      <c r="N809" s="45"/>
      <c r="O809" s="231"/>
      <c r="P809" s="231"/>
      <c r="Q809" s="231"/>
      <c r="R809" s="231"/>
      <c r="S809" s="231"/>
      <c r="T809" s="231"/>
      <c r="U809" s="231"/>
      <c r="V809" s="231"/>
      <c r="W809" s="231"/>
      <c r="X809" s="231"/>
      <c r="Y809" s="231"/>
      <c r="Z809" s="231"/>
    </row>
    <row r="810" spans="1:26" ht="13.5" customHeight="1">
      <c r="A810" s="231"/>
      <c r="G810" s="45"/>
      <c r="H810" s="45"/>
      <c r="I810" s="45"/>
      <c r="J810" s="45"/>
      <c r="K810" s="46"/>
      <c r="L810" s="45"/>
      <c r="M810" s="45"/>
      <c r="N810" s="45"/>
      <c r="O810" s="231"/>
      <c r="P810" s="231"/>
      <c r="Q810" s="231"/>
      <c r="R810" s="231"/>
      <c r="S810" s="231"/>
      <c r="T810" s="231"/>
      <c r="U810" s="231"/>
      <c r="V810" s="231"/>
      <c r="W810" s="231"/>
      <c r="X810" s="231"/>
      <c r="Y810" s="231"/>
      <c r="Z810" s="231"/>
    </row>
    <row r="811" spans="1:26" ht="13.5" customHeight="1">
      <c r="A811" s="231"/>
      <c r="G811" s="45"/>
      <c r="H811" s="45"/>
      <c r="I811" s="45"/>
      <c r="J811" s="45"/>
      <c r="K811" s="46"/>
      <c r="L811" s="45"/>
      <c r="M811" s="45"/>
      <c r="N811" s="45"/>
      <c r="O811" s="231"/>
      <c r="P811" s="231"/>
      <c r="Q811" s="231"/>
      <c r="R811" s="231"/>
      <c r="S811" s="231"/>
      <c r="T811" s="231"/>
      <c r="U811" s="231"/>
      <c r="V811" s="231"/>
      <c r="W811" s="231"/>
      <c r="X811" s="231"/>
      <c r="Y811" s="231"/>
      <c r="Z811" s="231"/>
    </row>
    <row r="812" spans="1:26" ht="13.5" customHeight="1">
      <c r="A812" s="231"/>
      <c r="G812" s="45"/>
      <c r="H812" s="45"/>
      <c r="I812" s="45"/>
      <c r="J812" s="45"/>
      <c r="K812" s="46"/>
      <c r="L812" s="45"/>
      <c r="M812" s="45"/>
      <c r="N812" s="45"/>
      <c r="O812" s="231"/>
      <c r="P812" s="231"/>
      <c r="Q812" s="231"/>
      <c r="R812" s="231"/>
      <c r="S812" s="231"/>
      <c r="T812" s="231"/>
      <c r="U812" s="231"/>
      <c r="V812" s="231"/>
      <c r="W812" s="231"/>
      <c r="X812" s="231"/>
      <c r="Y812" s="231"/>
      <c r="Z812" s="231"/>
    </row>
    <row r="813" spans="1:26" ht="13.5" customHeight="1">
      <c r="A813" s="231"/>
      <c r="G813" s="45"/>
      <c r="H813" s="45"/>
      <c r="I813" s="45"/>
      <c r="J813" s="45"/>
      <c r="K813" s="46"/>
      <c r="L813" s="45"/>
      <c r="M813" s="45"/>
      <c r="N813" s="45"/>
      <c r="O813" s="231"/>
      <c r="P813" s="231"/>
      <c r="Q813" s="231"/>
      <c r="R813" s="231"/>
      <c r="S813" s="231"/>
      <c r="T813" s="231"/>
      <c r="U813" s="231"/>
      <c r="V813" s="231"/>
      <c r="W813" s="231"/>
      <c r="X813" s="231"/>
      <c r="Y813" s="231"/>
      <c r="Z813" s="231"/>
    </row>
    <row r="814" spans="1:26" ht="13.5" customHeight="1">
      <c r="A814" s="231"/>
      <c r="G814" s="45"/>
      <c r="H814" s="45"/>
      <c r="I814" s="45"/>
      <c r="J814" s="45"/>
      <c r="K814" s="46"/>
      <c r="L814" s="45"/>
      <c r="M814" s="45"/>
      <c r="N814" s="45"/>
      <c r="O814" s="231"/>
      <c r="P814" s="231"/>
      <c r="Q814" s="231"/>
      <c r="R814" s="231"/>
      <c r="S814" s="231"/>
      <c r="T814" s="231"/>
      <c r="U814" s="231"/>
      <c r="V814" s="231"/>
      <c r="W814" s="231"/>
      <c r="X814" s="231"/>
      <c r="Y814" s="231"/>
      <c r="Z814" s="231"/>
    </row>
    <row r="815" spans="1:26" ht="13.5" customHeight="1">
      <c r="A815" s="231"/>
      <c r="G815" s="45"/>
      <c r="H815" s="45"/>
      <c r="I815" s="45"/>
      <c r="J815" s="45"/>
      <c r="K815" s="46"/>
      <c r="L815" s="45"/>
      <c r="M815" s="45"/>
      <c r="N815" s="45"/>
      <c r="O815" s="231"/>
      <c r="P815" s="231"/>
      <c r="Q815" s="231"/>
      <c r="R815" s="231"/>
      <c r="S815" s="231"/>
      <c r="T815" s="231"/>
      <c r="U815" s="231"/>
      <c r="V815" s="231"/>
      <c r="W815" s="231"/>
      <c r="X815" s="231"/>
      <c r="Y815" s="231"/>
      <c r="Z815" s="231"/>
    </row>
    <row r="816" spans="1:26" ht="13.5" customHeight="1">
      <c r="A816" s="231"/>
      <c r="G816" s="45"/>
      <c r="H816" s="45"/>
      <c r="I816" s="45"/>
      <c r="J816" s="45"/>
      <c r="K816" s="46"/>
      <c r="L816" s="45"/>
      <c r="M816" s="45"/>
      <c r="N816" s="45"/>
      <c r="O816" s="231"/>
      <c r="P816" s="231"/>
      <c r="Q816" s="231"/>
      <c r="R816" s="231"/>
      <c r="S816" s="231"/>
      <c r="T816" s="231"/>
      <c r="U816" s="231"/>
      <c r="V816" s="231"/>
      <c r="W816" s="231"/>
      <c r="X816" s="231"/>
      <c r="Y816" s="231"/>
      <c r="Z816" s="231"/>
    </row>
    <row r="817" spans="1:26" ht="13.5" customHeight="1">
      <c r="A817" s="231"/>
      <c r="G817" s="45"/>
      <c r="H817" s="45"/>
      <c r="I817" s="45"/>
      <c r="J817" s="45"/>
      <c r="K817" s="46"/>
      <c r="L817" s="45"/>
      <c r="M817" s="45"/>
      <c r="N817" s="45"/>
      <c r="O817" s="231"/>
      <c r="P817" s="231"/>
      <c r="Q817" s="231"/>
      <c r="R817" s="231"/>
      <c r="S817" s="231"/>
      <c r="T817" s="231"/>
      <c r="U817" s="231"/>
      <c r="V817" s="231"/>
      <c r="W817" s="231"/>
      <c r="X817" s="231"/>
      <c r="Y817" s="231"/>
      <c r="Z817" s="231"/>
    </row>
    <row r="818" spans="1:26" ht="13.5" customHeight="1">
      <c r="A818" s="231"/>
      <c r="G818" s="45"/>
      <c r="H818" s="45"/>
      <c r="I818" s="45"/>
      <c r="J818" s="45"/>
      <c r="K818" s="46"/>
      <c r="L818" s="45"/>
      <c r="M818" s="45"/>
      <c r="N818" s="45"/>
      <c r="O818" s="231"/>
      <c r="P818" s="231"/>
      <c r="Q818" s="231"/>
      <c r="R818" s="231"/>
      <c r="S818" s="231"/>
      <c r="T818" s="231"/>
      <c r="U818" s="231"/>
      <c r="V818" s="231"/>
      <c r="W818" s="231"/>
      <c r="X818" s="231"/>
      <c r="Y818" s="231"/>
      <c r="Z818" s="231"/>
    </row>
    <row r="819" spans="1:26" ht="13.5" customHeight="1">
      <c r="A819" s="231"/>
      <c r="G819" s="45"/>
      <c r="H819" s="45"/>
      <c r="I819" s="45"/>
      <c r="J819" s="45"/>
      <c r="K819" s="46"/>
      <c r="L819" s="45"/>
      <c r="M819" s="45"/>
      <c r="N819" s="45"/>
      <c r="O819" s="231"/>
      <c r="P819" s="231"/>
      <c r="Q819" s="231"/>
      <c r="R819" s="231"/>
      <c r="S819" s="231"/>
      <c r="T819" s="231"/>
      <c r="U819" s="231"/>
      <c r="V819" s="231"/>
      <c r="W819" s="231"/>
      <c r="X819" s="231"/>
      <c r="Y819" s="231"/>
      <c r="Z819" s="231"/>
    </row>
    <row r="820" spans="1:26" ht="13.5" customHeight="1">
      <c r="A820" s="231"/>
      <c r="G820" s="45"/>
      <c r="H820" s="45"/>
      <c r="I820" s="45"/>
      <c r="J820" s="45"/>
      <c r="K820" s="46"/>
      <c r="L820" s="45"/>
      <c r="M820" s="45"/>
      <c r="N820" s="45"/>
      <c r="O820" s="231"/>
      <c r="P820" s="231"/>
      <c r="Q820" s="231"/>
      <c r="R820" s="231"/>
      <c r="S820" s="231"/>
      <c r="T820" s="231"/>
      <c r="U820" s="231"/>
      <c r="V820" s="231"/>
      <c r="W820" s="231"/>
      <c r="X820" s="231"/>
      <c r="Y820" s="231"/>
      <c r="Z820" s="231"/>
    </row>
    <row r="821" spans="1:26" ht="13.5" customHeight="1">
      <c r="A821" s="231"/>
      <c r="G821" s="45"/>
      <c r="H821" s="45"/>
      <c r="I821" s="45"/>
      <c r="J821" s="45"/>
      <c r="K821" s="46"/>
      <c r="L821" s="45"/>
      <c r="M821" s="45"/>
      <c r="N821" s="45"/>
      <c r="O821" s="231"/>
      <c r="P821" s="231"/>
      <c r="Q821" s="231"/>
      <c r="R821" s="231"/>
      <c r="S821" s="231"/>
      <c r="T821" s="231"/>
      <c r="U821" s="231"/>
      <c r="V821" s="231"/>
      <c r="W821" s="231"/>
      <c r="X821" s="231"/>
      <c r="Y821" s="231"/>
      <c r="Z821" s="231"/>
    </row>
    <row r="822" spans="1:26" ht="13.5" customHeight="1">
      <c r="A822" s="231"/>
      <c r="G822" s="45"/>
      <c r="H822" s="45"/>
      <c r="I822" s="45"/>
      <c r="J822" s="45"/>
      <c r="K822" s="46"/>
      <c r="L822" s="45"/>
      <c r="M822" s="45"/>
      <c r="N822" s="45"/>
      <c r="O822" s="231"/>
      <c r="P822" s="231"/>
      <c r="Q822" s="231"/>
      <c r="R822" s="231"/>
      <c r="S822" s="231"/>
      <c r="T822" s="231"/>
      <c r="U822" s="231"/>
      <c r="V822" s="231"/>
      <c r="W822" s="231"/>
      <c r="X822" s="231"/>
      <c r="Y822" s="231"/>
      <c r="Z822" s="231"/>
    </row>
    <row r="823" spans="1:26" ht="13.5" customHeight="1">
      <c r="A823" s="231"/>
      <c r="G823" s="45"/>
      <c r="H823" s="45"/>
      <c r="I823" s="45"/>
      <c r="J823" s="45"/>
      <c r="K823" s="46"/>
      <c r="L823" s="45"/>
      <c r="M823" s="45"/>
      <c r="N823" s="45"/>
      <c r="O823" s="231"/>
      <c r="P823" s="231"/>
      <c r="Q823" s="231"/>
      <c r="R823" s="231"/>
      <c r="S823" s="231"/>
      <c r="T823" s="231"/>
      <c r="U823" s="231"/>
      <c r="V823" s="231"/>
      <c r="W823" s="231"/>
      <c r="X823" s="231"/>
      <c r="Y823" s="231"/>
      <c r="Z823" s="231"/>
    </row>
    <row r="824" spans="1:26" ht="13.5" customHeight="1">
      <c r="A824" s="231"/>
      <c r="G824" s="45"/>
      <c r="H824" s="45"/>
      <c r="I824" s="45"/>
      <c r="J824" s="45"/>
      <c r="K824" s="46"/>
      <c r="L824" s="45"/>
      <c r="M824" s="45"/>
      <c r="N824" s="45"/>
      <c r="O824" s="231"/>
      <c r="P824" s="231"/>
      <c r="Q824" s="231"/>
      <c r="R824" s="231"/>
      <c r="S824" s="231"/>
      <c r="T824" s="231"/>
      <c r="U824" s="231"/>
      <c r="V824" s="231"/>
      <c r="W824" s="231"/>
      <c r="X824" s="231"/>
      <c r="Y824" s="231"/>
      <c r="Z824" s="231"/>
    </row>
    <row r="825" spans="1:26" ht="13.5" customHeight="1">
      <c r="A825" s="231"/>
      <c r="G825" s="45"/>
      <c r="H825" s="45"/>
      <c r="I825" s="45"/>
      <c r="J825" s="45"/>
      <c r="K825" s="46"/>
      <c r="L825" s="45"/>
      <c r="M825" s="45"/>
      <c r="N825" s="45"/>
      <c r="O825" s="231"/>
      <c r="P825" s="231"/>
      <c r="Q825" s="231"/>
      <c r="R825" s="231"/>
      <c r="S825" s="231"/>
      <c r="T825" s="231"/>
      <c r="U825" s="231"/>
      <c r="V825" s="231"/>
      <c r="W825" s="231"/>
      <c r="X825" s="231"/>
      <c r="Y825" s="231"/>
      <c r="Z825" s="231"/>
    </row>
    <row r="826" spans="1:26" ht="13.5" customHeight="1">
      <c r="A826" s="231"/>
      <c r="G826" s="45"/>
      <c r="H826" s="45"/>
      <c r="I826" s="45"/>
      <c r="J826" s="45"/>
      <c r="K826" s="46"/>
      <c r="L826" s="45"/>
      <c r="M826" s="45"/>
      <c r="N826" s="45"/>
      <c r="O826" s="231"/>
      <c r="P826" s="231"/>
      <c r="Q826" s="231"/>
      <c r="R826" s="231"/>
      <c r="S826" s="231"/>
      <c r="T826" s="231"/>
      <c r="U826" s="231"/>
      <c r="V826" s="231"/>
      <c r="W826" s="231"/>
      <c r="X826" s="231"/>
      <c r="Y826" s="231"/>
      <c r="Z826" s="231"/>
    </row>
    <row r="827" spans="1:26" ht="13.5" customHeight="1">
      <c r="A827" s="231"/>
      <c r="G827" s="45"/>
      <c r="H827" s="45"/>
      <c r="I827" s="45"/>
      <c r="J827" s="45"/>
      <c r="K827" s="46"/>
      <c r="L827" s="45"/>
      <c r="M827" s="45"/>
      <c r="N827" s="45"/>
      <c r="O827" s="231"/>
      <c r="P827" s="231"/>
      <c r="Q827" s="231"/>
      <c r="R827" s="231"/>
      <c r="S827" s="231"/>
      <c r="T827" s="231"/>
      <c r="U827" s="231"/>
      <c r="V827" s="231"/>
      <c r="W827" s="231"/>
      <c r="X827" s="231"/>
      <c r="Y827" s="231"/>
      <c r="Z827" s="231"/>
    </row>
    <row r="828" spans="1:26" ht="13.5" customHeight="1">
      <c r="A828" s="231"/>
      <c r="G828" s="45"/>
      <c r="H828" s="45"/>
      <c r="I828" s="45"/>
      <c r="J828" s="45"/>
      <c r="K828" s="46"/>
      <c r="L828" s="45"/>
      <c r="M828" s="45"/>
      <c r="N828" s="45"/>
      <c r="O828" s="231"/>
      <c r="P828" s="231"/>
      <c r="Q828" s="231"/>
      <c r="R828" s="231"/>
      <c r="S828" s="231"/>
      <c r="T828" s="231"/>
      <c r="U828" s="231"/>
      <c r="V828" s="231"/>
      <c r="W828" s="231"/>
      <c r="X828" s="231"/>
      <c r="Y828" s="231"/>
      <c r="Z828" s="231"/>
    </row>
    <row r="829" spans="1:26" ht="13.5" customHeight="1">
      <c r="A829" s="231"/>
      <c r="G829" s="45"/>
      <c r="H829" s="45"/>
      <c r="I829" s="45"/>
      <c r="J829" s="45"/>
      <c r="K829" s="46"/>
      <c r="L829" s="45"/>
      <c r="M829" s="45"/>
      <c r="N829" s="45"/>
      <c r="O829" s="231"/>
      <c r="P829" s="231"/>
      <c r="Q829" s="231"/>
      <c r="R829" s="231"/>
      <c r="S829" s="231"/>
      <c r="T829" s="231"/>
      <c r="U829" s="231"/>
      <c r="V829" s="231"/>
      <c r="W829" s="231"/>
      <c r="X829" s="231"/>
      <c r="Y829" s="231"/>
      <c r="Z829" s="231"/>
    </row>
    <row r="830" spans="1:26" ht="13.5" customHeight="1">
      <c r="A830" s="231"/>
      <c r="G830" s="45"/>
      <c r="H830" s="45"/>
      <c r="I830" s="45"/>
      <c r="J830" s="45"/>
      <c r="K830" s="46"/>
      <c r="L830" s="45"/>
      <c r="M830" s="45"/>
      <c r="N830" s="45"/>
      <c r="O830" s="231"/>
      <c r="P830" s="231"/>
      <c r="Q830" s="231"/>
      <c r="R830" s="231"/>
      <c r="S830" s="231"/>
      <c r="T830" s="231"/>
      <c r="U830" s="231"/>
      <c r="V830" s="231"/>
      <c r="W830" s="231"/>
      <c r="X830" s="231"/>
      <c r="Y830" s="231"/>
      <c r="Z830" s="231"/>
    </row>
    <row r="831" spans="1:26" ht="13.5" customHeight="1">
      <c r="A831" s="231"/>
      <c r="G831" s="45"/>
      <c r="H831" s="45"/>
      <c r="I831" s="45"/>
      <c r="J831" s="45"/>
      <c r="K831" s="46"/>
      <c r="L831" s="45"/>
      <c r="M831" s="45"/>
      <c r="N831" s="45"/>
      <c r="O831" s="231"/>
      <c r="P831" s="231"/>
      <c r="Q831" s="231"/>
      <c r="R831" s="231"/>
      <c r="S831" s="231"/>
      <c r="T831" s="231"/>
      <c r="U831" s="231"/>
      <c r="V831" s="231"/>
      <c r="W831" s="231"/>
      <c r="X831" s="231"/>
      <c r="Y831" s="231"/>
      <c r="Z831" s="231"/>
    </row>
    <row r="832" spans="1:26" ht="13.5" customHeight="1">
      <c r="A832" s="231"/>
      <c r="G832" s="45"/>
      <c r="H832" s="45"/>
      <c r="I832" s="45"/>
      <c r="J832" s="45"/>
      <c r="K832" s="46"/>
      <c r="L832" s="45"/>
      <c r="M832" s="45"/>
      <c r="N832" s="45"/>
      <c r="O832" s="231"/>
      <c r="P832" s="231"/>
      <c r="Q832" s="231"/>
      <c r="R832" s="231"/>
      <c r="S832" s="231"/>
      <c r="T832" s="231"/>
      <c r="U832" s="231"/>
      <c r="V832" s="231"/>
      <c r="W832" s="231"/>
      <c r="X832" s="231"/>
      <c r="Y832" s="231"/>
      <c r="Z832" s="231"/>
    </row>
    <row r="833" spans="1:26" ht="13.5" customHeight="1">
      <c r="A833" s="231"/>
      <c r="G833" s="45"/>
      <c r="H833" s="45"/>
      <c r="I833" s="45"/>
      <c r="J833" s="45"/>
      <c r="K833" s="46"/>
      <c r="L833" s="45"/>
      <c r="M833" s="45"/>
      <c r="N833" s="45"/>
      <c r="O833" s="231"/>
      <c r="P833" s="231"/>
      <c r="Q833" s="231"/>
      <c r="R833" s="231"/>
      <c r="S833" s="231"/>
      <c r="T833" s="231"/>
      <c r="U833" s="231"/>
      <c r="V833" s="231"/>
      <c r="W833" s="231"/>
      <c r="X833" s="231"/>
      <c r="Y833" s="231"/>
      <c r="Z833" s="231"/>
    </row>
    <row r="834" spans="1:26" ht="13.5" customHeight="1">
      <c r="A834" s="231"/>
      <c r="G834" s="45"/>
      <c r="H834" s="45"/>
      <c r="I834" s="45"/>
      <c r="J834" s="45"/>
      <c r="K834" s="46"/>
      <c r="L834" s="45"/>
      <c r="M834" s="45"/>
      <c r="N834" s="45"/>
      <c r="O834" s="231"/>
      <c r="P834" s="231"/>
      <c r="Q834" s="231"/>
      <c r="R834" s="231"/>
      <c r="S834" s="231"/>
      <c r="T834" s="231"/>
      <c r="U834" s="231"/>
      <c r="V834" s="231"/>
      <c r="W834" s="231"/>
      <c r="X834" s="231"/>
      <c r="Y834" s="231"/>
      <c r="Z834" s="231"/>
    </row>
    <row r="835" spans="1:26" ht="13.5" customHeight="1">
      <c r="A835" s="231"/>
      <c r="G835" s="45"/>
      <c r="H835" s="45"/>
      <c r="I835" s="45"/>
      <c r="J835" s="45"/>
      <c r="K835" s="46"/>
      <c r="L835" s="45"/>
      <c r="M835" s="45"/>
      <c r="N835" s="45"/>
      <c r="O835" s="231"/>
      <c r="P835" s="231"/>
      <c r="Q835" s="231"/>
      <c r="R835" s="231"/>
      <c r="S835" s="231"/>
      <c r="T835" s="231"/>
      <c r="U835" s="231"/>
      <c r="V835" s="231"/>
      <c r="W835" s="231"/>
      <c r="X835" s="231"/>
      <c r="Y835" s="231"/>
      <c r="Z835" s="231"/>
    </row>
    <row r="836" spans="1:26" ht="13.5" customHeight="1">
      <c r="A836" s="231"/>
      <c r="G836" s="45"/>
      <c r="H836" s="45"/>
      <c r="I836" s="45"/>
      <c r="J836" s="45"/>
      <c r="K836" s="46"/>
      <c r="L836" s="45"/>
      <c r="M836" s="45"/>
      <c r="N836" s="45"/>
      <c r="O836" s="231"/>
      <c r="P836" s="231"/>
      <c r="Q836" s="231"/>
      <c r="R836" s="231"/>
      <c r="S836" s="231"/>
      <c r="T836" s="231"/>
      <c r="U836" s="231"/>
      <c r="V836" s="231"/>
      <c r="W836" s="231"/>
      <c r="X836" s="231"/>
      <c r="Y836" s="231"/>
      <c r="Z836" s="231"/>
    </row>
    <row r="837" spans="1:26" ht="13.5" customHeight="1">
      <c r="A837" s="231"/>
      <c r="G837" s="45"/>
      <c r="H837" s="45"/>
      <c r="I837" s="45"/>
      <c r="J837" s="45"/>
      <c r="K837" s="46"/>
      <c r="L837" s="45"/>
      <c r="M837" s="45"/>
      <c r="N837" s="45"/>
      <c r="O837" s="231"/>
      <c r="P837" s="231"/>
      <c r="Q837" s="231"/>
      <c r="R837" s="231"/>
      <c r="S837" s="231"/>
      <c r="T837" s="231"/>
      <c r="U837" s="231"/>
      <c r="V837" s="231"/>
      <c r="W837" s="231"/>
      <c r="X837" s="231"/>
      <c r="Y837" s="231"/>
      <c r="Z837" s="231"/>
    </row>
    <row r="838" spans="1:26" ht="13.5" customHeight="1">
      <c r="A838" s="231"/>
      <c r="G838" s="45"/>
      <c r="H838" s="45"/>
      <c r="I838" s="45"/>
      <c r="J838" s="45"/>
      <c r="K838" s="46"/>
      <c r="L838" s="45"/>
      <c r="M838" s="45"/>
      <c r="N838" s="45"/>
      <c r="O838" s="231"/>
      <c r="P838" s="231"/>
      <c r="Q838" s="231"/>
      <c r="R838" s="231"/>
      <c r="S838" s="231"/>
      <c r="T838" s="231"/>
      <c r="U838" s="231"/>
      <c r="V838" s="231"/>
      <c r="W838" s="231"/>
      <c r="X838" s="231"/>
      <c r="Y838" s="231"/>
      <c r="Z838" s="231"/>
    </row>
    <row r="839" spans="1:26" ht="13.5" customHeight="1">
      <c r="A839" s="231"/>
      <c r="G839" s="45"/>
      <c r="H839" s="45"/>
      <c r="I839" s="45"/>
      <c r="J839" s="45"/>
      <c r="K839" s="46"/>
      <c r="L839" s="45"/>
      <c r="M839" s="45"/>
      <c r="N839" s="45"/>
      <c r="O839" s="231"/>
      <c r="P839" s="231"/>
      <c r="Q839" s="231"/>
      <c r="R839" s="231"/>
      <c r="S839" s="231"/>
      <c r="T839" s="231"/>
      <c r="U839" s="231"/>
      <c r="V839" s="231"/>
      <c r="W839" s="231"/>
      <c r="X839" s="231"/>
      <c r="Y839" s="231"/>
      <c r="Z839" s="231"/>
    </row>
    <row r="840" spans="1:26" ht="13.5" customHeight="1">
      <c r="A840" s="231"/>
      <c r="G840" s="45"/>
      <c r="H840" s="45"/>
      <c r="I840" s="45"/>
      <c r="J840" s="45"/>
      <c r="K840" s="46"/>
      <c r="L840" s="45"/>
      <c r="M840" s="45"/>
      <c r="N840" s="45"/>
      <c r="O840" s="231"/>
      <c r="P840" s="231"/>
      <c r="Q840" s="231"/>
      <c r="R840" s="231"/>
      <c r="S840" s="231"/>
      <c r="T840" s="231"/>
      <c r="U840" s="231"/>
      <c r="V840" s="231"/>
      <c r="W840" s="231"/>
      <c r="X840" s="231"/>
      <c r="Y840" s="231"/>
      <c r="Z840" s="231"/>
    </row>
    <row r="841" spans="1:26" ht="13.5" customHeight="1">
      <c r="A841" s="231"/>
      <c r="G841" s="45"/>
      <c r="H841" s="45"/>
      <c r="I841" s="45"/>
      <c r="J841" s="45"/>
      <c r="K841" s="46"/>
      <c r="L841" s="45"/>
      <c r="M841" s="45"/>
      <c r="N841" s="45"/>
      <c r="O841" s="231"/>
      <c r="P841" s="231"/>
      <c r="Q841" s="231"/>
      <c r="R841" s="231"/>
      <c r="S841" s="231"/>
      <c r="T841" s="231"/>
      <c r="U841" s="231"/>
      <c r="V841" s="231"/>
      <c r="W841" s="231"/>
      <c r="X841" s="231"/>
      <c r="Y841" s="231"/>
      <c r="Z841" s="231"/>
    </row>
    <row r="842" spans="1:26" ht="13.5" customHeight="1">
      <c r="A842" s="231"/>
      <c r="G842" s="45"/>
      <c r="H842" s="45"/>
      <c r="I842" s="45"/>
      <c r="J842" s="45"/>
      <c r="K842" s="46"/>
      <c r="L842" s="45"/>
      <c r="M842" s="45"/>
      <c r="N842" s="45"/>
      <c r="O842" s="231"/>
      <c r="P842" s="231"/>
      <c r="Q842" s="231"/>
      <c r="R842" s="231"/>
      <c r="S842" s="231"/>
      <c r="T842" s="231"/>
      <c r="U842" s="231"/>
      <c r="V842" s="231"/>
      <c r="W842" s="231"/>
      <c r="X842" s="231"/>
      <c r="Y842" s="231"/>
      <c r="Z842" s="231"/>
    </row>
    <row r="843" spans="1:26" ht="13.5" customHeight="1">
      <c r="A843" s="231"/>
      <c r="G843" s="45"/>
      <c r="H843" s="45"/>
      <c r="I843" s="45"/>
      <c r="J843" s="45"/>
      <c r="K843" s="46"/>
      <c r="L843" s="45"/>
      <c r="M843" s="45"/>
      <c r="N843" s="45"/>
      <c r="O843" s="231"/>
      <c r="P843" s="231"/>
      <c r="Q843" s="231"/>
      <c r="R843" s="231"/>
      <c r="S843" s="231"/>
      <c r="T843" s="231"/>
      <c r="U843" s="231"/>
      <c r="V843" s="231"/>
      <c r="W843" s="231"/>
      <c r="X843" s="231"/>
      <c r="Y843" s="231"/>
      <c r="Z843" s="231"/>
    </row>
    <row r="844" spans="1:26" ht="13.5" customHeight="1">
      <c r="A844" s="231"/>
      <c r="G844" s="45"/>
      <c r="H844" s="45"/>
      <c r="I844" s="45"/>
      <c r="J844" s="45"/>
      <c r="K844" s="46"/>
      <c r="L844" s="45"/>
      <c r="M844" s="45"/>
      <c r="N844" s="45"/>
      <c r="O844" s="231"/>
      <c r="P844" s="231"/>
      <c r="Q844" s="231"/>
      <c r="R844" s="231"/>
      <c r="S844" s="231"/>
      <c r="T844" s="231"/>
      <c r="U844" s="231"/>
      <c r="V844" s="231"/>
      <c r="W844" s="231"/>
      <c r="X844" s="231"/>
      <c r="Y844" s="231"/>
      <c r="Z844" s="231"/>
    </row>
    <row r="845" spans="1:26" ht="13.5" customHeight="1">
      <c r="A845" s="231"/>
      <c r="G845" s="45"/>
      <c r="H845" s="45"/>
      <c r="I845" s="45"/>
      <c r="J845" s="45"/>
      <c r="K845" s="46"/>
      <c r="L845" s="45"/>
      <c r="M845" s="45"/>
      <c r="N845" s="45"/>
      <c r="O845" s="231"/>
      <c r="P845" s="231"/>
      <c r="Q845" s="231"/>
      <c r="R845" s="231"/>
      <c r="S845" s="231"/>
      <c r="T845" s="231"/>
      <c r="U845" s="231"/>
      <c r="V845" s="231"/>
      <c r="W845" s="231"/>
      <c r="X845" s="231"/>
      <c r="Y845" s="231"/>
      <c r="Z845" s="231"/>
    </row>
    <row r="846" spans="1:26" ht="13.5" customHeight="1">
      <c r="A846" s="231"/>
      <c r="G846" s="45"/>
      <c r="H846" s="45"/>
      <c r="I846" s="45"/>
      <c r="J846" s="45"/>
      <c r="K846" s="46"/>
      <c r="L846" s="45"/>
      <c r="M846" s="45"/>
      <c r="N846" s="45"/>
      <c r="O846" s="231"/>
      <c r="P846" s="231"/>
      <c r="Q846" s="231"/>
      <c r="R846" s="231"/>
      <c r="S846" s="231"/>
      <c r="T846" s="231"/>
      <c r="U846" s="231"/>
      <c r="V846" s="231"/>
      <c r="W846" s="231"/>
      <c r="X846" s="231"/>
      <c r="Y846" s="231"/>
      <c r="Z846" s="231"/>
    </row>
    <row r="847" spans="1:26" ht="13.5" customHeight="1">
      <c r="A847" s="231"/>
      <c r="G847" s="45"/>
      <c r="H847" s="45"/>
      <c r="I847" s="45"/>
      <c r="J847" s="45"/>
      <c r="K847" s="46"/>
      <c r="L847" s="45"/>
      <c r="M847" s="45"/>
      <c r="N847" s="45"/>
      <c r="O847" s="231"/>
      <c r="P847" s="231"/>
      <c r="Q847" s="231"/>
      <c r="R847" s="231"/>
      <c r="S847" s="231"/>
      <c r="T847" s="231"/>
      <c r="U847" s="231"/>
      <c r="V847" s="231"/>
      <c r="W847" s="231"/>
      <c r="X847" s="231"/>
      <c r="Y847" s="231"/>
      <c r="Z847" s="231"/>
    </row>
    <row r="848" spans="1:26" ht="13.5" customHeight="1">
      <c r="A848" s="231"/>
      <c r="G848" s="45"/>
      <c r="H848" s="45"/>
      <c r="I848" s="45"/>
      <c r="J848" s="45"/>
      <c r="K848" s="46"/>
      <c r="L848" s="45"/>
      <c r="M848" s="45"/>
      <c r="N848" s="45"/>
      <c r="O848" s="231"/>
      <c r="P848" s="231"/>
      <c r="Q848" s="231"/>
      <c r="R848" s="231"/>
      <c r="S848" s="231"/>
      <c r="T848" s="231"/>
      <c r="U848" s="231"/>
      <c r="V848" s="231"/>
      <c r="W848" s="231"/>
      <c r="X848" s="231"/>
      <c r="Y848" s="231"/>
      <c r="Z848" s="231"/>
    </row>
    <row r="849" spans="1:26" ht="13.5" customHeight="1">
      <c r="A849" s="231"/>
      <c r="G849" s="45"/>
      <c r="H849" s="45"/>
      <c r="I849" s="45"/>
      <c r="J849" s="45"/>
      <c r="K849" s="46"/>
      <c r="L849" s="45"/>
      <c r="M849" s="45"/>
      <c r="N849" s="45"/>
      <c r="O849" s="231"/>
      <c r="P849" s="231"/>
      <c r="Q849" s="231"/>
      <c r="R849" s="231"/>
      <c r="S849" s="231"/>
      <c r="T849" s="231"/>
      <c r="U849" s="231"/>
      <c r="V849" s="231"/>
      <c r="W849" s="231"/>
      <c r="X849" s="231"/>
      <c r="Y849" s="231"/>
      <c r="Z849" s="231"/>
    </row>
    <row r="850" spans="1:26" ht="13.5" customHeight="1">
      <c r="A850" s="231"/>
      <c r="G850" s="45"/>
      <c r="H850" s="45"/>
      <c r="I850" s="45"/>
      <c r="J850" s="45"/>
      <c r="K850" s="46"/>
      <c r="L850" s="45"/>
      <c r="M850" s="45"/>
      <c r="N850" s="45"/>
      <c r="O850" s="231"/>
      <c r="P850" s="231"/>
      <c r="Q850" s="231"/>
      <c r="R850" s="231"/>
      <c r="S850" s="231"/>
      <c r="T850" s="231"/>
      <c r="U850" s="231"/>
      <c r="V850" s="231"/>
      <c r="W850" s="231"/>
      <c r="X850" s="231"/>
      <c r="Y850" s="231"/>
      <c r="Z850" s="231"/>
    </row>
    <row r="851" spans="1:26" ht="13.5" customHeight="1">
      <c r="A851" s="231"/>
      <c r="G851" s="45"/>
      <c r="H851" s="45"/>
      <c r="I851" s="45"/>
      <c r="J851" s="45"/>
      <c r="K851" s="46"/>
      <c r="L851" s="45"/>
      <c r="M851" s="45"/>
      <c r="N851" s="45"/>
      <c r="O851" s="231"/>
      <c r="P851" s="231"/>
      <c r="Q851" s="231"/>
      <c r="R851" s="231"/>
      <c r="S851" s="231"/>
      <c r="T851" s="231"/>
      <c r="U851" s="231"/>
      <c r="V851" s="231"/>
      <c r="W851" s="231"/>
      <c r="X851" s="231"/>
      <c r="Y851" s="231"/>
      <c r="Z851" s="231"/>
    </row>
    <row r="852" spans="1:26" ht="13.5" customHeight="1">
      <c r="A852" s="231"/>
      <c r="G852" s="45"/>
      <c r="H852" s="45"/>
      <c r="I852" s="45"/>
      <c r="J852" s="45"/>
      <c r="K852" s="46"/>
      <c r="L852" s="45"/>
      <c r="M852" s="45"/>
      <c r="N852" s="45"/>
      <c r="O852" s="231"/>
      <c r="P852" s="231"/>
      <c r="Q852" s="231"/>
      <c r="R852" s="231"/>
      <c r="S852" s="231"/>
      <c r="T852" s="231"/>
      <c r="U852" s="231"/>
      <c r="V852" s="231"/>
      <c r="W852" s="231"/>
      <c r="X852" s="231"/>
      <c r="Y852" s="231"/>
      <c r="Z852" s="231"/>
    </row>
    <row r="853" spans="1:26" ht="13.5" customHeight="1">
      <c r="A853" s="231"/>
      <c r="G853" s="45"/>
      <c r="H853" s="45"/>
      <c r="I853" s="45"/>
      <c r="J853" s="45"/>
      <c r="K853" s="46"/>
      <c r="L853" s="45"/>
      <c r="M853" s="45"/>
      <c r="N853" s="45"/>
      <c r="O853" s="231"/>
      <c r="P853" s="231"/>
      <c r="Q853" s="231"/>
      <c r="R853" s="231"/>
      <c r="S853" s="231"/>
      <c r="T853" s="231"/>
      <c r="U853" s="231"/>
      <c r="V853" s="231"/>
      <c r="W853" s="231"/>
      <c r="X853" s="231"/>
      <c r="Y853" s="231"/>
      <c r="Z853" s="231"/>
    </row>
    <row r="854" spans="1:26" ht="13.5" customHeight="1">
      <c r="A854" s="231"/>
      <c r="G854" s="45"/>
      <c r="H854" s="45"/>
      <c r="I854" s="45"/>
      <c r="J854" s="45"/>
      <c r="K854" s="46"/>
      <c r="L854" s="45"/>
      <c r="M854" s="45"/>
      <c r="N854" s="45"/>
      <c r="O854" s="231"/>
      <c r="P854" s="231"/>
      <c r="Q854" s="231"/>
      <c r="R854" s="231"/>
      <c r="S854" s="231"/>
      <c r="T854" s="231"/>
      <c r="U854" s="231"/>
      <c r="V854" s="231"/>
      <c r="W854" s="231"/>
      <c r="X854" s="231"/>
      <c r="Y854" s="231"/>
      <c r="Z854" s="231"/>
    </row>
    <row r="855" spans="1:26" ht="13.5" customHeight="1">
      <c r="A855" s="231"/>
      <c r="G855" s="45"/>
      <c r="H855" s="45"/>
      <c r="I855" s="45"/>
      <c r="J855" s="45"/>
      <c r="K855" s="46"/>
      <c r="L855" s="45"/>
      <c r="M855" s="45"/>
      <c r="N855" s="45"/>
      <c r="O855" s="231"/>
      <c r="P855" s="231"/>
      <c r="Q855" s="231"/>
      <c r="R855" s="231"/>
      <c r="S855" s="231"/>
      <c r="T855" s="231"/>
      <c r="U855" s="231"/>
      <c r="V855" s="231"/>
      <c r="W855" s="231"/>
      <c r="X855" s="231"/>
      <c r="Y855" s="231"/>
      <c r="Z855" s="231"/>
    </row>
    <row r="856" spans="1:26" ht="13.5" customHeight="1">
      <c r="A856" s="231"/>
      <c r="G856" s="45"/>
      <c r="H856" s="45"/>
      <c r="I856" s="45"/>
      <c r="J856" s="45"/>
      <c r="K856" s="46"/>
      <c r="L856" s="45"/>
      <c r="M856" s="45"/>
      <c r="N856" s="45"/>
      <c r="O856" s="231"/>
      <c r="P856" s="231"/>
      <c r="Q856" s="231"/>
      <c r="R856" s="231"/>
      <c r="S856" s="231"/>
      <c r="T856" s="231"/>
      <c r="U856" s="231"/>
      <c r="V856" s="231"/>
      <c r="W856" s="231"/>
      <c r="X856" s="231"/>
      <c r="Y856" s="231"/>
      <c r="Z856" s="231"/>
    </row>
    <row r="857" spans="1:26" ht="13.5" customHeight="1">
      <c r="A857" s="231"/>
      <c r="G857" s="45"/>
      <c r="H857" s="45"/>
      <c r="I857" s="45"/>
      <c r="J857" s="45"/>
      <c r="K857" s="46"/>
      <c r="L857" s="45"/>
      <c r="M857" s="45"/>
      <c r="N857" s="45"/>
      <c r="O857" s="231"/>
      <c r="P857" s="231"/>
      <c r="Q857" s="231"/>
      <c r="R857" s="231"/>
      <c r="S857" s="231"/>
      <c r="T857" s="231"/>
      <c r="U857" s="231"/>
      <c r="V857" s="231"/>
      <c r="W857" s="231"/>
      <c r="X857" s="231"/>
      <c r="Y857" s="231"/>
      <c r="Z857" s="231"/>
    </row>
    <row r="858" spans="1:26" ht="13.5" customHeight="1">
      <c r="A858" s="231"/>
      <c r="G858" s="45"/>
      <c r="H858" s="45"/>
      <c r="I858" s="45"/>
      <c r="J858" s="45"/>
      <c r="K858" s="46"/>
      <c r="L858" s="45"/>
      <c r="M858" s="45"/>
      <c r="N858" s="45"/>
      <c r="O858" s="231"/>
      <c r="P858" s="231"/>
      <c r="Q858" s="231"/>
      <c r="R858" s="231"/>
      <c r="S858" s="231"/>
      <c r="T858" s="231"/>
      <c r="U858" s="231"/>
      <c r="V858" s="231"/>
      <c r="W858" s="231"/>
      <c r="X858" s="231"/>
      <c r="Y858" s="231"/>
      <c r="Z858" s="231"/>
    </row>
    <row r="859" spans="1:26" ht="13.5" customHeight="1">
      <c r="A859" s="231"/>
      <c r="G859" s="45"/>
      <c r="H859" s="45"/>
      <c r="I859" s="45"/>
      <c r="J859" s="45"/>
      <c r="K859" s="46"/>
      <c r="L859" s="45"/>
      <c r="M859" s="45"/>
      <c r="N859" s="45"/>
      <c r="O859" s="231"/>
      <c r="P859" s="231"/>
      <c r="Q859" s="231"/>
      <c r="R859" s="231"/>
      <c r="S859" s="231"/>
      <c r="T859" s="231"/>
      <c r="U859" s="231"/>
      <c r="V859" s="231"/>
      <c r="W859" s="231"/>
      <c r="X859" s="231"/>
      <c r="Y859" s="231"/>
      <c r="Z859" s="231"/>
    </row>
    <row r="860" spans="1:26" ht="13.5" customHeight="1">
      <c r="A860" s="231"/>
      <c r="G860" s="45"/>
      <c r="H860" s="45"/>
      <c r="I860" s="45"/>
      <c r="J860" s="45"/>
      <c r="K860" s="46"/>
      <c r="L860" s="45"/>
      <c r="M860" s="45"/>
      <c r="N860" s="45"/>
      <c r="O860" s="231"/>
      <c r="P860" s="231"/>
      <c r="Q860" s="231"/>
      <c r="R860" s="231"/>
      <c r="S860" s="231"/>
      <c r="T860" s="231"/>
      <c r="U860" s="231"/>
      <c r="V860" s="231"/>
      <c r="W860" s="231"/>
      <c r="X860" s="231"/>
      <c r="Y860" s="231"/>
      <c r="Z860" s="231"/>
    </row>
    <row r="861" spans="1:26" ht="13.5" customHeight="1">
      <c r="A861" s="231"/>
      <c r="G861" s="45"/>
      <c r="H861" s="45"/>
      <c r="I861" s="45"/>
      <c r="J861" s="45"/>
      <c r="K861" s="46"/>
      <c r="L861" s="45"/>
      <c r="M861" s="45"/>
      <c r="N861" s="45"/>
      <c r="O861" s="231"/>
      <c r="P861" s="231"/>
      <c r="Q861" s="231"/>
      <c r="R861" s="231"/>
      <c r="S861" s="231"/>
      <c r="T861" s="231"/>
      <c r="U861" s="231"/>
      <c r="V861" s="231"/>
      <c r="W861" s="231"/>
      <c r="X861" s="231"/>
      <c r="Y861" s="231"/>
      <c r="Z861" s="231"/>
    </row>
    <row r="862" spans="1:26" ht="13.5" customHeight="1">
      <c r="A862" s="231"/>
      <c r="G862" s="45"/>
      <c r="H862" s="45"/>
      <c r="I862" s="45"/>
      <c r="J862" s="45"/>
      <c r="K862" s="46"/>
      <c r="L862" s="45"/>
      <c r="M862" s="45"/>
      <c r="N862" s="45"/>
      <c r="O862" s="231"/>
      <c r="P862" s="231"/>
      <c r="Q862" s="231"/>
      <c r="R862" s="231"/>
      <c r="S862" s="231"/>
      <c r="T862" s="231"/>
      <c r="U862" s="231"/>
      <c r="V862" s="231"/>
      <c r="W862" s="231"/>
      <c r="X862" s="231"/>
      <c r="Y862" s="231"/>
      <c r="Z862" s="231"/>
    </row>
    <row r="863" spans="1:26" ht="13.5" customHeight="1">
      <c r="A863" s="231"/>
      <c r="G863" s="45"/>
      <c r="H863" s="45"/>
      <c r="I863" s="45"/>
      <c r="J863" s="45"/>
      <c r="K863" s="46"/>
      <c r="L863" s="45"/>
      <c r="M863" s="45"/>
      <c r="N863" s="45"/>
      <c r="O863" s="231"/>
      <c r="P863" s="231"/>
      <c r="Q863" s="231"/>
      <c r="R863" s="231"/>
      <c r="S863" s="231"/>
      <c r="T863" s="231"/>
      <c r="U863" s="231"/>
      <c r="V863" s="231"/>
      <c r="W863" s="231"/>
      <c r="X863" s="231"/>
      <c r="Y863" s="231"/>
      <c r="Z863" s="231"/>
    </row>
    <row r="864" spans="1:26" ht="13.5" customHeight="1">
      <c r="A864" s="231"/>
      <c r="G864" s="45"/>
      <c r="H864" s="45"/>
      <c r="I864" s="45"/>
      <c r="J864" s="45"/>
      <c r="K864" s="46"/>
      <c r="L864" s="45"/>
      <c r="M864" s="45"/>
      <c r="N864" s="45"/>
      <c r="O864" s="231"/>
      <c r="P864" s="231"/>
      <c r="Q864" s="231"/>
      <c r="R864" s="231"/>
      <c r="S864" s="231"/>
      <c r="T864" s="231"/>
      <c r="U864" s="231"/>
      <c r="V864" s="231"/>
      <c r="W864" s="231"/>
      <c r="X864" s="231"/>
      <c r="Y864" s="231"/>
      <c r="Z864" s="231"/>
    </row>
    <row r="865" spans="1:26" ht="13.5" customHeight="1">
      <c r="A865" s="231"/>
      <c r="G865" s="45"/>
      <c r="H865" s="45"/>
      <c r="I865" s="45"/>
      <c r="J865" s="45"/>
      <c r="K865" s="46"/>
      <c r="L865" s="45"/>
      <c r="M865" s="45"/>
      <c r="N865" s="45"/>
      <c r="O865" s="231"/>
      <c r="P865" s="231"/>
      <c r="Q865" s="231"/>
      <c r="R865" s="231"/>
      <c r="S865" s="231"/>
      <c r="T865" s="231"/>
      <c r="U865" s="231"/>
      <c r="V865" s="231"/>
      <c r="W865" s="231"/>
      <c r="X865" s="231"/>
      <c r="Y865" s="231"/>
      <c r="Z865" s="231"/>
    </row>
    <row r="866" spans="1:26" ht="13.5" customHeight="1">
      <c r="A866" s="231"/>
      <c r="G866" s="45"/>
      <c r="H866" s="45"/>
      <c r="I866" s="45"/>
      <c r="J866" s="45"/>
      <c r="K866" s="46"/>
      <c r="L866" s="45"/>
      <c r="M866" s="45"/>
      <c r="N866" s="45"/>
      <c r="O866" s="231"/>
      <c r="P866" s="231"/>
      <c r="Q866" s="231"/>
      <c r="R866" s="231"/>
      <c r="S866" s="231"/>
      <c r="T866" s="231"/>
      <c r="U866" s="231"/>
      <c r="V866" s="231"/>
      <c r="W866" s="231"/>
      <c r="X866" s="231"/>
      <c r="Y866" s="231"/>
      <c r="Z866" s="231"/>
    </row>
    <row r="867" spans="1:26" ht="13.5" customHeight="1">
      <c r="A867" s="231"/>
      <c r="G867" s="45"/>
      <c r="H867" s="45"/>
      <c r="I867" s="45"/>
      <c r="J867" s="45"/>
      <c r="K867" s="46"/>
      <c r="L867" s="45"/>
      <c r="M867" s="45"/>
      <c r="N867" s="45"/>
      <c r="O867" s="231"/>
      <c r="P867" s="231"/>
      <c r="Q867" s="231"/>
      <c r="R867" s="231"/>
      <c r="S867" s="231"/>
      <c r="T867" s="231"/>
      <c r="U867" s="231"/>
      <c r="V867" s="231"/>
      <c r="W867" s="231"/>
      <c r="X867" s="231"/>
      <c r="Y867" s="231"/>
      <c r="Z867" s="231"/>
    </row>
    <row r="868" spans="1:26" ht="13.5" customHeight="1">
      <c r="A868" s="231"/>
      <c r="G868" s="45"/>
      <c r="H868" s="45"/>
      <c r="I868" s="45"/>
      <c r="J868" s="45"/>
      <c r="K868" s="46"/>
      <c r="L868" s="45"/>
      <c r="M868" s="45"/>
      <c r="N868" s="45"/>
      <c r="O868" s="231"/>
      <c r="P868" s="231"/>
      <c r="Q868" s="231"/>
      <c r="R868" s="231"/>
      <c r="S868" s="231"/>
      <c r="T868" s="231"/>
      <c r="U868" s="231"/>
      <c r="V868" s="231"/>
      <c r="W868" s="231"/>
      <c r="X868" s="231"/>
      <c r="Y868" s="231"/>
      <c r="Z868" s="231"/>
    </row>
    <row r="869" spans="1:26" ht="13.5" customHeight="1">
      <c r="A869" s="231"/>
      <c r="G869" s="45"/>
      <c r="H869" s="45"/>
      <c r="I869" s="45"/>
      <c r="J869" s="45"/>
      <c r="K869" s="46"/>
      <c r="L869" s="45"/>
      <c r="M869" s="45"/>
      <c r="N869" s="45"/>
      <c r="O869" s="231"/>
      <c r="P869" s="231"/>
      <c r="Q869" s="231"/>
      <c r="R869" s="231"/>
      <c r="S869" s="231"/>
      <c r="T869" s="231"/>
      <c r="U869" s="231"/>
      <c r="V869" s="231"/>
      <c r="W869" s="231"/>
      <c r="X869" s="231"/>
      <c r="Y869" s="231"/>
      <c r="Z869" s="231"/>
    </row>
    <row r="870" spans="1:26" ht="13.5" customHeight="1">
      <c r="A870" s="231"/>
      <c r="G870" s="45"/>
      <c r="H870" s="45"/>
      <c r="I870" s="45"/>
      <c r="J870" s="45"/>
      <c r="K870" s="46"/>
      <c r="L870" s="45"/>
      <c r="M870" s="45"/>
      <c r="N870" s="45"/>
      <c r="O870" s="231"/>
      <c r="P870" s="231"/>
      <c r="Q870" s="231"/>
      <c r="R870" s="231"/>
      <c r="S870" s="231"/>
      <c r="T870" s="231"/>
      <c r="U870" s="231"/>
      <c r="V870" s="231"/>
      <c r="W870" s="231"/>
      <c r="X870" s="231"/>
      <c r="Y870" s="231"/>
      <c r="Z870" s="231"/>
    </row>
    <row r="871" spans="1:26" ht="13.5" customHeight="1">
      <c r="A871" s="231"/>
      <c r="G871" s="45"/>
      <c r="H871" s="45"/>
      <c r="I871" s="45"/>
      <c r="J871" s="45"/>
      <c r="K871" s="46"/>
      <c r="L871" s="45"/>
      <c r="M871" s="45"/>
      <c r="N871" s="45"/>
      <c r="O871" s="231"/>
      <c r="P871" s="231"/>
      <c r="Q871" s="231"/>
      <c r="R871" s="231"/>
      <c r="S871" s="231"/>
      <c r="T871" s="231"/>
      <c r="U871" s="231"/>
      <c r="V871" s="231"/>
      <c r="W871" s="231"/>
      <c r="X871" s="231"/>
      <c r="Y871" s="231"/>
      <c r="Z871" s="231"/>
    </row>
    <row r="872" spans="1:26" ht="13.5" customHeight="1">
      <c r="A872" s="231"/>
      <c r="G872" s="45"/>
      <c r="H872" s="45"/>
      <c r="I872" s="45"/>
      <c r="J872" s="45"/>
      <c r="K872" s="46"/>
      <c r="L872" s="45"/>
      <c r="M872" s="45"/>
      <c r="N872" s="45"/>
      <c r="O872" s="231"/>
      <c r="P872" s="231"/>
      <c r="Q872" s="231"/>
      <c r="R872" s="231"/>
      <c r="S872" s="231"/>
      <c r="T872" s="231"/>
      <c r="U872" s="231"/>
      <c r="V872" s="231"/>
      <c r="W872" s="231"/>
      <c r="X872" s="231"/>
      <c r="Y872" s="231"/>
      <c r="Z872" s="231"/>
    </row>
    <row r="873" spans="1:26" ht="13.5" customHeight="1">
      <c r="A873" s="231"/>
      <c r="G873" s="45"/>
      <c r="H873" s="45"/>
      <c r="I873" s="45"/>
      <c r="J873" s="45"/>
      <c r="K873" s="46"/>
      <c r="L873" s="45"/>
      <c r="M873" s="45"/>
      <c r="N873" s="45"/>
      <c r="O873" s="231"/>
      <c r="P873" s="231"/>
      <c r="Q873" s="231"/>
      <c r="R873" s="231"/>
      <c r="S873" s="231"/>
      <c r="T873" s="231"/>
      <c r="U873" s="231"/>
      <c r="V873" s="231"/>
      <c r="W873" s="231"/>
      <c r="X873" s="231"/>
      <c r="Y873" s="231"/>
      <c r="Z873" s="231"/>
    </row>
    <row r="874" spans="1:26" ht="13.5" customHeight="1">
      <c r="A874" s="231"/>
      <c r="G874" s="45"/>
      <c r="H874" s="45"/>
      <c r="I874" s="45"/>
      <c r="J874" s="45"/>
      <c r="K874" s="46"/>
      <c r="L874" s="45"/>
      <c r="M874" s="45"/>
      <c r="N874" s="45"/>
      <c r="O874" s="231"/>
      <c r="P874" s="231"/>
      <c r="Q874" s="231"/>
      <c r="R874" s="231"/>
      <c r="S874" s="231"/>
      <c r="T874" s="231"/>
      <c r="U874" s="231"/>
      <c r="V874" s="231"/>
      <c r="W874" s="231"/>
      <c r="X874" s="231"/>
      <c r="Y874" s="231"/>
      <c r="Z874" s="231"/>
    </row>
    <row r="875" spans="1:26" ht="13.5" customHeight="1">
      <c r="A875" s="231"/>
      <c r="G875" s="45"/>
      <c r="H875" s="45"/>
      <c r="I875" s="45"/>
      <c r="J875" s="45"/>
      <c r="K875" s="46"/>
      <c r="L875" s="45"/>
      <c r="M875" s="45"/>
      <c r="N875" s="45"/>
      <c r="O875" s="231"/>
      <c r="P875" s="231"/>
      <c r="Q875" s="231"/>
      <c r="R875" s="231"/>
      <c r="S875" s="231"/>
      <c r="T875" s="231"/>
      <c r="U875" s="231"/>
      <c r="V875" s="231"/>
      <c r="W875" s="231"/>
      <c r="X875" s="231"/>
      <c r="Y875" s="231"/>
      <c r="Z875" s="231"/>
    </row>
    <row r="876" spans="1:26" ht="13.5" customHeight="1">
      <c r="A876" s="231"/>
      <c r="G876" s="45"/>
      <c r="H876" s="45"/>
      <c r="I876" s="45"/>
      <c r="J876" s="45"/>
      <c r="K876" s="46"/>
      <c r="L876" s="45"/>
      <c r="M876" s="45"/>
      <c r="N876" s="45"/>
      <c r="O876" s="231"/>
      <c r="P876" s="231"/>
      <c r="Q876" s="231"/>
      <c r="R876" s="231"/>
      <c r="S876" s="231"/>
      <c r="T876" s="231"/>
      <c r="U876" s="231"/>
      <c r="V876" s="231"/>
      <c r="W876" s="231"/>
      <c r="X876" s="231"/>
      <c r="Y876" s="231"/>
      <c r="Z876" s="231"/>
    </row>
    <row r="877" spans="1:26" ht="13.5" customHeight="1">
      <c r="A877" s="231"/>
      <c r="G877" s="45"/>
      <c r="H877" s="45"/>
      <c r="I877" s="45"/>
      <c r="J877" s="45"/>
      <c r="K877" s="46"/>
      <c r="L877" s="45"/>
      <c r="M877" s="45"/>
      <c r="N877" s="45"/>
      <c r="O877" s="231"/>
      <c r="P877" s="231"/>
      <c r="Q877" s="231"/>
      <c r="R877" s="231"/>
      <c r="S877" s="231"/>
      <c r="T877" s="231"/>
      <c r="U877" s="231"/>
      <c r="V877" s="231"/>
      <c r="W877" s="231"/>
      <c r="X877" s="231"/>
      <c r="Y877" s="231"/>
      <c r="Z877" s="231"/>
    </row>
    <row r="878" spans="1:26" ht="13.5" customHeight="1">
      <c r="A878" s="231"/>
      <c r="G878" s="45"/>
      <c r="H878" s="45"/>
      <c r="I878" s="45"/>
      <c r="J878" s="45"/>
      <c r="K878" s="46"/>
      <c r="L878" s="45"/>
      <c r="M878" s="45"/>
      <c r="N878" s="45"/>
      <c r="O878" s="231"/>
      <c r="P878" s="231"/>
      <c r="Q878" s="231"/>
      <c r="R878" s="231"/>
      <c r="S878" s="231"/>
      <c r="T878" s="231"/>
      <c r="U878" s="231"/>
      <c r="V878" s="231"/>
      <c r="W878" s="231"/>
      <c r="X878" s="231"/>
      <c r="Y878" s="231"/>
      <c r="Z878" s="231"/>
    </row>
    <row r="879" spans="1:26" ht="13.5" customHeight="1">
      <c r="A879" s="231"/>
      <c r="G879" s="45"/>
      <c r="H879" s="45"/>
      <c r="I879" s="45"/>
      <c r="J879" s="45"/>
      <c r="K879" s="46"/>
      <c r="L879" s="45"/>
      <c r="M879" s="45"/>
      <c r="N879" s="45"/>
      <c r="O879" s="231"/>
      <c r="P879" s="231"/>
      <c r="Q879" s="231"/>
      <c r="R879" s="231"/>
      <c r="S879" s="231"/>
      <c r="T879" s="231"/>
      <c r="U879" s="231"/>
      <c r="V879" s="231"/>
      <c r="W879" s="231"/>
      <c r="X879" s="231"/>
      <c r="Y879" s="231"/>
      <c r="Z879" s="231"/>
    </row>
    <row r="880" spans="1:26" ht="13.5" customHeight="1">
      <c r="A880" s="231"/>
      <c r="G880" s="45"/>
      <c r="H880" s="45"/>
      <c r="I880" s="45"/>
      <c r="J880" s="45"/>
      <c r="K880" s="46"/>
      <c r="L880" s="45"/>
      <c r="M880" s="45"/>
      <c r="N880" s="45"/>
      <c r="O880" s="231"/>
      <c r="P880" s="231"/>
      <c r="Q880" s="231"/>
      <c r="R880" s="231"/>
      <c r="S880" s="231"/>
      <c r="T880" s="231"/>
      <c r="U880" s="231"/>
      <c r="V880" s="231"/>
      <c r="W880" s="231"/>
      <c r="X880" s="231"/>
      <c r="Y880" s="231"/>
      <c r="Z880" s="231"/>
    </row>
    <row r="881" spans="1:26" ht="13.5" customHeight="1">
      <c r="A881" s="231"/>
      <c r="G881" s="45"/>
      <c r="H881" s="45"/>
      <c r="I881" s="45"/>
      <c r="J881" s="45"/>
      <c r="K881" s="46"/>
      <c r="L881" s="45"/>
      <c r="M881" s="45"/>
      <c r="N881" s="45"/>
      <c r="O881" s="231"/>
      <c r="P881" s="231"/>
      <c r="Q881" s="231"/>
      <c r="R881" s="231"/>
      <c r="S881" s="231"/>
      <c r="T881" s="231"/>
      <c r="U881" s="231"/>
      <c r="V881" s="231"/>
      <c r="W881" s="231"/>
      <c r="X881" s="231"/>
      <c r="Y881" s="231"/>
      <c r="Z881" s="231"/>
    </row>
    <row r="882" spans="1:26" ht="13.5" customHeight="1">
      <c r="A882" s="231"/>
      <c r="G882" s="45"/>
      <c r="H882" s="45"/>
      <c r="I882" s="45"/>
      <c r="J882" s="45"/>
      <c r="K882" s="46"/>
      <c r="L882" s="45"/>
      <c r="M882" s="45"/>
      <c r="N882" s="45"/>
      <c r="O882" s="231"/>
      <c r="P882" s="231"/>
      <c r="Q882" s="231"/>
      <c r="R882" s="231"/>
      <c r="S882" s="231"/>
      <c r="T882" s="231"/>
      <c r="U882" s="231"/>
      <c r="V882" s="231"/>
      <c r="W882" s="231"/>
      <c r="X882" s="231"/>
      <c r="Y882" s="231"/>
      <c r="Z882" s="231"/>
    </row>
    <row r="883" spans="1:26" ht="13.5" customHeight="1">
      <c r="A883" s="231"/>
      <c r="G883" s="45"/>
      <c r="H883" s="45"/>
      <c r="I883" s="45"/>
      <c r="J883" s="45"/>
      <c r="K883" s="46"/>
      <c r="L883" s="45"/>
      <c r="M883" s="45"/>
      <c r="N883" s="45"/>
      <c r="O883" s="231"/>
      <c r="P883" s="231"/>
      <c r="Q883" s="231"/>
      <c r="R883" s="231"/>
      <c r="S883" s="231"/>
      <c r="T883" s="231"/>
      <c r="U883" s="231"/>
      <c r="V883" s="231"/>
      <c r="W883" s="231"/>
      <c r="X883" s="231"/>
      <c r="Y883" s="231"/>
      <c r="Z883" s="231"/>
    </row>
    <row r="884" spans="1:26" ht="13.5" customHeight="1">
      <c r="A884" s="231"/>
      <c r="G884" s="45"/>
      <c r="H884" s="45"/>
      <c r="I884" s="45"/>
      <c r="J884" s="45"/>
      <c r="K884" s="46"/>
      <c r="L884" s="45"/>
      <c r="M884" s="45"/>
      <c r="N884" s="45"/>
      <c r="O884" s="231"/>
      <c r="P884" s="231"/>
      <c r="Q884" s="231"/>
      <c r="R884" s="231"/>
      <c r="S884" s="231"/>
      <c r="T884" s="231"/>
      <c r="U884" s="231"/>
      <c r="V884" s="231"/>
      <c r="W884" s="231"/>
      <c r="X884" s="231"/>
      <c r="Y884" s="231"/>
      <c r="Z884" s="231"/>
    </row>
    <row r="885" spans="1:26" ht="13.5" customHeight="1">
      <c r="A885" s="231"/>
      <c r="G885" s="45"/>
      <c r="H885" s="45"/>
      <c r="I885" s="45"/>
      <c r="J885" s="45"/>
      <c r="K885" s="46"/>
      <c r="L885" s="45"/>
      <c r="M885" s="45"/>
      <c r="N885" s="45"/>
      <c r="O885" s="231"/>
      <c r="P885" s="231"/>
      <c r="Q885" s="231"/>
      <c r="R885" s="231"/>
      <c r="S885" s="231"/>
      <c r="T885" s="231"/>
      <c r="U885" s="231"/>
      <c r="V885" s="231"/>
      <c r="W885" s="231"/>
      <c r="X885" s="231"/>
      <c r="Y885" s="231"/>
      <c r="Z885" s="231"/>
    </row>
    <row r="886" spans="1:26" ht="13.5" customHeight="1">
      <c r="A886" s="231"/>
      <c r="G886" s="45"/>
      <c r="H886" s="45"/>
      <c r="I886" s="45"/>
      <c r="J886" s="45"/>
      <c r="K886" s="46"/>
      <c r="L886" s="45"/>
      <c r="M886" s="45"/>
      <c r="N886" s="45"/>
      <c r="O886" s="231"/>
      <c r="P886" s="231"/>
      <c r="Q886" s="231"/>
      <c r="R886" s="231"/>
      <c r="S886" s="231"/>
      <c r="T886" s="231"/>
      <c r="U886" s="231"/>
      <c r="V886" s="231"/>
      <c r="W886" s="231"/>
      <c r="X886" s="231"/>
      <c r="Y886" s="231"/>
      <c r="Z886" s="231"/>
    </row>
    <row r="887" spans="1:26" ht="13.5" customHeight="1">
      <c r="A887" s="231"/>
      <c r="G887" s="45"/>
      <c r="H887" s="45"/>
      <c r="I887" s="45"/>
      <c r="J887" s="45"/>
      <c r="K887" s="46"/>
      <c r="L887" s="45"/>
      <c r="M887" s="45"/>
      <c r="N887" s="45"/>
      <c r="O887" s="231"/>
      <c r="P887" s="231"/>
      <c r="Q887" s="231"/>
      <c r="R887" s="231"/>
      <c r="S887" s="231"/>
      <c r="T887" s="231"/>
      <c r="U887" s="231"/>
      <c r="V887" s="231"/>
      <c r="W887" s="231"/>
      <c r="X887" s="231"/>
      <c r="Y887" s="231"/>
      <c r="Z887" s="231"/>
    </row>
    <row r="888" spans="1:26" ht="13.5" customHeight="1">
      <c r="A888" s="231"/>
      <c r="G888" s="45"/>
      <c r="H888" s="45"/>
      <c r="I888" s="45"/>
      <c r="J888" s="45"/>
      <c r="K888" s="46"/>
      <c r="L888" s="45"/>
      <c r="M888" s="45"/>
      <c r="N888" s="45"/>
      <c r="O888" s="231"/>
      <c r="P888" s="231"/>
      <c r="Q888" s="231"/>
      <c r="R888" s="231"/>
      <c r="S888" s="231"/>
      <c r="T888" s="231"/>
      <c r="U888" s="231"/>
      <c r="V888" s="231"/>
      <c r="W888" s="231"/>
      <c r="X888" s="231"/>
      <c r="Y888" s="231"/>
      <c r="Z888" s="231"/>
    </row>
    <row r="889" spans="1:26" ht="13.5" customHeight="1">
      <c r="A889" s="231"/>
      <c r="G889" s="45"/>
      <c r="H889" s="45"/>
      <c r="I889" s="45"/>
      <c r="J889" s="45"/>
      <c r="K889" s="46"/>
      <c r="L889" s="45"/>
      <c r="M889" s="45"/>
      <c r="N889" s="45"/>
      <c r="O889" s="231"/>
      <c r="P889" s="231"/>
      <c r="Q889" s="231"/>
      <c r="R889" s="231"/>
      <c r="S889" s="231"/>
      <c r="T889" s="231"/>
      <c r="U889" s="231"/>
      <c r="V889" s="231"/>
      <c r="W889" s="231"/>
      <c r="X889" s="231"/>
      <c r="Y889" s="231"/>
      <c r="Z889" s="231"/>
    </row>
    <row r="890" spans="1:26" ht="13.5" customHeight="1">
      <c r="A890" s="231"/>
      <c r="G890" s="45"/>
      <c r="H890" s="45"/>
      <c r="I890" s="45"/>
      <c r="J890" s="45"/>
      <c r="K890" s="46"/>
      <c r="L890" s="45"/>
      <c r="M890" s="45"/>
      <c r="N890" s="45"/>
      <c r="O890" s="231"/>
      <c r="P890" s="231"/>
      <c r="Q890" s="231"/>
      <c r="R890" s="231"/>
      <c r="S890" s="231"/>
      <c r="T890" s="231"/>
      <c r="U890" s="231"/>
      <c r="V890" s="231"/>
      <c r="W890" s="231"/>
      <c r="X890" s="231"/>
      <c r="Y890" s="231"/>
      <c r="Z890" s="231"/>
    </row>
    <row r="891" spans="1:26" ht="13.5" customHeight="1">
      <c r="A891" s="231"/>
      <c r="G891" s="45"/>
      <c r="H891" s="45"/>
      <c r="I891" s="45"/>
      <c r="J891" s="45"/>
      <c r="K891" s="46"/>
      <c r="L891" s="45"/>
      <c r="M891" s="45"/>
      <c r="N891" s="45"/>
      <c r="O891" s="231"/>
      <c r="P891" s="231"/>
      <c r="Q891" s="231"/>
      <c r="R891" s="231"/>
      <c r="S891" s="231"/>
      <c r="T891" s="231"/>
      <c r="U891" s="231"/>
      <c r="V891" s="231"/>
      <c r="W891" s="231"/>
      <c r="X891" s="231"/>
      <c r="Y891" s="231"/>
      <c r="Z891" s="231"/>
    </row>
    <row r="892" spans="1:26" ht="13.5" customHeight="1">
      <c r="A892" s="231"/>
      <c r="G892" s="45"/>
      <c r="H892" s="45"/>
      <c r="I892" s="45"/>
      <c r="J892" s="45"/>
      <c r="K892" s="46"/>
      <c r="L892" s="45"/>
      <c r="M892" s="45"/>
      <c r="N892" s="45"/>
      <c r="O892" s="231"/>
      <c r="P892" s="231"/>
      <c r="Q892" s="231"/>
      <c r="R892" s="231"/>
      <c r="S892" s="231"/>
      <c r="T892" s="231"/>
      <c r="U892" s="231"/>
      <c r="V892" s="231"/>
      <c r="W892" s="231"/>
      <c r="X892" s="231"/>
      <c r="Y892" s="231"/>
      <c r="Z892" s="231"/>
    </row>
    <row r="893" spans="1:26" ht="13.5" customHeight="1">
      <c r="A893" s="231"/>
      <c r="G893" s="45"/>
      <c r="H893" s="45"/>
      <c r="I893" s="45"/>
      <c r="J893" s="45"/>
      <c r="K893" s="46"/>
      <c r="L893" s="45"/>
      <c r="M893" s="45"/>
      <c r="N893" s="45"/>
      <c r="O893" s="231"/>
      <c r="P893" s="231"/>
      <c r="Q893" s="231"/>
      <c r="R893" s="231"/>
      <c r="S893" s="231"/>
      <c r="T893" s="231"/>
      <c r="U893" s="231"/>
      <c r="V893" s="231"/>
      <c r="W893" s="231"/>
      <c r="X893" s="231"/>
      <c r="Y893" s="231"/>
      <c r="Z893" s="231"/>
    </row>
    <row r="894" spans="1:26" ht="13.5" customHeight="1">
      <c r="A894" s="231"/>
      <c r="G894" s="45"/>
      <c r="H894" s="45"/>
      <c r="I894" s="45"/>
      <c r="J894" s="45"/>
      <c r="K894" s="46"/>
      <c r="L894" s="45"/>
      <c r="M894" s="45"/>
      <c r="N894" s="45"/>
      <c r="O894" s="231"/>
      <c r="P894" s="231"/>
      <c r="Q894" s="231"/>
      <c r="R894" s="231"/>
      <c r="S894" s="231"/>
      <c r="T894" s="231"/>
      <c r="U894" s="231"/>
      <c r="V894" s="231"/>
      <c r="W894" s="231"/>
      <c r="X894" s="231"/>
      <c r="Y894" s="231"/>
      <c r="Z894" s="231"/>
    </row>
    <row r="895" spans="1:26" ht="13.5" customHeight="1">
      <c r="A895" s="231"/>
      <c r="G895" s="45"/>
      <c r="H895" s="45"/>
      <c r="I895" s="45"/>
      <c r="J895" s="45"/>
      <c r="K895" s="46"/>
      <c r="L895" s="45"/>
      <c r="M895" s="45"/>
      <c r="N895" s="45"/>
      <c r="O895" s="231"/>
      <c r="P895" s="231"/>
      <c r="Q895" s="231"/>
      <c r="R895" s="231"/>
      <c r="S895" s="231"/>
      <c r="T895" s="231"/>
      <c r="U895" s="231"/>
      <c r="V895" s="231"/>
      <c r="W895" s="231"/>
      <c r="X895" s="231"/>
      <c r="Y895" s="231"/>
      <c r="Z895" s="231"/>
    </row>
    <row r="896" spans="1:26" ht="13.5" customHeight="1">
      <c r="A896" s="231"/>
      <c r="G896" s="45"/>
      <c r="H896" s="45"/>
      <c r="I896" s="45"/>
      <c r="J896" s="45"/>
      <c r="K896" s="46"/>
      <c r="L896" s="45"/>
      <c r="M896" s="45"/>
      <c r="N896" s="45"/>
      <c r="O896" s="231"/>
      <c r="P896" s="231"/>
      <c r="Q896" s="231"/>
      <c r="R896" s="231"/>
      <c r="S896" s="231"/>
      <c r="T896" s="231"/>
      <c r="U896" s="231"/>
      <c r="V896" s="231"/>
      <c r="W896" s="231"/>
      <c r="X896" s="231"/>
      <c r="Y896" s="231"/>
      <c r="Z896" s="231"/>
    </row>
    <row r="897" spans="1:26" ht="13.5" customHeight="1">
      <c r="A897" s="231"/>
      <c r="G897" s="45"/>
      <c r="H897" s="45"/>
      <c r="I897" s="45"/>
      <c r="J897" s="45"/>
      <c r="K897" s="46"/>
      <c r="L897" s="45"/>
      <c r="M897" s="45"/>
      <c r="N897" s="45"/>
      <c r="O897" s="231"/>
      <c r="P897" s="231"/>
      <c r="Q897" s="231"/>
      <c r="R897" s="231"/>
      <c r="S897" s="231"/>
      <c r="T897" s="231"/>
      <c r="U897" s="231"/>
      <c r="V897" s="231"/>
      <c r="W897" s="231"/>
      <c r="X897" s="231"/>
      <c r="Y897" s="231"/>
      <c r="Z897" s="231"/>
    </row>
    <row r="898" spans="1:26" ht="13.5" customHeight="1">
      <c r="A898" s="231"/>
      <c r="G898" s="45"/>
      <c r="H898" s="45"/>
      <c r="I898" s="45"/>
      <c r="J898" s="45"/>
      <c r="K898" s="46"/>
      <c r="L898" s="45"/>
      <c r="M898" s="45"/>
      <c r="N898" s="45"/>
      <c r="O898" s="231"/>
      <c r="P898" s="231"/>
      <c r="Q898" s="231"/>
      <c r="R898" s="231"/>
      <c r="S898" s="231"/>
      <c r="T898" s="231"/>
      <c r="U898" s="231"/>
      <c r="V898" s="231"/>
      <c r="W898" s="231"/>
      <c r="X898" s="231"/>
      <c r="Y898" s="231"/>
      <c r="Z898" s="231"/>
    </row>
    <row r="899" spans="1:26" ht="13.5" customHeight="1">
      <c r="A899" s="231"/>
      <c r="G899" s="45"/>
      <c r="H899" s="45"/>
      <c r="I899" s="45"/>
      <c r="J899" s="45"/>
      <c r="K899" s="46"/>
      <c r="L899" s="45"/>
      <c r="M899" s="45"/>
      <c r="N899" s="45"/>
      <c r="O899" s="231"/>
      <c r="P899" s="231"/>
      <c r="Q899" s="231"/>
      <c r="R899" s="231"/>
      <c r="S899" s="231"/>
      <c r="T899" s="231"/>
      <c r="U899" s="231"/>
      <c r="V899" s="231"/>
      <c r="W899" s="231"/>
      <c r="X899" s="231"/>
      <c r="Y899" s="231"/>
      <c r="Z899" s="231"/>
    </row>
    <row r="900" spans="1:26" ht="13.5" customHeight="1">
      <c r="A900" s="231"/>
      <c r="G900" s="45"/>
      <c r="H900" s="45"/>
      <c r="I900" s="45"/>
      <c r="J900" s="45"/>
      <c r="K900" s="46"/>
      <c r="L900" s="45"/>
      <c r="M900" s="45"/>
      <c r="N900" s="45"/>
      <c r="O900" s="231"/>
      <c r="P900" s="231"/>
      <c r="Q900" s="231"/>
      <c r="R900" s="231"/>
      <c r="S900" s="231"/>
      <c r="T900" s="231"/>
      <c r="U900" s="231"/>
      <c r="V900" s="231"/>
      <c r="W900" s="231"/>
      <c r="X900" s="231"/>
      <c r="Y900" s="231"/>
      <c r="Z900" s="231"/>
    </row>
    <row r="901" spans="1:26" ht="13.5" customHeight="1">
      <c r="A901" s="231"/>
      <c r="G901" s="45"/>
      <c r="H901" s="45"/>
      <c r="I901" s="45"/>
      <c r="J901" s="45"/>
      <c r="K901" s="46"/>
      <c r="L901" s="45"/>
      <c r="M901" s="45"/>
      <c r="N901" s="45"/>
      <c r="O901" s="231"/>
      <c r="P901" s="231"/>
      <c r="Q901" s="231"/>
      <c r="R901" s="231"/>
      <c r="S901" s="231"/>
      <c r="T901" s="231"/>
      <c r="U901" s="231"/>
      <c r="V901" s="231"/>
      <c r="W901" s="231"/>
      <c r="X901" s="231"/>
      <c r="Y901" s="231"/>
      <c r="Z901" s="231"/>
    </row>
    <row r="902" spans="1:26" ht="13.5" customHeight="1">
      <c r="A902" s="231"/>
      <c r="G902" s="45"/>
      <c r="H902" s="45"/>
      <c r="I902" s="45"/>
      <c r="J902" s="45"/>
      <c r="K902" s="46"/>
      <c r="L902" s="45"/>
      <c r="M902" s="45"/>
      <c r="N902" s="45"/>
      <c r="O902" s="231"/>
      <c r="P902" s="231"/>
      <c r="Q902" s="231"/>
      <c r="R902" s="231"/>
      <c r="S902" s="231"/>
      <c r="T902" s="231"/>
      <c r="U902" s="231"/>
      <c r="V902" s="231"/>
      <c r="W902" s="231"/>
      <c r="X902" s="231"/>
      <c r="Y902" s="231"/>
      <c r="Z902" s="231"/>
    </row>
    <row r="903" spans="1:26" ht="13.5" customHeight="1">
      <c r="A903" s="231"/>
      <c r="G903" s="45"/>
      <c r="H903" s="45"/>
      <c r="I903" s="45"/>
      <c r="J903" s="45"/>
      <c r="K903" s="46"/>
      <c r="L903" s="45"/>
      <c r="M903" s="45"/>
      <c r="N903" s="45"/>
      <c r="O903" s="231"/>
      <c r="P903" s="231"/>
      <c r="Q903" s="231"/>
      <c r="R903" s="231"/>
      <c r="S903" s="231"/>
      <c r="T903" s="231"/>
      <c r="U903" s="231"/>
      <c r="V903" s="231"/>
      <c r="W903" s="231"/>
      <c r="X903" s="231"/>
      <c r="Y903" s="231"/>
      <c r="Z903" s="231"/>
    </row>
    <row r="904" spans="1:26" ht="13.5" customHeight="1">
      <c r="A904" s="231"/>
      <c r="G904" s="45"/>
      <c r="H904" s="45"/>
      <c r="I904" s="45"/>
      <c r="J904" s="45"/>
      <c r="K904" s="46"/>
      <c r="L904" s="45"/>
      <c r="M904" s="45"/>
      <c r="N904" s="45"/>
      <c r="O904" s="231"/>
      <c r="P904" s="231"/>
      <c r="Q904" s="231"/>
      <c r="R904" s="231"/>
      <c r="S904" s="231"/>
      <c r="T904" s="231"/>
      <c r="U904" s="231"/>
      <c r="V904" s="231"/>
      <c r="W904" s="231"/>
      <c r="X904" s="231"/>
      <c r="Y904" s="231"/>
      <c r="Z904" s="231"/>
    </row>
    <row r="905" spans="1:26" ht="13.5" customHeight="1">
      <c r="A905" s="231"/>
      <c r="G905" s="45"/>
      <c r="H905" s="45"/>
      <c r="I905" s="45"/>
      <c r="J905" s="45"/>
      <c r="K905" s="46"/>
      <c r="L905" s="45"/>
      <c r="M905" s="45"/>
      <c r="N905" s="45"/>
      <c r="O905" s="231"/>
      <c r="P905" s="231"/>
      <c r="Q905" s="231"/>
      <c r="R905" s="231"/>
      <c r="S905" s="231"/>
      <c r="T905" s="231"/>
      <c r="U905" s="231"/>
      <c r="V905" s="231"/>
      <c r="W905" s="231"/>
      <c r="X905" s="231"/>
      <c r="Y905" s="231"/>
      <c r="Z905" s="231"/>
    </row>
    <row r="906" spans="1:26" ht="13.5" customHeight="1">
      <c r="A906" s="231"/>
      <c r="G906" s="45"/>
      <c r="H906" s="45"/>
      <c r="I906" s="45"/>
      <c r="J906" s="45"/>
      <c r="K906" s="46"/>
      <c r="L906" s="45"/>
      <c r="M906" s="45"/>
      <c r="N906" s="45"/>
      <c r="O906" s="231"/>
      <c r="P906" s="231"/>
      <c r="Q906" s="231"/>
      <c r="R906" s="231"/>
      <c r="S906" s="231"/>
      <c r="T906" s="231"/>
      <c r="U906" s="231"/>
      <c r="V906" s="231"/>
      <c r="W906" s="231"/>
      <c r="X906" s="231"/>
      <c r="Y906" s="231"/>
      <c r="Z906" s="231"/>
    </row>
    <row r="907" spans="1:26" ht="13.5" customHeight="1">
      <c r="A907" s="231"/>
      <c r="G907" s="45"/>
      <c r="H907" s="45"/>
      <c r="I907" s="45"/>
      <c r="J907" s="45"/>
      <c r="K907" s="46"/>
      <c r="L907" s="45"/>
      <c r="M907" s="45"/>
      <c r="N907" s="45"/>
      <c r="O907" s="231"/>
      <c r="P907" s="231"/>
      <c r="Q907" s="231"/>
      <c r="R907" s="231"/>
      <c r="S907" s="231"/>
      <c r="T907" s="231"/>
      <c r="U907" s="231"/>
      <c r="V907" s="231"/>
      <c r="W907" s="231"/>
      <c r="X907" s="231"/>
      <c r="Y907" s="231"/>
      <c r="Z907" s="231"/>
    </row>
    <row r="908" spans="1:26" ht="13.5" customHeight="1">
      <c r="A908" s="231"/>
      <c r="G908" s="45"/>
      <c r="H908" s="45"/>
      <c r="I908" s="45"/>
      <c r="J908" s="45"/>
      <c r="K908" s="46"/>
      <c r="L908" s="45"/>
      <c r="M908" s="45"/>
      <c r="N908" s="45"/>
      <c r="O908" s="231"/>
      <c r="P908" s="231"/>
      <c r="Q908" s="231"/>
      <c r="R908" s="231"/>
      <c r="S908" s="231"/>
      <c r="T908" s="231"/>
      <c r="U908" s="231"/>
      <c r="V908" s="231"/>
      <c r="W908" s="231"/>
      <c r="X908" s="231"/>
      <c r="Y908" s="231"/>
      <c r="Z908" s="231"/>
    </row>
    <row r="909" spans="1:26" ht="13.5" customHeight="1">
      <c r="A909" s="231"/>
      <c r="G909" s="45"/>
      <c r="H909" s="45"/>
      <c r="I909" s="45"/>
      <c r="J909" s="45"/>
      <c r="K909" s="46"/>
      <c r="L909" s="45"/>
      <c r="M909" s="45"/>
      <c r="N909" s="45"/>
      <c r="O909" s="231"/>
      <c r="P909" s="231"/>
      <c r="Q909" s="231"/>
      <c r="R909" s="231"/>
      <c r="S909" s="231"/>
      <c r="T909" s="231"/>
      <c r="U909" s="231"/>
      <c r="V909" s="231"/>
      <c r="W909" s="231"/>
      <c r="X909" s="231"/>
      <c r="Y909" s="231"/>
      <c r="Z909" s="231"/>
    </row>
    <row r="910" spans="1:26" ht="13.5" customHeight="1">
      <c r="A910" s="231"/>
      <c r="G910" s="45"/>
      <c r="H910" s="45"/>
      <c r="I910" s="45"/>
      <c r="J910" s="45"/>
      <c r="K910" s="46"/>
      <c r="L910" s="45"/>
      <c r="M910" s="45"/>
      <c r="N910" s="45"/>
      <c r="O910" s="231"/>
      <c r="P910" s="231"/>
      <c r="Q910" s="231"/>
      <c r="R910" s="231"/>
      <c r="S910" s="231"/>
      <c r="T910" s="231"/>
      <c r="U910" s="231"/>
      <c r="V910" s="231"/>
      <c r="W910" s="231"/>
      <c r="X910" s="231"/>
      <c r="Y910" s="231"/>
      <c r="Z910" s="231"/>
    </row>
    <row r="911" spans="1:26" ht="13.5" customHeight="1">
      <c r="A911" s="231"/>
      <c r="G911" s="45"/>
      <c r="H911" s="45"/>
      <c r="I911" s="45"/>
      <c r="J911" s="45"/>
      <c r="K911" s="46"/>
      <c r="L911" s="45"/>
      <c r="M911" s="45"/>
      <c r="N911" s="45"/>
      <c r="O911" s="231"/>
      <c r="P911" s="231"/>
      <c r="Q911" s="231"/>
      <c r="R911" s="231"/>
      <c r="S911" s="231"/>
      <c r="T911" s="231"/>
      <c r="U911" s="231"/>
      <c r="V911" s="231"/>
      <c r="W911" s="231"/>
      <c r="X911" s="231"/>
      <c r="Y911" s="231"/>
      <c r="Z911" s="231"/>
    </row>
    <row r="912" spans="1:26" ht="13.5" customHeight="1">
      <c r="A912" s="231"/>
      <c r="G912" s="45"/>
      <c r="H912" s="45"/>
      <c r="I912" s="45"/>
      <c r="J912" s="45"/>
      <c r="K912" s="46"/>
      <c r="L912" s="45"/>
      <c r="M912" s="45"/>
      <c r="N912" s="45"/>
      <c r="O912" s="231"/>
      <c r="P912" s="231"/>
      <c r="Q912" s="231"/>
      <c r="R912" s="231"/>
      <c r="S912" s="231"/>
      <c r="T912" s="231"/>
      <c r="U912" s="231"/>
      <c r="V912" s="231"/>
      <c r="W912" s="231"/>
      <c r="X912" s="231"/>
      <c r="Y912" s="231"/>
      <c r="Z912" s="231"/>
    </row>
    <row r="913" spans="1:26" ht="13.5" customHeight="1">
      <c r="A913" s="231"/>
      <c r="G913" s="45"/>
      <c r="H913" s="45"/>
      <c r="I913" s="45"/>
      <c r="J913" s="45"/>
      <c r="K913" s="46"/>
      <c r="L913" s="45"/>
      <c r="M913" s="45"/>
      <c r="N913" s="45"/>
      <c r="O913" s="231"/>
      <c r="P913" s="231"/>
      <c r="Q913" s="231"/>
      <c r="R913" s="231"/>
      <c r="S913" s="231"/>
      <c r="T913" s="231"/>
      <c r="U913" s="231"/>
      <c r="V913" s="231"/>
      <c r="W913" s="231"/>
      <c r="X913" s="231"/>
      <c r="Y913" s="231"/>
      <c r="Z913" s="231"/>
    </row>
    <row r="914" spans="1:26" ht="13.5" customHeight="1">
      <c r="A914" s="231"/>
      <c r="G914" s="45"/>
      <c r="H914" s="45"/>
      <c r="I914" s="45"/>
      <c r="J914" s="45"/>
      <c r="K914" s="46"/>
      <c r="L914" s="45"/>
      <c r="M914" s="45"/>
      <c r="N914" s="45"/>
      <c r="O914" s="231"/>
      <c r="P914" s="231"/>
      <c r="Q914" s="231"/>
      <c r="R914" s="231"/>
      <c r="S914" s="231"/>
      <c r="T914" s="231"/>
      <c r="U914" s="231"/>
      <c r="V914" s="231"/>
      <c r="W914" s="231"/>
      <c r="X914" s="231"/>
      <c r="Y914" s="231"/>
      <c r="Z914" s="231"/>
    </row>
    <row r="915" spans="1:26" ht="13.5" customHeight="1">
      <c r="A915" s="231"/>
      <c r="G915" s="45"/>
      <c r="H915" s="45"/>
      <c r="I915" s="45"/>
      <c r="J915" s="45"/>
      <c r="K915" s="46"/>
      <c r="L915" s="45"/>
      <c r="M915" s="45"/>
      <c r="N915" s="45"/>
      <c r="O915" s="231"/>
      <c r="P915" s="231"/>
      <c r="Q915" s="231"/>
      <c r="R915" s="231"/>
      <c r="S915" s="231"/>
      <c r="T915" s="231"/>
      <c r="U915" s="231"/>
      <c r="V915" s="231"/>
      <c r="W915" s="231"/>
      <c r="X915" s="231"/>
      <c r="Y915" s="231"/>
      <c r="Z915" s="231"/>
    </row>
    <row r="916" spans="1:26" ht="13.5" customHeight="1">
      <c r="A916" s="231"/>
      <c r="G916" s="45"/>
      <c r="H916" s="45"/>
      <c r="I916" s="45"/>
      <c r="J916" s="45"/>
      <c r="K916" s="46"/>
      <c r="L916" s="45"/>
      <c r="M916" s="45"/>
      <c r="N916" s="45"/>
      <c r="O916" s="231"/>
      <c r="P916" s="231"/>
      <c r="Q916" s="231"/>
      <c r="R916" s="231"/>
      <c r="S916" s="231"/>
      <c r="T916" s="231"/>
      <c r="U916" s="231"/>
      <c r="V916" s="231"/>
      <c r="W916" s="231"/>
      <c r="X916" s="231"/>
      <c r="Y916" s="231"/>
      <c r="Z916" s="231"/>
    </row>
    <row r="917" spans="1:26" ht="13.5" customHeight="1">
      <c r="A917" s="231"/>
      <c r="G917" s="45"/>
      <c r="H917" s="45"/>
      <c r="I917" s="45"/>
      <c r="J917" s="45"/>
      <c r="K917" s="46"/>
      <c r="L917" s="45"/>
      <c r="M917" s="45"/>
      <c r="N917" s="45"/>
      <c r="O917" s="231"/>
      <c r="P917" s="231"/>
      <c r="Q917" s="231"/>
      <c r="R917" s="231"/>
      <c r="S917" s="231"/>
      <c r="T917" s="231"/>
      <c r="U917" s="231"/>
      <c r="V917" s="231"/>
      <c r="W917" s="231"/>
      <c r="X917" s="231"/>
      <c r="Y917" s="231"/>
      <c r="Z917" s="231"/>
    </row>
    <row r="918" spans="1:26" ht="13.5" customHeight="1">
      <c r="A918" s="231"/>
      <c r="G918" s="45"/>
      <c r="H918" s="45"/>
      <c r="I918" s="45"/>
      <c r="J918" s="45"/>
      <c r="K918" s="46"/>
      <c r="L918" s="45"/>
      <c r="M918" s="45"/>
      <c r="N918" s="45"/>
      <c r="O918" s="231"/>
      <c r="P918" s="231"/>
      <c r="Q918" s="231"/>
      <c r="R918" s="231"/>
      <c r="S918" s="231"/>
      <c r="T918" s="231"/>
      <c r="U918" s="231"/>
      <c r="V918" s="231"/>
      <c r="W918" s="231"/>
      <c r="X918" s="231"/>
      <c r="Y918" s="231"/>
      <c r="Z918" s="231"/>
    </row>
    <row r="919" spans="1:26" ht="13.5" customHeight="1">
      <c r="A919" s="231"/>
      <c r="G919" s="45"/>
      <c r="H919" s="45"/>
      <c r="I919" s="45"/>
      <c r="J919" s="45"/>
      <c r="K919" s="46"/>
      <c r="L919" s="45"/>
      <c r="M919" s="45"/>
      <c r="N919" s="45"/>
      <c r="O919" s="231"/>
      <c r="P919" s="231"/>
      <c r="Q919" s="231"/>
      <c r="R919" s="231"/>
      <c r="S919" s="231"/>
      <c r="T919" s="231"/>
      <c r="U919" s="231"/>
      <c r="V919" s="231"/>
      <c r="W919" s="231"/>
      <c r="X919" s="231"/>
      <c r="Y919" s="231"/>
      <c r="Z919" s="231"/>
    </row>
    <row r="920" spans="1:26" ht="13.5" customHeight="1">
      <c r="A920" s="231"/>
      <c r="G920" s="45"/>
      <c r="H920" s="45"/>
      <c r="I920" s="45"/>
      <c r="J920" s="45"/>
      <c r="K920" s="46"/>
      <c r="L920" s="45"/>
      <c r="M920" s="45"/>
      <c r="N920" s="45"/>
      <c r="O920" s="231"/>
      <c r="P920" s="231"/>
      <c r="Q920" s="231"/>
      <c r="R920" s="231"/>
      <c r="S920" s="231"/>
      <c r="T920" s="231"/>
      <c r="U920" s="231"/>
      <c r="V920" s="231"/>
      <c r="W920" s="231"/>
      <c r="X920" s="231"/>
      <c r="Y920" s="231"/>
      <c r="Z920" s="231"/>
    </row>
    <row r="921" spans="1:26" ht="13.5" customHeight="1">
      <c r="A921" s="231"/>
      <c r="G921" s="45"/>
      <c r="H921" s="45"/>
      <c r="I921" s="45"/>
      <c r="J921" s="45"/>
      <c r="K921" s="46"/>
      <c r="L921" s="45"/>
      <c r="M921" s="45"/>
      <c r="N921" s="45"/>
      <c r="O921" s="231"/>
      <c r="P921" s="231"/>
      <c r="Q921" s="231"/>
      <c r="R921" s="231"/>
      <c r="S921" s="231"/>
      <c r="T921" s="231"/>
      <c r="U921" s="231"/>
      <c r="V921" s="231"/>
      <c r="W921" s="231"/>
      <c r="X921" s="231"/>
      <c r="Y921" s="231"/>
      <c r="Z921" s="231"/>
    </row>
    <row r="922" spans="1:26" ht="13.5" customHeight="1">
      <c r="A922" s="231"/>
      <c r="G922" s="45"/>
      <c r="H922" s="45"/>
      <c r="I922" s="45"/>
      <c r="J922" s="45"/>
      <c r="K922" s="46"/>
      <c r="L922" s="45"/>
      <c r="M922" s="45"/>
      <c r="N922" s="45"/>
      <c r="O922" s="231"/>
      <c r="P922" s="231"/>
      <c r="Q922" s="231"/>
      <c r="R922" s="231"/>
      <c r="S922" s="231"/>
      <c r="T922" s="231"/>
      <c r="U922" s="231"/>
      <c r="V922" s="231"/>
      <c r="W922" s="231"/>
      <c r="X922" s="231"/>
      <c r="Y922" s="231"/>
      <c r="Z922" s="231"/>
    </row>
    <row r="923" spans="1:26" ht="13.5" customHeight="1">
      <c r="A923" s="231"/>
      <c r="G923" s="45"/>
      <c r="H923" s="45"/>
      <c r="I923" s="45"/>
      <c r="J923" s="45"/>
      <c r="K923" s="46"/>
      <c r="L923" s="45"/>
      <c r="M923" s="45"/>
      <c r="N923" s="45"/>
      <c r="O923" s="231"/>
      <c r="P923" s="231"/>
      <c r="Q923" s="231"/>
      <c r="R923" s="231"/>
      <c r="S923" s="231"/>
      <c r="T923" s="231"/>
      <c r="U923" s="231"/>
      <c r="V923" s="231"/>
      <c r="W923" s="231"/>
      <c r="X923" s="231"/>
      <c r="Y923" s="231"/>
      <c r="Z923" s="231"/>
    </row>
    <row r="924" spans="1:26" ht="13.5" customHeight="1">
      <c r="A924" s="231"/>
      <c r="G924" s="45"/>
      <c r="H924" s="45"/>
      <c r="I924" s="45"/>
      <c r="J924" s="45"/>
      <c r="K924" s="46"/>
      <c r="L924" s="45"/>
      <c r="M924" s="45"/>
      <c r="N924" s="45"/>
      <c r="O924" s="231"/>
      <c r="P924" s="231"/>
      <c r="Q924" s="231"/>
      <c r="R924" s="231"/>
      <c r="S924" s="231"/>
      <c r="T924" s="231"/>
      <c r="U924" s="231"/>
      <c r="V924" s="231"/>
      <c r="W924" s="231"/>
      <c r="X924" s="231"/>
      <c r="Y924" s="231"/>
      <c r="Z924" s="231"/>
    </row>
    <row r="925" spans="1:26" ht="13.5" customHeight="1">
      <c r="A925" s="231"/>
      <c r="G925" s="45"/>
      <c r="H925" s="45"/>
      <c r="I925" s="45"/>
      <c r="J925" s="45"/>
      <c r="K925" s="46"/>
      <c r="L925" s="45"/>
      <c r="M925" s="45"/>
      <c r="N925" s="45"/>
      <c r="O925" s="231"/>
      <c r="P925" s="231"/>
      <c r="Q925" s="231"/>
      <c r="R925" s="231"/>
      <c r="S925" s="231"/>
      <c r="T925" s="231"/>
      <c r="U925" s="231"/>
      <c r="V925" s="231"/>
      <c r="W925" s="231"/>
      <c r="X925" s="231"/>
      <c r="Y925" s="231"/>
      <c r="Z925" s="231"/>
    </row>
    <row r="926" spans="1:26" ht="13.5" customHeight="1">
      <c r="A926" s="231"/>
      <c r="G926" s="45"/>
      <c r="H926" s="45"/>
      <c r="I926" s="45"/>
      <c r="J926" s="45"/>
      <c r="K926" s="46"/>
      <c r="L926" s="45"/>
      <c r="M926" s="45"/>
      <c r="N926" s="45"/>
      <c r="O926" s="231"/>
      <c r="P926" s="231"/>
      <c r="Q926" s="231"/>
      <c r="R926" s="231"/>
      <c r="S926" s="231"/>
      <c r="T926" s="231"/>
      <c r="U926" s="231"/>
      <c r="V926" s="231"/>
      <c r="W926" s="231"/>
      <c r="X926" s="231"/>
      <c r="Y926" s="231"/>
      <c r="Z926" s="231"/>
    </row>
    <row r="927" spans="1:26" ht="13.5" customHeight="1">
      <c r="A927" s="231"/>
      <c r="G927" s="45"/>
      <c r="H927" s="45"/>
      <c r="I927" s="45"/>
      <c r="J927" s="45"/>
      <c r="K927" s="46"/>
      <c r="L927" s="45"/>
      <c r="M927" s="45"/>
      <c r="N927" s="45"/>
      <c r="O927" s="231"/>
      <c r="P927" s="231"/>
      <c r="Q927" s="231"/>
      <c r="R927" s="231"/>
      <c r="S927" s="231"/>
      <c r="T927" s="231"/>
      <c r="U927" s="231"/>
      <c r="V927" s="231"/>
      <c r="W927" s="231"/>
      <c r="X927" s="231"/>
      <c r="Y927" s="231"/>
      <c r="Z927" s="231"/>
    </row>
    <row r="928" spans="1:26" ht="13.5" customHeight="1">
      <c r="A928" s="231"/>
      <c r="G928" s="45"/>
      <c r="H928" s="45"/>
      <c r="I928" s="45"/>
      <c r="J928" s="45"/>
      <c r="K928" s="46"/>
      <c r="L928" s="45"/>
      <c r="M928" s="45"/>
      <c r="N928" s="45"/>
      <c r="O928" s="231"/>
      <c r="P928" s="231"/>
      <c r="Q928" s="231"/>
      <c r="R928" s="231"/>
      <c r="S928" s="231"/>
      <c r="T928" s="231"/>
      <c r="U928" s="231"/>
      <c r="V928" s="231"/>
      <c r="W928" s="231"/>
      <c r="X928" s="231"/>
      <c r="Y928" s="231"/>
      <c r="Z928" s="231"/>
    </row>
    <row r="929" spans="1:26" ht="13.5" customHeight="1">
      <c r="A929" s="231"/>
      <c r="G929" s="45"/>
      <c r="H929" s="45"/>
      <c r="I929" s="45"/>
      <c r="J929" s="45"/>
      <c r="K929" s="46"/>
      <c r="L929" s="45"/>
      <c r="M929" s="45"/>
      <c r="N929" s="45"/>
      <c r="O929" s="231"/>
      <c r="P929" s="231"/>
      <c r="Q929" s="231"/>
      <c r="R929" s="231"/>
      <c r="S929" s="231"/>
      <c r="T929" s="231"/>
      <c r="U929" s="231"/>
      <c r="V929" s="231"/>
      <c r="W929" s="231"/>
      <c r="X929" s="231"/>
      <c r="Y929" s="231"/>
      <c r="Z929" s="231"/>
    </row>
    <row r="930" spans="1:26" ht="13.5" customHeight="1">
      <c r="A930" s="231"/>
      <c r="G930" s="45"/>
      <c r="H930" s="45"/>
      <c r="I930" s="45"/>
      <c r="J930" s="45"/>
      <c r="K930" s="46"/>
      <c r="L930" s="45"/>
      <c r="M930" s="45"/>
      <c r="N930" s="45"/>
      <c r="O930" s="231"/>
      <c r="P930" s="231"/>
      <c r="Q930" s="231"/>
      <c r="R930" s="231"/>
      <c r="S930" s="231"/>
      <c r="T930" s="231"/>
      <c r="U930" s="231"/>
      <c r="V930" s="231"/>
      <c r="W930" s="231"/>
      <c r="X930" s="231"/>
      <c r="Y930" s="231"/>
      <c r="Z930" s="231"/>
    </row>
    <row r="931" spans="1:26" ht="13.5" customHeight="1">
      <c r="A931" s="231"/>
      <c r="G931" s="45"/>
      <c r="H931" s="45"/>
      <c r="I931" s="45"/>
      <c r="J931" s="45"/>
      <c r="K931" s="46"/>
      <c r="L931" s="45"/>
      <c r="M931" s="45"/>
      <c r="N931" s="45"/>
      <c r="O931" s="231"/>
      <c r="P931" s="231"/>
      <c r="Q931" s="231"/>
      <c r="R931" s="231"/>
      <c r="S931" s="231"/>
      <c r="T931" s="231"/>
      <c r="U931" s="231"/>
      <c r="V931" s="231"/>
      <c r="W931" s="231"/>
      <c r="X931" s="231"/>
      <c r="Y931" s="231"/>
      <c r="Z931" s="231"/>
    </row>
    <row r="932" spans="1:26" ht="13.5" customHeight="1">
      <c r="A932" s="231"/>
      <c r="G932" s="45"/>
      <c r="H932" s="45"/>
      <c r="I932" s="45"/>
      <c r="J932" s="45"/>
      <c r="K932" s="46"/>
      <c r="L932" s="45"/>
      <c r="M932" s="45"/>
      <c r="N932" s="45"/>
      <c r="O932" s="231"/>
      <c r="P932" s="231"/>
      <c r="Q932" s="231"/>
      <c r="R932" s="231"/>
      <c r="S932" s="231"/>
      <c r="T932" s="231"/>
      <c r="U932" s="231"/>
      <c r="V932" s="231"/>
      <c r="W932" s="231"/>
      <c r="X932" s="231"/>
      <c r="Y932" s="231"/>
      <c r="Z932" s="231"/>
    </row>
    <row r="933" spans="1:26" ht="13.5" customHeight="1">
      <c r="A933" s="231"/>
      <c r="G933" s="45"/>
      <c r="H933" s="45"/>
      <c r="I933" s="45"/>
      <c r="J933" s="45"/>
      <c r="K933" s="46"/>
      <c r="L933" s="45"/>
      <c r="M933" s="45"/>
      <c r="N933" s="45"/>
      <c r="O933" s="231"/>
      <c r="P933" s="231"/>
      <c r="Q933" s="231"/>
      <c r="R933" s="231"/>
      <c r="S933" s="231"/>
      <c r="T933" s="231"/>
      <c r="U933" s="231"/>
      <c r="V933" s="231"/>
      <c r="W933" s="231"/>
      <c r="X933" s="231"/>
      <c r="Y933" s="231"/>
      <c r="Z933" s="231"/>
    </row>
    <row r="934" spans="1:26" ht="13.5" customHeight="1">
      <c r="A934" s="231"/>
      <c r="G934" s="45"/>
      <c r="H934" s="45"/>
      <c r="I934" s="45"/>
      <c r="J934" s="45"/>
      <c r="K934" s="46"/>
      <c r="L934" s="45"/>
      <c r="M934" s="45"/>
      <c r="N934" s="45"/>
      <c r="O934" s="231"/>
      <c r="P934" s="231"/>
      <c r="Q934" s="231"/>
      <c r="R934" s="231"/>
      <c r="S934" s="231"/>
      <c r="T934" s="231"/>
      <c r="U934" s="231"/>
      <c r="V934" s="231"/>
      <c r="W934" s="231"/>
      <c r="X934" s="231"/>
      <c r="Y934" s="231"/>
      <c r="Z934" s="231"/>
    </row>
    <row r="935" spans="1:26" ht="13.5" customHeight="1">
      <c r="A935" s="231"/>
      <c r="G935" s="45"/>
      <c r="H935" s="45"/>
      <c r="I935" s="45"/>
      <c r="J935" s="45"/>
      <c r="K935" s="46"/>
      <c r="L935" s="45"/>
      <c r="M935" s="45"/>
      <c r="N935" s="45"/>
      <c r="O935" s="231"/>
      <c r="P935" s="231"/>
      <c r="Q935" s="231"/>
      <c r="R935" s="231"/>
      <c r="S935" s="231"/>
      <c r="T935" s="231"/>
      <c r="U935" s="231"/>
      <c r="V935" s="231"/>
      <c r="W935" s="231"/>
      <c r="X935" s="231"/>
      <c r="Y935" s="231"/>
      <c r="Z935" s="231"/>
    </row>
    <row r="936" spans="1:26" ht="13.5" customHeight="1">
      <c r="A936" s="231"/>
      <c r="G936" s="45"/>
      <c r="H936" s="45"/>
      <c r="I936" s="45"/>
      <c r="J936" s="45"/>
      <c r="K936" s="46"/>
      <c r="L936" s="45"/>
      <c r="M936" s="45"/>
      <c r="N936" s="45"/>
      <c r="O936" s="231"/>
      <c r="P936" s="231"/>
      <c r="Q936" s="231"/>
      <c r="R936" s="231"/>
      <c r="S936" s="231"/>
      <c r="T936" s="231"/>
      <c r="U936" s="231"/>
      <c r="V936" s="231"/>
      <c r="W936" s="231"/>
      <c r="X936" s="231"/>
      <c r="Y936" s="231"/>
      <c r="Z936" s="231"/>
    </row>
    <row r="937" spans="1:26" ht="13.5" customHeight="1">
      <c r="A937" s="231"/>
      <c r="G937" s="45"/>
      <c r="H937" s="45"/>
      <c r="I937" s="45"/>
      <c r="J937" s="45"/>
      <c r="K937" s="46"/>
      <c r="L937" s="45"/>
      <c r="M937" s="45"/>
      <c r="N937" s="45"/>
      <c r="O937" s="231"/>
      <c r="P937" s="231"/>
      <c r="Q937" s="231"/>
      <c r="R937" s="231"/>
      <c r="S937" s="231"/>
      <c r="T937" s="231"/>
      <c r="U937" s="231"/>
      <c r="V937" s="231"/>
      <c r="W937" s="231"/>
      <c r="X937" s="231"/>
      <c r="Y937" s="231"/>
      <c r="Z937" s="231"/>
    </row>
    <row r="938" spans="1:26" ht="13.5" customHeight="1">
      <c r="A938" s="231"/>
      <c r="G938" s="45"/>
      <c r="H938" s="45"/>
      <c r="I938" s="45"/>
      <c r="J938" s="45"/>
      <c r="K938" s="46"/>
      <c r="L938" s="45"/>
      <c r="M938" s="45"/>
      <c r="N938" s="45"/>
      <c r="O938" s="231"/>
      <c r="P938" s="231"/>
      <c r="Q938" s="231"/>
      <c r="R938" s="231"/>
      <c r="S938" s="231"/>
      <c r="T938" s="231"/>
      <c r="U938" s="231"/>
      <c r="V938" s="231"/>
      <c r="W938" s="231"/>
      <c r="X938" s="231"/>
      <c r="Y938" s="231"/>
      <c r="Z938" s="231"/>
    </row>
    <row r="939" spans="1:26" ht="13.5" customHeight="1">
      <c r="A939" s="231"/>
      <c r="G939" s="45"/>
      <c r="H939" s="45"/>
      <c r="I939" s="45"/>
      <c r="J939" s="45"/>
      <c r="K939" s="46"/>
      <c r="L939" s="45"/>
      <c r="M939" s="45"/>
      <c r="N939" s="45"/>
      <c r="O939" s="231"/>
      <c r="P939" s="231"/>
      <c r="Q939" s="231"/>
      <c r="R939" s="231"/>
      <c r="S939" s="231"/>
      <c r="T939" s="231"/>
      <c r="U939" s="231"/>
      <c r="V939" s="231"/>
      <c r="W939" s="231"/>
      <c r="X939" s="231"/>
      <c r="Y939" s="231"/>
      <c r="Z939" s="231"/>
    </row>
    <row r="940" spans="1:26" ht="13.5" customHeight="1">
      <c r="A940" s="231"/>
      <c r="G940" s="45"/>
      <c r="H940" s="45"/>
      <c r="I940" s="45"/>
      <c r="J940" s="45"/>
      <c r="K940" s="46"/>
      <c r="L940" s="45"/>
      <c r="M940" s="45"/>
      <c r="N940" s="45"/>
      <c r="O940" s="231"/>
      <c r="P940" s="231"/>
      <c r="Q940" s="231"/>
      <c r="R940" s="231"/>
      <c r="S940" s="231"/>
      <c r="T940" s="231"/>
      <c r="U940" s="231"/>
      <c r="V940" s="231"/>
      <c r="W940" s="231"/>
      <c r="X940" s="231"/>
      <c r="Y940" s="231"/>
      <c r="Z940" s="231"/>
    </row>
    <row r="941" spans="1:26" ht="13.5" customHeight="1">
      <c r="A941" s="231"/>
      <c r="G941" s="45"/>
      <c r="H941" s="45"/>
      <c r="I941" s="45"/>
      <c r="J941" s="45"/>
      <c r="K941" s="46"/>
      <c r="L941" s="45"/>
      <c r="M941" s="45"/>
      <c r="N941" s="45"/>
      <c r="O941" s="231"/>
      <c r="P941" s="231"/>
      <c r="Q941" s="231"/>
      <c r="R941" s="231"/>
      <c r="S941" s="231"/>
      <c r="T941" s="231"/>
      <c r="U941" s="231"/>
      <c r="V941" s="231"/>
      <c r="W941" s="231"/>
      <c r="X941" s="231"/>
      <c r="Y941" s="231"/>
      <c r="Z941" s="231"/>
    </row>
    <row r="942" spans="1:26" ht="13.5" customHeight="1">
      <c r="A942" s="231"/>
      <c r="G942" s="45"/>
      <c r="H942" s="45"/>
      <c r="I942" s="45"/>
      <c r="J942" s="45"/>
      <c r="K942" s="46"/>
      <c r="L942" s="45"/>
      <c r="M942" s="45"/>
      <c r="N942" s="45"/>
      <c r="O942" s="231"/>
      <c r="P942" s="231"/>
      <c r="Q942" s="231"/>
      <c r="R942" s="231"/>
      <c r="S942" s="231"/>
      <c r="T942" s="231"/>
      <c r="U942" s="231"/>
      <c r="V942" s="231"/>
      <c r="W942" s="231"/>
      <c r="X942" s="231"/>
      <c r="Y942" s="231"/>
      <c r="Z942" s="231"/>
    </row>
    <row r="943" spans="1:26" ht="13.5" customHeight="1">
      <c r="A943" s="231"/>
      <c r="G943" s="45"/>
      <c r="H943" s="45"/>
      <c r="I943" s="45"/>
      <c r="J943" s="45"/>
      <c r="K943" s="46"/>
      <c r="L943" s="45"/>
      <c r="M943" s="45"/>
      <c r="N943" s="45"/>
      <c r="O943" s="231"/>
      <c r="P943" s="231"/>
      <c r="Q943" s="231"/>
      <c r="R943" s="231"/>
      <c r="S943" s="231"/>
      <c r="T943" s="231"/>
      <c r="U943" s="231"/>
      <c r="V943" s="231"/>
      <c r="W943" s="231"/>
      <c r="X943" s="231"/>
      <c r="Y943" s="231"/>
      <c r="Z943" s="231"/>
    </row>
    <row r="944" spans="1:26" ht="13.5" customHeight="1">
      <c r="A944" s="231"/>
      <c r="G944" s="45"/>
      <c r="H944" s="45"/>
      <c r="I944" s="45"/>
      <c r="J944" s="45"/>
      <c r="K944" s="46"/>
      <c r="L944" s="45"/>
      <c r="M944" s="45"/>
      <c r="N944" s="45"/>
      <c r="O944" s="231"/>
      <c r="P944" s="231"/>
      <c r="Q944" s="231"/>
      <c r="R944" s="231"/>
      <c r="S944" s="231"/>
      <c r="T944" s="231"/>
      <c r="U944" s="231"/>
      <c r="V944" s="231"/>
      <c r="W944" s="231"/>
      <c r="X944" s="231"/>
      <c r="Y944" s="231"/>
      <c r="Z944" s="231"/>
    </row>
    <row r="945" spans="1:26" ht="13.5" customHeight="1">
      <c r="A945" s="231"/>
      <c r="G945" s="45"/>
      <c r="H945" s="45"/>
      <c r="I945" s="45"/>
      <c r="J945" s="45"/>
      <c r="K945" s="46"/>
      <c r="L945" s="45"/>
      <c r="M945" s="45"/>
      <c r="N945" s="45"/>
      <c r="O945" s="231"/>
      <c r="P945" s="231"/>
      <c r="Q945" s="231"/>
      <c r="R945" s="231"/>
      <c r="S945" s="231"/>
      <c r="T945" s="231"/>
      <c r="U945" s="231"/>
      <c r="V945" s="231"/>
      <c r="W945" s="231"/>
      <c r="X945" s="231"/>
      <c r="Y945" s="231"/>
      <c r="Z945" s="231"/>
    </row>
    <row r="946" spans="1:26" ht="13.5" customHeight="1">
      <c r="A946" s="231"/>
      <c r="G946" s="45"/>
      <c r="H946" s="45"/>
      <c r="I946" s="45"/>
      <c r="J946" s="45"/>
      <c r="K946" s="46"/>
      <c r="L946" s="45"/>
      <c r="M946" s="45"/>
      <c r="N946" s="45"/>
      <c r="O946" s="231"/>
      <c r="P946" s="231"/>
      <c r="Q946" s="231"/>
      <c r="R946" s="231"/>
      <c r="S946" s="231"/>
      <c r="T946" s="231"/>
      <c r="U946" s="231"/>
      <c r="V946" s="231"/>
      <c r="W946" s="231"/>
      <c r="X946" s="231"/>
      <c r="Y946" s="231"/>
      <c r="Z946" s="231"/>
    </row>
    <row r="947" spans="1:26" ht="13.5" customHeight="1">
      <c r="A947" s="231"/>
      <c r="G947" s="45"/>
      <c r="H947" s="45"/>
      <c r="I947" s="45"/>
      <c r="J947" s="45"/>
      <c r="K947" s="46"/>
      <c r="L947" s="45"/>
      <c r="M947" s="45"/>
      <c r="N947" s="45"/>
      <c r="O947" s="231"/>
      <c r="P947" s="231"/>
      <c r="Q947" s="231"/>
      <c r="R947" s="231"/>
      <c r="S947" s="231"/>
      <c r="T947" s="231"/>
      <c r="U947" s="231"/>
      <c r="V947" s="231"/>
      <c r="W947" s="231"/>
      <c r="X947" s="231"/>
      <c r="Y947" s="231"/>
      <c r="Z947" s="231"/>
    </row>
    <row r="948" spans="1:26" ht="13.5" customHeight="1">
      <c r="A948" s="231"/>
      <c r="G948" s="45"/>
      <c r="H948" s="45"/>
      <c r="I948" s="45"/>
      <c r="J948" s="45"/>
      <c r="K948" s="46"/>
      <c r="L948" s="45"/>
      <c r="M948" s="45"/>
      <c r="N948" s="45"/>
      <c r="O948" s="231"/>
      <c r="P948" s="231"/>
      <c r="Q948" s="231"/>
      <c r="R948" s="231"/>
      <c r="S948" s="231"/>
      <c r="T948" s="231"/>
      <c r="U948" s="231"/>
      <c r="V948" s="231"/>
      <c r="W948" s="231"/>
      <c r="X948" s="231"/>
      <c r="Y948" s="231"/>
      <c r="Z948" s="231"/>
    </row>
    <row r="949" spans="1:26" ht="13.5" customHeight="1">
      <c r="A949" s="231"/>
      <c r="G949" s="45"/>
      <c r="H949" s="45"/>
      <c r="I949" s="45"/>
      <c r="J949" s="45"/>
      <c r="K949" s="46"/>
      <c r="L949" s="45"/>
      <c r="M949" s="45"/>
      <c r="N949" s="45"/>
      <c r="O949" s="231"/>
      <c r="P949" s="231"/>
      <c r="Q949" s="231"/>
      <c r="R949" s="231"/>
      <c r="S949" s="231"/>
      <c r="T949" s="231"/>
      <c r="U949" s="231"/>
      <c r="V949" s="231"/>
      <c r="W949" s="231"/>
      <c r="X949" s="231"/>
      <c r="Y949" s="231"/>
      <c r="Z949" s="231"/>
    </row>
    <row r="950" spans="1:26" ht="13.5" customHeight="1">
      <c r="A950" s="231"/>
      <c r="G950" s="45"/>
      <c r="H950" s="45"/>
      <c r="I950" s="45"/>
      <c r="J950" s="45"/>
      <c r="K950" s="46"/>
      <c r="L950" s="45"/>
      <c r="M950" s="45"/>
      <c r="N950" s="45"/>
      <c r="O950" s="231"/>
      <c r="P950" s="231"/>
      <c r="Q950" s="231"/>
      <c r="R950" s="231"/>
      <c r="S950" s="231"/>
      <c r="T950" s="231"/>
      <c r="U950" s="231"/>
      <c r="V950" s="231"/>
      <c r="W950" s="231"/>
      <c r="X950" s="231"/>
      <c r="Y950" s="231"/>
      <c r="Z950" s="231"/>
    </row>
    <row r="951" spans="1:26" ht="13.5" customHeight="1">
      <c r="A951" s="231"/>
      <c r="G951" s="45"/>
      <c r="H951" s="45"/>
      <c r="I951" s="45"/>
      <c r="J951" s="45"/>
      <c r="K951" s="46"/>
      <c r="L951" s="45"/>
      <c r="M951" s="45"/>
      <c r="N951" s="45"/>
      <c r="O951" s="231"/>
      <c r="P951" s="231"/>
      <c r="Q951" s="231"/>
      <c r="R951" s="231"/>
      <c r="S951" s="231"/>
      <c r="T951" s="231"/>
      <c r="U951" s="231"/>
      <c r="V951" s="231"/>
      <c r="W951" s="231"/>
      <c r="X951" s="231"/>
      <c r="Y951" s="231"/>
      <c r="Z951" s="231"/>
    </row>
    <row r="952" spans="1:26" ht="13.5" customHeight="1">
      <c r="A952" s="231"/>
      <c r="G952" s="45"/>
      <c r="H952" s="45"/>
      <c r="I952" s="45"/>
      <c r="J952" s="45"/>
      <c r="K952" s="46"/>
      <c r="L952" s="45"/>
      <c r="M952" s="45"/>
      <c r="N952" s="45"/>
      <c r="O952" s="231"/>
      <c r="P952" s="231"/>
      <c r="Q952" s="231"/>
      <c r="R952" s="231"/>
      <c r="S952" s="231"/>
      <c r="T952" s="231"/>
      <c r="U952" s="231"/>
      <c r="V952" s="231"/>
      <c r="W952" s="231"/>
      <c r="X952" s="231"/>
      <c r="Y952" s="231"/>
      <c r="Z952" s="231"/>
    </row>
    <row r="953" spans="1:26" ht="13.5" customHeight="1">
      <c r="A953" s="231"/>
      <c r="G953" s="45"/>
      <c r="H953" s="45"/>
      <c r="I953" s="45"/>
      <c r="J953" s="45"/>
      <c r="K953" s="46"/>
      <c r="L953" s="45"/>
      <c r="M953" s="45"/>
      <c r="N953" s="45"/>
      <c r="O953" s="231"/>
      <c r="P953" s="231"/>
      <c r="Q953" s="231"/>
      <c r="R953" s="231"/>
      <c r="S953" s="231"/>
      <c r="T953" s="231"/>
      <c r="U953" s="231"/>
      <c r="V953" s="231"/>
      <c r="W953" s="231"/>
      <c r="X953" s="231"/>
      <c r="Y953" s="231"/>
      <c r="Z953" s="231"/>
    </row>
    <row r="954" spans="1:26" ht="13.5" customHeight="1">
      <c r="A954" s="231"/>
      <c r="G954" s="45"/>
      <c r="H954" s="45"/>
      <c r="I954" s="45"/>
      <c r="J954" s="45"/>
      <c r="K954" s="46"/>
      <c r="L954" s="45"/>
      <c r="M954" s="45"/>
      <c r="N954" s="45"/>
      <c r="O954" s="231"/>
      <c r="P954" s="231"/>
      <c r="Q954" s="231"/>
      <c r="R954" s="231"/>
      <c r="S954" s="231"/>
      <c r="T954" s="231"/>
      <c r="U954" s="231"/>
      <c r="V954" s="231"/>
      <c r="W954" s="231"/>
      <c r="X954" s="231"/>
      <c r="Y954" s="231"/>
      <c r="Z954" s="231"/>
    </row>
    <row r="955" spans="1:26" ht="13.5" customHeight="1">
      <c r="A955" s="231"/>
      <c r="G955" s="45"/>
      <c r="H955" s="45"/>
      <c r="I955" s="45"/>
      <c r="J955" s="45"/>
      <c r="K955" s="46"/>
      <c r="L955" s="45"/>
      <c r="M955" s="45"/>
      <c r="N955" s="45"/>
      <c r="O955" s="231"/>
      <c r="P955" s="231"/>
      <c r="Q955" s="231"/>
      <c r="R955" s="231"/>
      <c r="S955" s="231"/>
      <c r="T955" s="231"/>
      <c r="U955" s="231"/>
      <c r="V955" s="231"/>
      <c r="W955" s="231"/>
      <c r="X955" s="231"/>
      <c r="Y955" s="231"/>
      <c r="Z955" s="231"/>
    </row>
    <row r="956" spans="1:26" ht="13.5" customHeight="1">
      <c r="A956" s="231"/>
      <c r="G956" s="45"/>
      <c r="H956" s="45"/>
      <c r="I956" s="45"/>
      <c r="J956" s="45"/>
      <c r="K956" s="46"/>
      <c r="L956" s="45"/>
      <c r="M956" s="45"/>
      <c r="N956" s="45"/>
      <c r="O956" s="231"/>
      <c r="P956" s="231"/>
      <c r="Q956" s="231"/>
      <c r="R956" s="231"/>
      <c r="S956" s="231"/>
      <c r="T956" s="231"/>
      <c r="U956" s="231"/>
      <c r="V956" s="231"/>
      <c r="W956" s="231"/>
      <c r="X956" s="231"/>
      <c r="Y956" s="231"/>
      <c r="Z956" s="231"/>
    </row>
    <row r="957" spans="1:26" ht="13.5" customHeight="1">
      <c r="A957" s="231"/>
      <c r="G957" s="45"/>
      <c r="H957" s="45"/>
      <c r="I957" s="45"/>
      <c r="J957" s="45"/>
      <c r="K957" s="46"/>
      <c r="L957" s="45"/>
      <c r="M957" s="45"/>
      <c r="N957" s="45"/>
      <c r="O957" s="231"/>
      <c r="P957" s="231"/>
      <c r="Q957" s="231"/>
      <c r="R957" s="231"/>
      <c r="S957" s="231"/>
      <c r="T957" s="231"/>
      <c r="U957" s="231"/>
      <c r="V957" s="231"/>
      <c r="W957" s="231"/>
      <c r="X957" s="231"/>
      <c r="Y957" s="231"/>
      <c r="Z957" s="231"/>
    </row>
    <row r="958" spans="1:26" ht="13.5" customHeight="1">
      <c r="A958" s="231"/>
      <c r="G958" s="45"/>
      <c r="H958" s="45"/>
      <c r="I958" s="45"/>
      <c r="J958" s="45"/>
      <c r="K958" s="46"/>
      <c r="L958" s="45"/>
      <c r="M958" s="45"/>
      <c r="N958" s="45"/>
      <c r="O958" s="231"/>
      <c r="P958" s="231"/>
      <c r="Q958" s="231"/>
      <c r="R958" s="231"/>
      <c r="S958" s="231"/>
      <c r="T958" s="231"/>
      <c r="U958" s="231"/>
      <c r="V958" s="231"/>
      <c r="W958" s="231"/>
      <c r="X958" s="231"/>
      <c r="Y958" s="231"/>
      <c r="Z958" s="231"/>
    </row>
    <row r="959" spans="1:26" ht="13.5" customHeight="1">
      <c r="A959" s="231"/>
      <c r="G959" s="45"/>
      <c r="H959" s="45"/>
      <c r="I959" s="45"/>
      <c r="J959" s="45"/>
      <c r="K959" s="46"/>
      <c r="L959" s="45"/>
      <c r="M959" s="45"/>
      <c r="N959" s="45"/>
      <c r="O959" s="231"/>
      <c r="P959" s="231"/>
      <c r="Q959" s="231"/>
      <c r="R959" s="231"/>
      <c r="S959" s="231"/>
      <c r="T959" s="231"/>
      <c r="U959" s="231"/>
      <c r="V959" s="231"/>
      <c r="W959" s="231"/>
      <c r="X959" s="231"/>
      <c r="Y959" s="231"/>
      <c r="Z959" s="231"/>
    </row>
    <row r="960" spans="1:26" ht="13.5" customHeight="1">
      <c r="A960" s="231"/>
      <c r="G960" s="45"/>
      <c r="H960" s="45"/>
      <c r="I960" s="45"/>
      <c r="J960" s="45"/>
      <c r="K960" s="46"/>
      <c r="L960" s="45"/>
      <c r="M960" s="45"/>
      <c r="N960" s="45"/>
      <c r="O960" s="231"/>
      <c r="P960" s="231"/>
      <c r="Q960" s="231"/>
      <c r="R960" s="231"/>
      <c r="S960" s="231"/>
      <c r="T960" s="231"/>
      <c r="U960" s="231"/>
      <c r="V960" s="231"/>
      <c r="W960" s="231"/>
      <c r="X960" s="231"/>
      <c r="Y960" s="231"/>
      <c r="Z960" s="231"/>
    </row>
    <row r="961" spans="1:26" ht="13.5" customHeight="1">
      <c r="A961" s="231"/>
      <c r="G961" s="45"/>
      <c r="H961" s="45"/>
      <c r="I961" s="45"/>
      <c r="J961" s="45"/>
      <c r="K961" s="46"/>
      <c r="L961" s="45"/>
      <c r="M961" s="45"/>
      <c r="N961" s="45"/>
      <c r="O961" s="231"/>
      <c r="P961" s="231"/>
      <c r="Q961" s="231"/>
      <c r="R961" s="231"/>
      <c r="S961" s="231"/>
      <c r="T961" s="231"/>
      <c r="U961" s="231"/>
      <c r="V961" s="231"/>
      <c r="W961" s="231"/>
      <c r="X961" s="231"/>
      <c r="Y961" s="231"/>
      <c r="Z961" s="231"/>
    </row>
    <row r="962" spans="1:26" ht="13.5" customHeight="1">
      <c r="A962" s="231"/>
      <c r="G962" s="45"/>
      <c r="H962" s="45"/>
      <c r="I962" s="45"/>
      <c r="J962" s="45"/>
      <c r="K962" s="46"/>
      <c r="L962" s="45"/>
      <c r="M962" s="45"/>
      <c r="N962" s="45"/>
      <c r="O962" s="231"/>
      <c r="P962" s="231"/>
      <c r="Q962" s="231"/>
      <c r="R962" s="231"/>
      <c r="S962" s="231"/>
      <c r="T962" s="231"/>
      <c r="U962" s="231"/>
      <c r="V962" s="231"/>
      <c r="W962" s="231"/>
      <c r="X962" s="231"/>
      <c r="Y962" s="231"/>
      <c r="Z962" s="231"/>
    </row>
    <row r="963" spans="1:26" ht="13.5" customHeight="1">
      <c r="A963" s="231"/>
      <c r="G963" s="45"/>
      <c r="H963" s="45"/>
      <c r="I963" s="45"/>
      <c r="J963" s="45"/>
      <c r="K963" s="46"/>
      <c r="L963" s="45"/>
      <c r="M963" s="45"/>
      <c r="N963" s="45"/>
      <c r="O963" s="231"/>
      <c r="P963" s="231"/>
      <c r="Q963" s="231"/>
      <c r="R963" s="231"/>
      <c r="S963" s="231"/>
      <c r="T963" s="231"/>
      <c r="U963" s="231"/>
      <c r="V963" s="231"/>
      <c r="W963" s="231"/>
      <c r="X963" s="231"/>
      <c r="Y963" s="231"/>
      <c r="Z963" s="231"/>
    </row>
    <row r="964" spans="1:26" ht="13.5" customHeight="1">
      <c r="A964" s="231"/>
      <c r="G964" s="45"/>
      <c r="H964" s="45"/>
      <c r="I964" s="45"/>
      <c r="J964" s="45"/>
      <c r="K964" s="46"/>
      <c r="L964" s="45"/>
      <c r="M964" s="45"/>
      <c r="N964" s="45"/>
      <c r="O964" s="231"/>
      <c r="P964" s="231"/>
      <c r="Q964" s="231"/>
      <c r="R964" s="231"/>
      <c r="S964" s="231"/>
      <c r="T964" s="231"/>
      <c r="U964" s="231"/>
      <c r="V964" s="231"/>
      <c r="W964" s="231"/>
      <c r="X964" s="231"/>
      <c r="Y964" s="231"/>
      <c r="Z964" s="231"/>
    </row>
    <row r="965" spans="1:26" ht="13.5" customHeight="1">
      <c r="A965" s="231"/>
      <c r="G965" s="45"/>
      <c r="H965" s="45"/>
      <c r="I965" s="45"/>
      <c r="J965" s="45"/>
      <c r="K965" s="46"/>
      <c r="L965" s="45"/>
      <c r="M965" s="45"/>
      <c r="N965" s="45"/>
      <c r="O965" s="231"/>
      <c r="P965" s="231"/>
      <c r="Q965" s="231"/>
      <c r="R965" s="231"/>
      <c r="S965" s="231"/>
      <c r="T965" s="231"/>
      <c r="U965" s="231"/>
      <c r="V965" s="231"/>
      <c r="W965" s="231"/>
      <c r="X965" s="231"/>
      <c r="Y965" s="231"/>
      <c r="Z965" s="231"/>
    </row>
    <row r="966" spans="1:26" ht="13.5" customHeight="1">
      <c r="A966" s="231"/>
      <c r="G966" s="45"/>
      <c r="H966" s="45"/>
      <c r="I966" s="45"/>
      <c r="J966" s="45"/>
      <c r="K966" s="46"/>
      <c r="L966" s="45"/>
      <c r="M966" s="45"/>
      <c r="N966" s="45"/>
      <c r="O966" s="231"/>
      <c r="P966" s="231"/>
      <c r="Q966" s="231"/>
      <c r="R966" s="231"/>
      <c r="S966" s="231"/>
      <c r="T966" s="231"/>
      <c r="U966" s="231"/>
      <c r="V966" s="231"/>
      <c r="W966" s="231"/>
      <c r="X966" s="231"/>
      <c r="Y966" s="231"/>
      <c r="Z966" s="231"/>
    </row>
    <row r="967" spans="1:26" ht="13.5" customHeight="1">
      <c r="A967" s="231"/>
      <c r="G967" s="45"/>
      <c r="H967" s="45"/>
      <c r="I967" s="45"/>
      <c r="J967" s="45"/>
      <c r="K967" s="46"/>
      <c r="L967" s="45"/>
      <c r="M967" s="45"/>
      <c r="N967" s="45"/>
      <c r="O967" s="231"/>
      <c r="P967" s="231"/>
      <c r="Q967" s="231"/>
      <c r="R967" s="231"/>
      <c r="S967" s="231"/>
      <c r="T967" s="231"/>
      <c r="U967" s="231"/>
      <c r="V967" s="231"/>
      <c r="W967" s="231"/>
      <c r="X967" s="231"/>
      <c r="Y967" s="231"/>
      <c r="Z967" s="231"/>
    </row>
    <row r="968" spans="1:26" ht="13.5" customHeight="1">
      <c r="A968" s="231"/>
      <c r="G968" s="45"/>
      <c r="H968" s="45"/>
      <c r="I968" s="45"/>
      <c r="J968" s="45"/>
      <c r="K968" s="46"/>
      <c r="L968" s="45"/>
      <c r="M968" s="45"/>
      <c r="N968" s="45"/>
      <c r="O968" s="231"/>
      <c r="P968" s="231"/>
      <c r="Q968" s="231"/>
      <c r="R968" s="231"/>
      <c r="S968" s="231"/>
      <c r="T968" s="231"/>
      <c r="U968" s="231"/>
      <c r="V968" s="231"/>
      <c r="W968" s="231"/>
      <c r="X968" s="231"/>
      <c r="Y968" s="231"/>
      <c r="Z968" s="231"/>
    </row>
    <row r="969" spans="1:26" ht="13.5" customHeight="1">
      <c r="A969" s="231"/>
      <c r="G969" s="45"/>
      <c r="H969" s="45"/>
      <c r="I969" s="45"/>
      <c r="J969" s="45"/>
      <c r="K969" s="46"/>
      <c r="L969" s="45"/>
      <c r="M969" s="45"/>
      <c r="N969" s="45"/>
      <c r="O969" s="231"/>
      <c r="P969" s="231"/>
      <c r="Q969" s="231"/>
      <c r="R969" s="231"/>
      <c r="S969" s="231"/>
      <c r="T969" s="231"/>
      <c r="U969" s="231"/>
      <c r="V969" s="231"/>
      <c r="W969" s="231"/>
      <c r="X969" s="231"/>
      <c r="Y969" s="231"/>
      <c r="Z969" s="231"/>
    </row>
    <row r="970" spans="1:26" ht="13.5" customHeight="1">
      <c r="A970" s="231"/>
      <c r="G970" s="45"/>
      <c r="H970" s="45"/>
      <c r="I970" s="45"/>
      <c r="J970" s="45"/>
      <c r="K970" s="46"/>
      <c r="L970" s="45"/>
      <c r="M970" s="45"/>
      <c r="N970" s="45"/>
      <c r="O970" s="231"/>
      <c r="P970" s="231"/>
      <c r="Q970" s="231"/>
      <c r="R970" s="231"/>
      <c r="S970" s="231"/>
      <c r="T970" s="231"/>
      <c r="U970" s="231"/>
      <c r="V970" s="231"/>
      <c r="W970" s="231"/>
      <c r="X970" s="231"/>
      <c r="Y970" s="231"/>
      <c r="Z970" s="231"/>
    </row>
    <row r="971" spans="1:26" ht="13.5" customHeight="1">
      <c r="A971" s="231"/>
      <c r="G971" s="45"/>
      <c r="H971" s="45"/>
      <c r="I971" s="45"/>
      <c r="J971" s="45"/>
      <c r="K971" s="46"/>
      <c r="L971" s="45"/>
      <c r="M971" s="45"/>
      <c r="N971" s="45"/>
      <c r="O971" s="231"/>
      <c r="P971" s="231"/>
      <c r="Q971" s="231"/>
      <c r="R971" s="231"/>
      <c r="S971" s="231"/>
      <c r="T971" s="231"/>
      <c r="U971" s="231"/>
      <c r="V971" s="231"/>
      <c r="W971" s="231"/>
      <c r="X971" s="231"/>
      <c r="Y971" s="231"/>
      <c r="Z971" s="231"/>
    </row>
    <row r="972" spans="1:26" ht="13.5" customHeight="1">
      <c r="A972" s="231"/>
      <c r="G972" s="45"/>
      <c r="H972" s="45"/>
      <c r="I972" s="45"/>
      <c r="J972" s="45"/>
      <c r="K972" s="46"/>
      <c r="L972" s="45"/>
      <c r="M972" s="45"/>
      <c r="N972" s="45"/>
      <c r="O972" s="231"/>
      <c r="P972" s="231"/>
      <c r="Q972" s="231"/>
      <c r="R972" s="231"/>
      <c r="S972" s="231"/>
      <c r="T972" s="231"/>
      <c r="U972" s="231"/>
      <c r="V972" s="231"/>
      <c r="W972" s="231"/>
      <c r="X972" s="231"/>
      <c r="Y972" s="231"/>
      <c r="Z972" s="231"/>
    </row>
    <row r="973" spans="1:26" ht="13.5" customHeight="1">
      <c r="A973" s="231"/>
      <c r="G973" s="45"/>
      <c r="H973" s="45"/>
      <c r="I973" s="45"/>
      <c r="J973" s="45"/>
      <c r="K973" s="46"/>
      <c r="L973" s="45"/>
      <c r="M973" s="45"/>
      <c r="N973" s="45"/>
      <c r="O973" s="231"/>
      <c r="P973" s="231"/>
      <c r="Q973" s="231"/>
      <c r="R973" s="231"/>
      <c r="S973" s="231"/>
      <c r="T973" s="231"/>
      <c r="U973" s="231"/>
      <c r="V973" s="231"/>
      <c r="W973" s="231"/>
      <c r="X973" s="231"/>
      <c r="Y973" s="231"/>
      <c r="Z973" s="231"/>
    </row>
    <row r="974" spans="1:26" ht="13.5" customHeight="1">
      <c r="A974" s="231"/>
      <c r="G974" s="45"/>
      <c r="H974" s="45"/>
      <c r="I974" s="45"/>
      <c r="J974" s="45"/>
      <c r="K974" s="46"/>
      <c r="L974" s="45"/>
      <c r="M974" s="45"/>
      <c r="N974" s="45"/>
      <c r="O974" s="231"/>
      <c r="P974" s="231"/>
      <c r="Q974" s="231"/>
      <c r="R974" s="231"/>
      <c r="S974" s="231"/>
      <c r="T974" s="231"/>
      <c r="U974" s="231"/>
      <c r="V974" s="231"/>
      <c r="W974" s="231"/>
      <c r="X974" s="231"/>
      <c r="Y974" s="231"/>
      <c r="Z974" s="231"/>
    </row>
    <row r="975" spans="1:26" ht="13.5" customHeight="1">
      <c r="A975" s="231"/>
      <c r="G975" s="45"/>
      <c r="H975" s="45"/>
      <c r="I975" s="45"/>
      <c r="J975" s="45"/>
      <c r="K975" s="46"/>
      <c r="L975" s="45"/>
      <c r="M975" s="45"/>
      <c r="N975" s="45"/>
      <c r="O975" s="231"/>
      <c r="P975" s="231"/>
      <c r="Q975" s="231"/>
      <c r="R975" s="231"/>
      <c r="S975" s="231"/>
      <c r="T975" s="231"/>
      <c r="U975" s="231"/>
      <c r="V975" s="231"/>
      <c r="W975" s="231"/>
      <c r="X975" s="231"/>
      <c r="Y975" s="231"/>
      <c r="Z975" s="231"/>
    </row>
    <row r="976" spans="1:26" ht="13.5" customHeight="1">
      <c r="A976" s="231"/>
      <c r="G976" s="45"/>
      <c r="H976" s="45"/>
      <c r="I976" s="45"/>
      <c r="J976" s="45"/>
      <c r="K976" s="46"/>
      <c r="L976" s="45"/>
      <c r="M976" s="45"/>
      <c r="N976" s="45"/>
      <c r="O976" s="231"/>
      <c r="P976" s="231"/>
      <c r="Q976" s="231"/>
      <c r="R976" s="231"/>
      <c r="S976" s="231"/>
      <c r="T976" s="231"/>
      <c r="U976" s="231"/>
      <c r="V976" s="231"/>
      <c r="W976" s="231"/>
      <c r="X976" s="231"/>
      <c r="Y976" s="231"/>
      <c r="Z976" s="231"/>
    </row>
    <row r="977" spans="1:26" ht="13.5" customHeight="1">
      <c r="A977" s="231"/>
      <c r="G977" s="45"/>
      <c r="H977" s="45"/>
      <c r="I977" s="45"/>
      <c r="J977" s="45"/>
      <c r="K977" s="46"/>
      <c r="L977" s="45"/>
      <c r="M977" s="45"/>
      <c r="N977" s="45"/>
      <c r="O977" s="231"/>
      <c r="P977" s="231"/>
      <c r="Q977" s="231"/>
      <c r="R977" s="231"/>
      <c r="S977" s="231"/>
      <c r="T977" s="231"/>
      <c r="U977" s="231"/>
      <c r="V977" s="231"/>
      <c r="W977" s="231"/>
      <c r="X977" s="231"/>
      <c r="Y977" s="231"/>
      <c r="Z977" s="231"/>
    </row>
    <row r="978" spans="1:26" ht="13.5" customHeight="1">
      <c r="A978" s="231"/>
      <c r="G978" s="45"/>
      <c r="H978" s="45"/>
      <c r="I978" s="45"/>
      <c r="J978" s="45"/>
      <c r="K978" s="46"/>
      <c r="L978" s="45"/>
      <c r="M978" s="45"/>
      <c r="N978" s="45"/>
      <c r="O978" s="231"/>
      <c r="P978" s="231"/>
      <c r="Q978" s="231"/>
      <c r="R978" s="231"/>
      <c r="S978" s="231"/>
      <c r="T978" s="231"/>
      <c r="U978" s="231"/>
      <c r="V978" s="231"/>
      <c r="W978" s="231"/>
      <c r="X978" s="231"/>
      <c r="Y978" s="231"/>
      <c r="Z978" s="231"/>
    </row>
    <row r="979" spans="1:26" ht="13.5" customHeight="1">
      <c r="A979" s="231"/>
      <c r="G979" s="45"/>
      <c r="H979" s="45"/>
      <c r="I979" s="45"/>
      <c r="J979" s="45"/>
      <c r="K979" s="46"/>
      <c r="L979" s="45"/>
      <c r="M979" s="45"/>
      <c r="N979" s="45"/>
      <c r="O979" s="231"/>
      <c r="P979" s="231"/>
      <c r="Q979" s="231"/>
      <c r="R979" s="231"/>
      <c r="S979" s="231"/>
      <c r="T979" s="231"/>
      <c r="U979" s="231"/>
      <c r="V979" s="231"/>
      <c r="W979" s="231"/>
      <c r="X979" s="231"/>
      <c r="Y979" s="231"/>
      <c r="Z979" s="231"/>
    </row>
    <row r="980" spans="1:26" ht="13.5" customHeight="1">
      <c r="A980" s="231"/>
      <c r="G980" s="45"/>
      <c r="H980" s="45"/>
      <c r="I980" s="45"/>
      <c r="J980" s="45"/>
      <c r="K980" s="46"/>
      <c r="L980" s="45"/>
      <c r="M980" s="45"/>
      <c r="N980" s="45"/>
      <c r="O980" s="231"/>
      <c r="P980" s="231"/>
      <c r="Q980" s="231"/>
      <c r="R980" s="231"/>
      <c r="S980" s="231"/>
      <c r="T980" s="231"/>
      <c r="U980" s="231"/>
      <c r="V980" s="231"/>
      <c r="W980" s="231"/>
      <c r="X980" s="231"/>
      <c r="Y980" s="231"/>
      <c r="Z980" s="231"/>
    </row>
    <row r="981" spans="1:26" ht="13.5" customHeight="1">
      <c r="A981" s="231"/>
      <c r="G981" s="45"/>
      <c r="H981" s="45"/>
      <c r="I981" s="45"/>
      <c r="J981" s="45"/>
      <c r="K981" s="46"/>
      <c r="L981" s="45"/>
      <c r="M981" s="45"/>
      <c r="N981" s="45"/>
      <c r="O981" s="231"/>
      <c r="P981" s="231"/>
      <c r="Q981" s="231"/>
      <c r="R981" s="231"/>
      <c r="S981" s="231"/>
      <c r="T981" s="231"/>
      <c r="U981" s="231"/>
      <c r="V981" s="231"/>
      <c r="W981" s="231"/>
      <c r="X981" s="231"/>
      <c r="Y981" s="231"/>
      <c r="Z981" s="231"/>
    </row>
    <row r="982" spans="1:26" ht="13.5" customHeight="1">
      <c r="A982" s="231"/>
      <c r="G982" s="45"/>
      <c r="H982" s="45"/>
      <c r="I982" s="45"/>
      <c r="J982" s="45"/>
      <c r="K982" s="46"/>
      <c r="L982" s="45"/>
      <c r="M982" s="45"/>
      <c r="N982" s="45"/>
      <c r="O982" s="231"/>
      <c r="P982" s="231"/>
      <c r="Q982" s="231"/>
      <c r="R982" s="231"/>
      <c r="S982" s="231"/>
      <c r="T982" s="231"/>
      <c r="U982" s="231"/>
      <c r="V982" s="231"/>
      <c r="W982" s="231"/>
      <c r="X982" s="231"/>
      <c r="Y982" s="231"/>
      <c r="Z982" s="231"/>
    </row>
    <row r="983" spans="1:26" ht="13.5" customHeight="1">
      <c r="A983" s="231"/>
      <c r="G983" s="45"/>
      <c r="H983" s="45"/>
      <c r="I983" s="45"/>
      <c r="J983" s="45"/>
      <c r="K983" s="46"/>
      <c r="L983" s="45"/>
      <c r="M983" s="45"/>
      <c r="N983" s="45"/>
      <c r="O983" s="231"/>
      <c r="P983" s="231"/>
      <c r="Q983" s="231"/>
      <c r="R983" s="231"/>
      <c r="S983" s="231"/>
      <c r="T983" s="231"/>
      <c r="U983" s="231"/>
      <c r="V983" s="231"/>
      <c r="W983" s="231"/>
      <c r="X983" s="231"/>
      <c r="Y983" s="231"/>
      <c r="Z983" s="231"/>
    </row>
    <row r="984" spans="1:26" ht="13.5" customHeight="1">
      <c r="A984" s="231"/>
      <c r="G984" s="45"/>
      <c r="H984" s="45"/>
      <c r="I984" s="45"/>
      <c r="J984" s="45"/>
      <c r="K984" s="46"/>
      <c r="L984" s="45"/>
      <c r="M984" s="45"/>
      <c r="N984" s="45"/>
      <c r="O984" s="231"/>
      <c r="P984" s="231"/>
      <c r="Q984" s="231"/>
      <c r="R984" s="231"/>
      <c r="S984" s="231"/>
      <c r="T984" s="231"/>
      <c r="U984" s="231"/>
      <c r="V984" s="231"/>
      <c r="W984" s="231"/>
      <c r="X984" s="231"/>
      <c r="Y984" s="231"/>
      <c r="Z984" s="231"/>
    </row>
    <row r="985" spans="1:26" ht="13.5" customHeight="1">
      <c r="A985" s="231"/>
      <c r="G985" s="45"/>
      <c r="H985" s="45"/>
      <c r="I985" s="45"/>
      <c r="J985" s="45"/>
      <c r="K985" s="46"/>
      <c r="L985" s="45"/>
      <c r="M985" s="45"/>
      <c r="N985" s="45"/>
      <c r="O985" s="231"/>
      <c r="P985" s="231"/>
      <c r="Q985" s="231"/>
      <c r="R985" s="231"/>
      <c r="S985" s="231"/>
      <c r="T985" s="231"/>
      <c r="U985" s="231"/>
      <c r="V985" s="231"/>
      <c r="W985" s="231"/>
      <c r="X985" s="231"/>
      <c r="Y985" s="231"/>
      <c r="Z985" s="231"/>
    </row>
    <row r="986" spans="1:26" ht="13.5" customHeight="1">
      <c r="A986" s="231"/>
      <c r="G986" s="45"/>
      <c r="H986" s="45"/>
      <c r="I986" s="45"/>
      <c r="J986" s="45"/>
      <c r="K986" s="46"/>
      <c r="L986" s="45"/>
      <c r="M986" s="45"/>
      <c r="N986" s="45"/>
      <c r="O986" s="231"/>
      <c r="P986" s="231"/>
      <c r="Q986" s="231"/>
      <c r="R986" s="231"/>
      <c r="S986" s="231"/>
      <c r="T986" s="231"/>
      <c r="U986" s="231"/>
      <c r="V986" s="231"/>
      <c r="W986" s="231"/>
      <c r="X986" s="231"/>
      <c r="Y986" s="231"/>
      <c r="Z986" s="231"/>
    </row>
    <row r="987" spans="1:26" ht="13.5" customHeight="1">
      <c r="A987" s="231"/>
      <c r="G987" s="45"/>
      <c r="H987" s="45"/>
      <c r="I987" s="45"/>
      <c r="J987" s="45"/>
      <c r="K987" s="46"/>
      <c r="L987" s="45"/>
      <c r="M987" s="45"/>
      <c r="N987" s="45"/>
      <c r="O987" s="231"/>
      <c r="P987" s="231"/>
      <c r="Q987" s="231"/>
      <c r="R987" s="231"/>
      <c r="S987" s="231"/>
      <c r="T987" s="231"/>
      <c r="U987" s="231"/>
      <c r="V987" s="231"/>
      <c r="W987" s="231"/>
      <c r="X987" s="231"/>
      <c r="Y987" s="231"/>
      <c r="Z987" s="231"/>
    </row>
    <row r="988" spans="1:26" ht="13.5" customHeight="1">
      <c r="A988" s="231"/>
      <c r="G988" s="45"/>
      <c r="H988" s="45"/>
      <c r="I988" s="45"/>
      <c r="J988" s="45"/>
      <c r="K988" s="46"/>
      <c r="L988" s="45"/>
      <c r="M988" s="45"/>
      <c r="N988" s="45"/>
      <c r="O988" s="231"/>
      <c r="P988" s="231"/>
      <c r="Q988" s="231"/>
      <c r="R988" s="231"/>
      <c r="S988" s="231"/>
      <c r="T988" s="231"/>
      <c r="U988" s="231"/>
      <c r="V988" s="231"/>
      <c r="W988" s="231"/>
      <c r="X988" s="231"/>
      <c r="Y988" s="231"/>
      <c r="Z988" s="231"/>
    </row>
    <row r="989" spans="1:26" ht="13.5" customHeight="1">
      <c r="A989" s="231"/>
      <c r="G989" s="45"/>
      <c r="H989" s="45"/>
      <c r="I989" s="45"/>
      <c r="J989" s="45"/>
      <c r="K989" s="46"/>
      <c r="L989" s="45"/>
      <c r="M989" s="45"/>
      <c r="N989" s="45"/>
      <c r="O989" s="231"/>
      <c r="P989" s="231"/>
      <c r="Q989" s="231"/>
      <c r="R989" s="231"/>
      <c r="S989" s="231"/>
      <c r="T989" s="231"/>
      <c r="U989" s="231"/>
      <c r="V989" s="231"/>
      <c r="W989" s="231"/>
      <c r="X989" s="231"/>
      <c r="Y989" s="231"/>
      <c r="Z989" s="231"/>
    </row>
    <row r="990" spans="1:26" ht="13.5" customHeight="1">
      <c r="A990" s="231"/>
      <c r="G990" s="45"/>
      <c r="H990" s="45"/>
      <c r="I990" s="45"/>
      <c r="J990" s="45"/>
      <c r="K990" s="46"/>
      <c r="L990" s="45"/>
      <c r="M990" s="45"/>
      <c r="N990" s="45"/>
      <c r="O990" s="231"/>
      <c r="P990" s="231"/>
      <c r="Q990" s="231"/>
      <c r="R990" s="231"/>
      <c r="S990" s="231"/>
      <c r="T990" s="231"/>
      <c r="U990" s="231"/>
      <c r="V990" s="231"/>
      <c r="W990" s="231"/>
      <c r="X990" s="231"/>
      <c r="Y990" s="231"/>
      <c r="Z990" s="231"/>
    </row>
    <row r="991" spans="1:26" ht="13.5" customHeight="1">
      <c r="A991" s="231"/>
      <c r="G991" s="45"/>
      <c r="H991" s="45"/>
      <c r="I991" s="45"/>
      <c r="J991" s="45"/>
      <c r="K991" s="46"/>
      <c r="L991" s="45"/>
      <c r="M991" s="45"/>
      <c r="N991" s="45"/>
      <c r="O991" s="231"/>
      <c r="P991" s="231"/>
      <c r="Q991" s="231"/>
      <c r="R991" s="231"/>
      <c r="S991" s="231"/>
      <c r="T991" s="231"/>
      <c r="U991" s="231"/>
      <c r="V991" s="231"/>
      <c r="W991" s="231"/>
      <c r="X991" s="231"/>
      <c r="Y991" s="231"/>
      <c r="Z991" s="231"/>
    </row>
    <row r="992" spans="1:26" ht="13.5" customHeight="1">
      <c r="A992" s="231"/>
      <c r="G992" s="45"/>
      <c r="H992" s="45"/>
      <c r="I992" s="45"/>
      <c r="J992" s="45"/>
      <c r="K992" s="46"/>
      <c r="L992" s="45"/>
      <c r="M992" s="45"/>
      <c r="N992" s="45"/>
      <c r="O992" s="231"/>
      <c r="P992" s="231"/>
      <c r="Q992" s="231"/>
      <c r="R992" s="231"/>
      <c r="S992" s="231"/>
      <c r="T992" s="231"/>
      <c r="U992" s="231"/>
      <c r="V992" s="231"/>
      <c r="W992" s="231"/>
      <c r="X992" s="231"/>
      <c r="Y992" s="231"/>
      <c r="Z992" s="231"/>
    </row>
    <row r="993" spans="1:26" ht="13.5" customHeight="1">
      <c r="A993" s="231"/>
      <c r="G993" s="45"/>
      <c r="H993" s="45"/>
      <c r="I993" s="45"/>
      <c r="J993" s="45"/>
      <c r="K993" s="46"/>
      <c r="L993" s="45"/>
      <c r="M993" s="45"/>
      <c r="N993" s="45"/>
      <c r="O993" s="231"/>
      <c r="P993" s="231"/>
      <c r="Q993" s="231"/>
      <c r="R993" s="231"/>
      <c r="S993" s="231"/>
      <c r="T993" s="231"/>
      <c r="U993" s="231"/>
      <c r="V993" s="231"/>
      <c r="W993" s="231"/>
      <c r="X993" s="231"/>
      <c r="Y993" s="231"/>
      <c r="Z993" s="231"/>
    </row>
    <row r="994" spans="1:26" ht="13.5" customHeight="1">
      <c r="A994" s="231"/>
      <c r="G994" s="45"/>
      <c r="H994" s="45"/>
      <c r="I994" s="45"/>
      <c r="J994" s="45"/>
      <c r="K994" s="46"/>
      <c r="L994" s="45"/>
      <c r="M994" s="45"/>
      <c r="N994" s="45"/>
      <c r="O994" s="231"/>
      <c r="P994" s="231"/>
      <c r="Q994" s="231"/>
      <c r="R994" s="231"/>
      <c r="S994" s="231"/>
      <c r="T994" s="231"/>
      <c r="U994" s="231"/>
      <c r="V994" s="231"/>
      <c r="W994" s="231"/>
      <c r="X994" s="231"/>
      <c r="Y994" s="231"/>
      <c r="Z994" s="231"/>
    </row>
    <row r="995" spans="1:26" ht="13.5" customHeight="1">
      <c r="A995" s="231"/>
      <c r="G995" s="45"/>
      <c r="H995" s="45"/>
      <c r="I995" s="45"/>
      <c r="J995" s="45"/>
      <c r="K995" s="46"/>
      <c r="L995" s="45"/>
      <c r="M995" s="45"/>
      <c r="N995" s="45"/>
      <c r="O995" s="231"/>
      <c r="P995" s="231"/>
      <c r="Q995" s="231"/>
      <c r="R995" s="231"/>
      <c r="S995" s="231"/>
      <c r="T995" s="231"/>
      <c r="U995" s="231"/>
      <c r="V995" s="231"/>
      <c r="W995" s="231"/>
      <c r="X995" s="231"/>
      <c r="Y995" s="231"/>
      <c r="Z995" s="231"/>
    </row>
    <row r="996" spans="1:26" ht="13.5" customHeight="1">
      <c r="A996" s="231"/>
      <c r="G996" s="45"/>
      <c r="H996" s="45"/>
      <c r="I996" s="45"/>
      <c r="J996" s="45"/>
      <c r="K996" s="46"/>
      <c r="L996" s="45"/>
      <c r="M996" s="45"/>
      <c r="N996" s="45"/>
      <c r="O996" s="231"/>
      <c r="P996" s="231"/>
      <c r="Q996" s="231"/>
      <c r="R996" s="231"/>
      <c r="S996" s="231"/>
      <c r="T996" s="231"/>
      <c r="U996" s="231"/>
      <c r="V996" s="231"/>
      <c r="W996" s="231"/>
      <c r="X996" s="231"/>
      <c r="Y996" s="231"/>
      <c r="Z996" s="231"/>
    </row>
    <row r="997" spans="1:26" ht="13.5" customHeight="1">
      <c r="A997" s="231"/>
      <c r="G997" s="45"/>
      <c r="H997" s="45"/>
      <c r="I997" s="45"/>
      <c r="J997" s="45"/>
      <c r="K997" s="46"/>
      <c r="L997" s="45"/>
      <c r="M997" s="45"/>
      <c r="N997" s="45"/>
      <c r="O997" s="231"/>
      <c r="P997" s="231"/>
      <c r="Q997" s="231"/>
      <c r="R997" s="231"/>
      <c r="S997" s="231"/>
      <c r="T997" s="231"/>
      <c r="U997" s="231"/>
      <c r="V997" s="231"/>
      <c r="W997" s="231"/>
      <c r="X997" s="231"/>
      <c r="Y997" s="231"/>
      <c r="Z997" s="231"/>
    </row>
    <row r="998" spans="1:26" ht="13.5" customHeight="1">
      <c r="A998" s="231"/>
      <c r="G998" s="45"/>
      <c r="H998" s="45"/>
      <c r="I998" s="45"/>
      <c r="J998" s="45"/>
      <c r="K998" s="46"/>
      <c r="L998" s="45"/>
      <c r="M998" s="45"/>
      <c r="N998" s="45"/>
      <c r="O998" s="231"/>
      <c r="P998" s="231"/>
      <c r="Q998" s="231"/>
      <c r="R998" s="231"/>
      <c r="S998" s="231"/>
      <c r="T998" s="231"/>
      <c r="U998" s="231"/>
      <c r="V998" s="231"/>
      <c r="W998" s="231"/>
      <c r="X998" s="231"/>
      <c r="Y998" s="231"/>
      <c r="Z998" s="231"/>
    </row>
    <row r="999" spans="1:26" ht="13.5" customHeight="1">
      <c r="A999" s="231"/>
      <c r="G999" s="45"/>
      <c r="H999" s="45"/>
      <c r="I999" s="45"/>
      <c r="J999" s="45"/>
      <c r="K999" s="46"/>
      <c r="L999" s="45"/>
      <c r="M999" s="45"/>
      <c r="N999" s="45"/>
      <c r="O999" s="231"/>
      <c r="P999" s="231"/>
      <c r="Q999" s="231"/>
      <c r="R999" s="231"/>
      <c r="S999" s="231"/>
      <c r="T999" s="231"/>
      <c r="U999" s="231"/>
      <c r="V999" s="231"/>
      <c r="W999" s="231"/>
      <c r="X999" s="231"/>
      <c r="Y999" s="231"/>
      <c r="Z999" s="231"/>
    </row>
    <row r="1000" spans="1:26" ht="13.5" customHeight="1">
      <c r="A1000" s="231"/>
      <c r="G1000" s="45"/>
      <c r="H1000" s="45"/>
      <c r="I1000" s="45"/>
      <c r="J1000" s="45"/>
      <c r="K1000" s="46"/>
      <c r="L1000" s="45"/>
      <c r="M1000" s="45"/>
      <c r="N1000" s="45"/>
      <c r="O1000" s="231"/>
      <c r="P1000" s="231"/>
      <c r="Q1000" s="231"/>
      <c r="R1000" s="231"/>
      <c r="S1000" s="231"/>
      <c r="T1000" s="231"/>
      <c r="U1000" s="231"/>
      <c r="V1000" s="231"/>
      <c r="W1000" s="231"/>
      <c r="X1000" s="231"/>
      <c r="Y1000" s="231"/>
      <c r="Z1000" s="231"/>
    </row>
  </sheetData>
  <mergeCells count="5">
    <mergeCell ref="G2:P2"/>
    <mergeCell ref="G3:P3"/>
    <mergeCell ref="G4:P4"/>
    <mergeCell ref="J5:K5"/>
    <mergeCell ref="H6:N6"/>
  </mergeCells>
  <dataValidations count="2">
    <dataValidation type="list" allowBlank="1" showErrorMessage="1" sqref="G8:G48" xr:uid="{00000000-0002-0000-0300-000000000000}">
      <formula1>#REF!</formula1>
    </dataValidation>
    <dataValidation type="list" allowBlank="1" showErrorMessage="1" sqref="N8:N214" xr:uid="{00000000-0002-0000-0300-000001000000}">
      <formula1>$S$2:$S$4</formula1>
    </dataValidation>
  </dataValidation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r:uid="{00000000-0002-0000-0300-000002000000}">
          <x14:formula1>
            <xm:f>PPNE2!$C$14:$C$143</xm:f>
          </x14:formula1>
          <xm:sqref>G49:G214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topLeftCell="A5" workbookViewId="0">
      <selection activeCell="I16" sqref="I16"/>
    </sheetView>
  </sheetViews>
  <sheetFormatPr defaultColWidth="12.7109375" defaultRowHeight="15" customHeight="1"/>
  <cols>
    <col min="1" max="1" width="5.85546875" customWidth="1"/>
    <col min="2" max="2" width="5.7109375" customWidth="1"/>
    <col min="3" max="3" width="5.42578125" customWidth="1"/>
    <col min="4" max="4" width="5.7109375" customWidth="1"/>
    <col min="5" max="5" width="46.42578125" customWidth="1"/>
    <col min="6" max="6" width="13.7109375" customWidth="1"/>
    <col min="7" max="26" width="11.42578125" customWidth="1"/>
  </cols>
  <sheetData>
    <row r="1" spans="1:26" ht="14.25" customHeight="1">
      <c r="A1" s="405" t="str">
        <f>+PPNE1!B1</f>
        <v>Plan Operativo Anual</v>
      </c>
      <c r="B1" s="423"/>
      <c r="C1" s="423"/>
      <c r="D1" s="423"/>
      <c r="E1" s="423"/>
      <c r="F1" s="423"/>
      <c r="G1" s="423"/>
      <c r="H1" s="231"/>
      <c r="I1" s="231"/>
      <c r="J1" s="231"/>
      <c r="K1" s="231"/>
      <c r="L1" s="231"/>
      <c r="M1" s="231"/>
      <c r="N1" s="231"/>
      <c r="O1" s="231"/>
      <c r="P1" s="231"/>
      <c r="Q1" s="231"/>
      <c r="R1" s="231"/>
      <c r="S1" s="231"/>
      <c r="T1" s="231"/>
      <c r="U1" s="231"/>
      <c r="V1" s="231"/>
      <c r="W1" s="231"/>
      <c r="X1" s="231"/>
      <c r="Y1" s="231"/>
      <c r="Z1" s="231"/>
    </row>
    <row r="2" spans="1:26" ht="14.25" customHeight="1">
      <c r="A2" s="406" t="str">
        <f>+PPNE1!B2</f>
        <v>Servicio Nacional de Salud</v>
      </c>
      <c r="B2" s="423"/>
      <c r="C2" s="423"/>
      <c r="D2" s="423"/>
      <c r="E2" s="423"/>
      <c r="F2" s="423"/>
      <c r="G2" s="423"/>
      <c r="H2" s="231"/>
      <c r="I2" s="231"/>
      <c r="J2" s="231"/>
      <c r="K2" s="231"/>
      <c r="L2" s="231"/>
      <c r="M2" s="231"/>
      <c r="N2" s="231"/>
      <c r="O2" s="231"/>
      <c r="P2" s="231"/>
      <c r="Q2" s="231"/>
      <c r="R2" s="231"/>
      <c r="S2" s="231"/>
      <c r="T2" s="231"/>
      <c r="U2" s="231"/>
      <c r="V2" s="231"/>
      <c r="W2" s="231"/>
      <c r="X2" s="231"/>
      <c r="Y2" s="231"/>
      <c r="Z2" s="231"/>
    </row>
    <row r="3" spans="1:26" ht="14.25" customHeight="1">
      <c r="A3" s="407" t="str">
        <f>+PPNE1!B3</f>
        <v>Dirección de Planificación y Desarrollo</v>
      </c>
      <c r="B3" s="423"/>
      <c r="C3" s="423"/>
      <c r="D3" s="423"/>
      <c r="E3" s="423"/>
      <c r="F3" s="423"/>
      <c r="G3" s="423"/>
      <c r="H3" s="231"/>
      <c r="I3" s="231"/>
      <c r="J3" s="231"/>
      <c r="K3" s="231"/>
      <c r="L3" s="231"/>
      <c r="M3" s="231"/>
      <c r="N3" s="231"/>
      <c r="O3" s="231"/>
      <c r="P3" s="231"/>
      <c r="Q3" s="231"/>
      <c r="R3" s="231"/>
      <c r="S3" s="231"/>
      <c r="T3" s="231"/>
      <c r="U3" s="231"/>
      <c r="V3" s="231"/>
      <c r="W3" s="231"/>
      <c r="X3" s="231"/>
      <c r="Y3" s="231"/>
      <c r="Z3" s="231"/>
    </row>
    <row r="4" spans="1:26" ht="14.25" customHeight="1">
      <c r="A4" s="408" t="s">
        <v>557</v>
      </c>
      <c r="B4" s="423"/>
      <c r="C4" s="423"/>
      <c r="D4" s="423"/>
      <c r="E4" s="423"/>
      <c r="F4" s="423"/>
      <c r="G4" s="423"/>
      <c r="H4" s="231"/>
      <c r="I4" s="231"/>
      <c r="J4" s="231"/>
      <c r="K4" s="231"/>
      <c r="L4" s="231"/>
      <c r="M4" s="231"/>
      <c r="N4" s="231"/>
      <c r="O4" s="231"/>
      <c r="P4" s="231"/>
      <c r="Q4" s="231"/>
      <c r="R4" s="231"/>
      <c r="S4" s="231"/>
      <c r="T4" s="231"/>
      <c r="U4" s="231"/>
      <c r="V4" s="231"/>
      <c r="W4" s="231"/>
      <c r="X4" s="231"/>
      <c r="Y4" s="231"/>
      <c r="Z4" s="231"/>
    </row>
    <row r="5" spans="1:26" ht="14.25" customHeight="1">
      <c r="A5" s="408">
        <f>+PPNE1!C5</f>
        <v>2026</v>
      </c>
      <c r="B5" s="423"/>
      <c r="C5" s="423"/>
      <c r="D5" s="423"/>
      <c r="E5" s="423"/>
      <c r="F5" s="423"/>
      <c r="G5" s="423"/>
      <c r="H5" s="231"/>
      <c r="I5" s="231"/>
      <c r="J5" s="231"/>
      <c r="K5" s="231"/>
      <c r="L5" s="231"/>
      <c r="M5" s="231"/>
      <c r="N5" s="231"/>
      <c r="O5" s="231"/>
      <c r="P5" s="231"/>
      <c r="Q5" s="231"/>
      <c r="R5" s="231"/>
      <c r="S5" s="231"/>
      <c r="T5" s="231"/>
      <c r="U5" s="231"/>
      <c r="V5" s="231"/>
      <c r="W5" s="231"/>
      <c r="X5" s="231"/>
      <c r="Y5" s="231"/>
      <c r="Z5" s="231"/>
    </row>
    <row r="6" spans="1:26" ht="14.25" customHeight="1">
      <c r="A6" s="201" t="s">
        <v>15</v>
      </c>
      <c r="B6" s="241"/>
      <c r="C6" s="241"/>
      <c r="D6" s="241"/>
      <c r="E6" s="389" t="str">
        <f>+PPNE1!B6</f>
        <v>Cibao Norte</v>
      </c>
      <c r="F6" s="418"/>
      <c r="G6" s="418"/>
      <c r="H6" s="231"/>
      <c r="I6" s="231"/>
      <c r="J6" s="231"/>
      <c r="K6" s="231"/>
      <c r="L6" s="231"/>
      <c r="M6" s="231"/>
      <c r="N6" s="231"/>
      <c r="O6" s="231"/>
      <c r="P6" s="231"/>
      <c r="Q6" s="231"/>
      <c r="R6" s="231"/>
      <c r="S6" s="231"/>
      <c r="T6" s="231"/>
      <c r="U6" s="231"/>
      <c r="V6" s="231"/>
      <c r="W6" s="231"/>
      <c r="X6" s="231"/>
      <c r="Y6" s="231"/>
      <c r="Z6" s="231"/>
    </row>
    <row r="7" spans="1:26" ht="14.25" customHeight="1">
      <c r="A7" s="202" t="s">
        <v>558</v>
      </c>
      <c r="B7" s="242" t="s">
        <v>559</v>
      </c>
      <c r="C7" s="242"/>
      <c r="D7" s="243"/>
      <c r="E7" s="404">
        <f>+PPNE1!B7</f>
        <v>0</v>
      </c>
      <c r="F7" s="420"/>
      <c r="G7" s="420"/>
      <c r="H7" s="231"/>
      <c r="I7" s="231"/>
      <c r="J7" s="231"/>
      <c r="K7" s="231"/>
      <c r="L7" s="231"/>
      <c r="M7" s="231"/>
      <c r="N7" s="231"/>
      <c r="O7" s="231"/>
      <c r="P7" s="231"/>
      <c r="Q7" s="231"/>
      <c r="R7" s="231"/>
      <c r="S7" s="231"/>
      <c r="T7" s="231"/>
      <c r="U7" s="231"/>
      <c r="V7" s="231"/>
      <c r="W7" s="231"/>
      <c r="X7" s="231"/>
      <c r="Y7" s="231"/>
      <c r="Z7" s="231"/>
    </row>
    <row r="8" spans="1:26" ht="48" customHeight="1">
      <c r="A8" s="47" t="s">
        <v>560</v>
      </c>
      <c r="B8" s="47" t="s">
        <v>561</v>
      </c>
      <c r="C8" s="47" t="s">
        <v>562</v>
      </c>
      <c r="D8" s="47" t="s">
        <v>563</v>
      </c>
      <c r="E8" s="48" t="s">
        <v>564</v>
      </c>
      <c r="F8" s="49" t="s">
        <v>565</v>
      </c>
      <c r="G8" s="49" t="s">
        <v>566</v>
      </c>
      <c r="H8" s="231"/>
      <c r="I8" s="231"/>
      <c r="J8" s="231"/>
      <c r="K8" s="231"/>
      <c r="L8" s="231"/>
      <c r="M8" s="231"/>
      <c r="N8" s="231"/>
      <c r="O8" s="231"/>
      <c r="P8" s="231"/>
      <c r="Q8" s="231"/>
      <c r="R8" s="231"/>
      <c r="S8" s="231"/>
      <c r="T8" s="231"/>
      <c r="U8" s="231"/>
      <c r="V8" s="231"/>
      <c r="W8" s="231"/>
      <c r="X8" s="231"/>
      <c r="Y8" s="231"/>
      <c r="Z8" s="231"/>
    </row>
    <row r="9" spans="1:26" ht="14.25" customHeight="1">
      <c r="A9" s="244">
        <v>3</v>
      </c>
      <c r="B9" s="245"/>
      <c r="C9" s="245"/>
      <c r="D9" s="245"/>
      <c r="E9" s="246" t="s">
        <v>539</v>
      </c>
      <c r="F9" s="247">
        <f>+F10</f>
        <v>0</v>
      </c>
      <c r="G9" s="248">
        <f t="shared" ref="G9:G10" si="0">G10</f>
        <v>0</v>
      </c>
      <c r="H9" s="231"/>
      <c r="I9" s="231"/>
      <c r="J9" s="231"/>
      <c r="K9" s="231"/>
      <c r="L9" s="231"/>
      <c r="M9" s="231"/>
      <c r="N9" s="231"/>
      <c r="O9" s="231"/>
      <c r="P9" s="231"/>
      <c r="Q9" s="231"/>
      <c r="R9" s="231"/>
      <c r="S9" s="231"/>
      <c r="T9" s="231"/>
      <c r="U9" s="231"/>
      <c r="V9" s="231"/>
      <c r="W9" s="231"/>
      <c r="X9" s="231"/>
      <c r="Y9" s="231"/>
      <c r="Z9" s="231"/>
    </row>
    <row r="10" spans="1:26" ht="14.25" customHeight="1">
      <c r="A10" s="249"/>
      <c r="B10" s="249">
        <v>31</v>
      </c>
      <c r="C10" s="250"/>
      <c r="D10" s="250"/>
      <c r="E10" s="251" t="s">
        <v>567</v>
      </c>
      <c r="F10" s="252">
        <f>SUM(F11)</f>
        <v>0</v>
      </c>
      <c r="G10" s="253">
        <f t="shared" si="0"/>
        <v>0</v>
      </c>
      <c r="H10" s="231"/>
      <c r="I10" s="231"/>
      <c r="J10" s="231"/>
      <c r="K10" s="231"/>
      <c r="L10" s="231"/>
      <c r="M10" s="231"/>
      <c r="N10" s="231"/>
      <c r="O10" s="231"/>
      <c r="P10" s="231"/>
      <c r="Q10" s="231"/>
      <c r="R10" s="231"/>
      <c r="S10" s="231"/>
      <c r="T10" s="231"/>
      <c r="U10" s="231"/>
      <c r="V10" s="231"/>
      <c r="W10" s="231"/>
      <c r="X10" s="231"/>
      <c r="Y10" s="231"/>
      <c r="Z10" s="231"/>
    </row>
    <row r="11" spans="1:26" ht="14.25" customHeight="1">
      <c r="A11" s="254"/>
      <c r="B11" s="254"/>
      <c r="C11" s="254">
        <v>312</v>
      </c>
      <c r="D11" s="255"/>
      <c r="E11" s="256" t="s">
        <v>568</v>
      </c>
      <c r="F11" s="257">
        <v>0</v>
      </c>
      <c r="G11" s="258">
        <f>IFERROR(F11/$F$31*100,"0.00")</f>
        <v>0</v>
      </c>
      <c r="H11" s="231"/>
      <c r="I11" s="231"/>
      <c r="J11" s="231"/>
      <c r="K11" s="231"/>
      <c r="L11" s="231"/>
      <c r="M11" s="231"/>
      <c r="N11" s="231"/>
      <c r="O11" s="231"/>
      <c r="P11" s="231"/>
      <c r="Q11" s="231"/>
      <c r="R11" s="231"/>
      <c r="S11" s="231"/>
      <c r="T11" s="231"/>
      <c r="U11" s="231"/>
      <c r="V11" s="231"/>
      <c r="W11" s="231"/>
      <c r="X11" s="231"/>
      <c r="Y11" s="231"/>
      <c r="Z11" s="231"/>
    </row>
    <row r="12" spans="1:26" ht="14.25" customHeight="1">
      <c r="A12" s="259">
        <v>4</v>
      </c>
      <c r="B12" s="260"/>
      <c r="C12" s="260"/>
      <c r="D12" s="260"/>
      <c r="E12" s="261" t="s">
        <v>569</v>
      </c>
      <c r="F12" s="262">
        <v>277500000</v>
      </c>
      <c r="G12" s="262">
        <f>G13+G19</f>
        <v>74.891349047665017</v>
      </c>
      <c r="H12" s="231"/>
      <c r="I12" s="231"/>
      <c r="J12" s="231"/>
      <c r="K12" s="231"/>
      <c r="L12" s="231"/>
      <c r="M12" s="231"/>
      <c r="N12" s="231"/>
      <c r="O12" s="231"/>
      <c r="P12" s="231"/>
      <c r="Q12" s="231"/>
      <c r="R12" s="231"/>
      <c r="S12" s="231"/>
      <c r="T12" s="231"/>
      <c r="U12" s="231"/>
      <c r="V12" s="231"/>
      <c r="W12" s="231"/>
      <c r="X12" s="231"/>
      <c r="Y12" s="231"/>
      <c r="Z12" s="231"/>
    </row>
    <row r="13" spans="1:26" ht="14.25" customHeight="1">
      <c r="A13" s="249"/>
      <c r="B13" s="249">
        <v>41</v>
      </c>
      <c r="C13" s="50"/>
      <c r="D13" s="250"/>
      <c r="E13" s="263" t="s">
        <v>570</v>
      </c>
      <c r="F13" s="252">
        <v>277500000</v>
      </c>
      <c r="G13" s="264">
        <f t="shared" ref="G13:G14" si="1">SUM(G15:G18)</f>
        <v>74.891349047665017</v>
      </c>
      <c r="H13" s="231"/>
      <c r="I13" s="231"/>
      <c r="J13" s="231"/>
      <c r="K13" s="231"/>
      <c r="L13" s="231"/>
      <c r="M13" s="231"/>
      <c r="N13" s="231"/>
      <c r="O13" s="231"/>
      <c r="P13" s="231"/>
      <c r="Q13" s="231"/>
      <c r="R13" s="231"/>
      <c r="S13" s="231"/>
      <c r="T13" s="231"/>
      <c r="U13" s="231"/>
      <c r="V13" s="231"/>
      <c r="W13" s="231"/>
      <c r="X13" s="231"/>
      <c r="Y13" s="231"/>
      <c r="Z13" s="231"/>
    </row>
    <row r="14" spans="1:26" ht="14.25" customHeight="1">
      <c r="A14" s="249"/>
      <c r="B14" s="249"/>
      <c r="C14" s="249">
        <v>413</v>
      </c>
      <c r="D14" s="250"/>
      <c r="E14" s="263" t="s">
        <v>571</v>
      </c>
      <c r="F14" s="252">
        <v>42000000</v>
      </c>
      <c r="G14" s="264">
        <f t="shared" si="1"/>
        <v>11.33490688288984</v>
      </c>
      <c r="H14" s="231"/>
      <c r="I14" s="231"/>
      <c r="J14" s="231"/>
      <c r="K14" s="231"/>
      <c r="L14" s="231"/>
      <c r="M14" s="231"/>
      <c r="N14" s="231"/>
      <c r="O14" s="231"/>
      <c r="P14" s="231"/>
      <c r="Q14" s="231"/>
      <c r="R14" s="231"/>
      <c r="S14" s="231"/>
      <c r="T14" s="231"/>
      <c r="U14" s="231"/>
      <c r="V14" s="231"/>
      <c r="W14" s="231"/>
      <c r="X14" s="231"/>
      <c r="Y14" s="231"/>
      <c r="Z14" s="231"/>
    </row>
    <row r="15" spans="1:26" ht="14.25" customHeight="1">
      <c r="A15" s="254"/>
      <c r="B15" s="254"/>
      <c r="C15" s="254">
        <v>413</v>
      </c>
      <c r="D15" s="255" t="s">
        <v>572</v>
      </c>
      <c r="E15" s="256" t="s">
        <v>573</v>
      </c>
      <c r="F15" s="257">
        <v>235500000</v>
      </c>
      <c r="G15" s="258">
        <f t="shared" ref="G15:G18" si="2">IFERROR(F15/$F$31*100,"0.00")</f>
        <v>63.55644216477517</v>
      </c>
      <c r="H15" s="231"/>
      <c r="I15" s="231"/>
      <c r="J15" s="231"/>
      <c r="K15" s="231"/>
      <c r="L15" s="231"/>
      <c r="M15" s="231"/>
      <c r="N15" s="231"/>
      <c r="O15" s="231"/>
      <c r="P15" s="231"/>
      <c r="Q15" s="231"/>
      <c r="R15" s="231"/>
      <c r="S15" s="231"/>
      <c r="T15" s="231"/>
      <c r="U15" s="231"/>
      <c r="V15" s="231"/>
      <c r="W15" s="231"/>
      <c r="X15" s="231"/>
      <c r="Y15" s="231"/>
      <c r="Z15" s="231"/>
    </row>
    <row r="16" spans="1:26" ht="14.25" customHeight="1">
      <c r="A16" s="254"/>
      <c r="B16" s="254"/>
      <c r="C16" s="254">
        <v>413</v>
      </c>
      <c r="D16" s="255" t="s">
        <v>574</v>
      </c>
      <c r="E16" s="256" t="s">
        <v>575</v>
      </c>
      <c r="F16" s="257">
        <v>42000000</v>
      </c>
      <c r="G16" s="258">
        <f t="shared" si="2"/>
        <v>11.33490688288984</v>
      </c>
      <c r="H16" s="231"/>
      <c r="I16" s="231"/>
      <c r="J16" s="231"/>
      <c r="K16" s="231"/>
      <c r="L16" s="231"/>
      <c r="M16" s="231"/>
      <c r="N16" s="231"/>
      <c r="O16" s="231"/>
      <c r="P16" s="231"/>
      <c r="Q16" s="231"/>
      <c r="R16" s="231"/>
      <c r="S16" s="231"/>
      <c r="T16" s="231"/>
      <c r="U16" s="231"/>
      <c r="V16" s="231"/>
      <c r="W16" s="231"/>
      <c r="X16" s="231"/>
      <c r="Y16" s="231"/>
      <c r="Z16" s="231"/>
    </row>
    <row r="17" spans="1:26" ht="14.25" customHeight="1">
      <c r="A17" s="254"/>
      <c r="B17" s="254"/>
      <c r="C17" s="254">
        <v>413</v>
      </c>
      <c r="D17" s="255" t="s">
        <v>576</v>
      </c>
      <c r="E17" s="256" t="s">
        <v>577</v>
      </c>
      <c r="F17" s="257">
        <v>0</v>
      </c>
      <c r="G17" s="258">
        <f t="shared" si="2"/>
        <v>0</v>
      </c>
      <c r="H17" s="231"/>
      <c r="I17" s="231"/>
      <c r="J17" s="231"/>
      <c r="K17" s="231"/>
      <c r="L17" s="231"/>
      <c r="M17" s="231"/>
      <c r="N17" s="231"/>
      <c r="O17" s="231"/>
      <c r="P17" s="231"/>
      <c r="Q17" s="231"/>
      <c r="R17" s="231"/>
      <c r="S17" s="231"/>
      <c r="T17" s="231"/>
      <c r="U17" s="231"/>
      <c r="V17" s="231"/>
      <c r="W17" s="231"/>
      <c r="X17" s="231"/>
      <c r="Y17" s="231"/>
      <c r="Z17" s="231"/>
    </row>
    <row r="18" spans="1:26" ht="14.25" customHeight="1">
      <c r="A18" s="254"/>
      <c r="B18" s="254"/>
      <c r="C18" s="254">
        <v>414</v>
      </c>
      <c r="D18" s="255"/>
      <c r="E18" s="265" t="s">
        <v>578</v>
      </c>
      <c r="F18" s="257">
        <v>0</v>
      </c>
      <c r="G18" s="258">
        <f t="shared" si="2"/>
        <v>0</v>
      </c>
      <c r="H18" s="231"/>
      <c r="I18" s="231"/>
      <c r="J18" s="231"/>
      <c r="K18" s="231"/>
      <c r="L18" s="231"/>
      <c r="M18" s="231"/>
      <c r="N18" s="231"/>
      <c r="O18" s="231"/>
      <c r="P18" s="231"/>
      <c r="Q18" s="231"/>
      <c r="R18" s="231"/>
      <c r="S18" s="231"/>
      <c r="T18" s="231"/>
      <c r="U18" s="231"/>
      <c r="V18" s="231"/>
      <c r="W18" s="231"/>
      <c r="X18" s="231"/>
      <c r="Y18" s="231"/>
      <c r="Z18" s="231"/>
    </row>
    <row r="19" spans="1:26" ht="14.25" customHeight="1">
      <c r="A19" s="249"/>
      <c r="B19" s="249">
        <v>42</v>
      </c>
      <c r="C19" s="249"/>
      <c r="D19" s="250"/>
      <c r="E19" s="251" t="s">
        <v>579</v>
      </c>
      <c r="F19" s="252">
        <f>SUM(F21:F22)</f>
        <v>0</v>
      </c>
      <c r="G19" s="264">
        <f>G21+G22</f>
        <v>0</v>
      </c>
      <c r="H19" s="231"/>
      <c r="I19" s="231"/>
      <c r="J19" s="231"/>
      <c r="K19" s="231"/>
      <c r="L19" s="231"/>
      <c r="M19" s="231"/>
      <c r="N19" s="231"/>
      <c r="O19" s="231"/>
      <c r="P19" s="231"/>
      <c r="Q19" s="231"/>
      <c r="R19" s="231"/>
      <c r="S19" s="231"/>
      <c r="T19" s="231"/>
      <c r="U19" s="231"/>
      <c r="V19" s="231"/>
      <c r="W19" s="231"/>
      <c r="X19" s="231"/>
      <c r="Y19" s="231"/>
      <c r="Z19" s="231"/>
    </row>
    <row r="20" spans="1:26" ht="14.25" customHeight="1">
      <c r="A20" s="249"/>
      <c r="B20" s="249"/>
      <c r="C20" s="249">
        <v>423</v>
      </c>
      <c r="D20" s="250"/>
      <c r="E20" s="251" t="s">
        <v>580</v>
      </c>
      <c r="F20" s="252">
        <f t="shared" ref="F20:G20" si="3">+F21+F22</f>
        <v>0</v>
      </c>
      <c r="G20" s="258">
        <f t="shared" si="3"/>
        <v>0</v>
      </c>
      <c r="H20" s="231"/>
      <c r="I20" s="231"/>
      <c r="J20" s="231"/>
      <c r="K20" s="231"/>
      <c r="L20" s="231"/>
      <c r="M20" s="231"/>
      <c r="N20" s="231"/>
      <c r="O20" s="231"/>
      <c r="P20" s="231"/>
      <c r="Q20" s="231"/>
      <c r="R20" s="231"/>
      <c r="S20" s="231"/>
      <c r="T20" s="231"/>
      <c r="U20" s="231"/>
      <c r="V20" s="231"/>
      <c r="W20" s="231"/>
      <c r="X20" s="231"/>
      <c r="Y20" s="231"/>
      <c r="Z20" s="231"/>
    </row>
    <row r="21" spans="1:26" ht="14.25" customHeight="1">
      <c r="A21" s="254"/>
      <c r="B21" s="254"/>
      <c r="C21" s="254">
        <v>423</v>
      </c>
      <c r="D21" s="255" t="s">
        <v>572</v>
      </c>
      <c r="E21" s="256" t="s">
        <v>581</v>
      </c>
      <c r="F21" s="257">
        <v>0</v>
      </c>
      <c r="G21" s="258">
        <f t="shared" ref="G21:G22" si="4">IFERROR(F21/$F$31*100,"0.00")</f>
        <v>0</v>
      </c>
      <c r="H21" s="231"/>
      <c r="I21" s="231"/>
      <c r="J21" s="231"/>
      <c r="K21" s="231"/>
      <c r="L21" s="231"/>
      <c r="M21" s="231"/>
      <c r="N21" s="231"/>
      <c r="O21" s="231"/>
      <c r="P21" s="231"/>
      <c r="Q21" s="231"/>
      <c r="R21" s="231"/>
      <c r="S21" s="231"/>
      <c r="T21" s="231"/>
      <c r="U21" s="231"/>
      <c r="V21" s="231"/>
      <c r="W21" s="231"/>
      <c r="X21" s="231"/>
      <c r="Y21" s="231"/>
      <c r="Z21" s="231"/>
    </row>
    <row r="22" spans="1:26" ht="14.25" customHeight="1">
      <c r="A22" s="254"/>
      <c r="B22" s="254"/>
      <c r="C22" s="254">
        <v>423</v>
      </c>
      <c r="D22" s="255" t="s">
        <v>574</v>
      </c>
      <c r="E22" s="256" t="s">
        <v>582</v>
      </c>
      <c r="F22" s="257">
        <v>0</v>
      </c>
      <c r="G22" s="258">
        <f t="shared" si="4"/>
        <v>0</v>
      </c>
      <c r="H22" s="231"/>
      <c r="I22" s="231"/>
      <c r="J22" s="231"/>
      <c r="K22" s="231"/>
      <c r="L22" s="231"/>
      <c r="M22" s="231"/>
      <c r="N22" s="231"/>
      <c r="O22" s="231"/>
      <c r="P22" s="231"/>
      <c r="Q22" s="231"/>
      <c r="R22" s="231"/>
      <c r="S22" s="231"/>
      <c r="T22" s="231"/>
      <c r="U22" s="231"/>
      <c r="V22" s="231"/>
      <c r="W22" s="231"/>
      <c r="X22" s="231"/>
      <c r="Y22" s="231"/>
      <c r="Z22" s="231"/>
    </row>
    <row r="23" spans="1:26" ht="14.25" customHeight="1">
      <c r="A23" s="259">
        <v>5</v>
      </c>
      <c r="B23" s="260"/>
      <c r="C23" s="260"/>
      <c r="D23" s="260"/>
      <c r="E23" s="261" t="s">
        <v>583</v>
      </c>
      <c r="F23" s="262">
        <f>+F24</f>
        <v>93036789</v>
      </c>
      <c r="G23" s="262">
        <f>G24</f>
        <v>25.10865095233499</v>
      </c>
      <c r="H23" s="231"/>
      <c r="I23" s="231"/>
      <c r="J23" s="231"/>
      <c r="K23" s="231"/>
      <c r="L23" s="231"/>
      <c r="M23" s="231"/>
      <c r="N23" s="231"/>
      <c r="O23" s="231"/>
      <c r="P23" s="231"/>
      <c r="Q23" s="231"/>
      <c r="R23" s="231"/>
      <c r="S23" s="231"/>
      <c r="T23" s="231"/>
      <c r="U23" s="231"/>
      <c r="V23" s="231"/>
      <c r="W23" s="231"/>
      <c r="X23" s="231"/>
      <c r="Y23" s="231"/>
      <c r="Z23" s="231"/>
    </row>
    <row r="24" spans="1:26" ht="14.25" customHeight="1">
      <c r="A24" s="249"/>
      <c r="B24" s="249">
        <v>51</v>
      </c>
      <c r="C24" s="249"/>
      <c r="D24" s="250"/>
      <c r="E24" s="263" t="s">
        <v>584</v>
      </c>
      <c r="F24" s="252">
        <f t="shared" ref="F24:G24" si="5">F25</f>
        <v>93036789</v>
      </c>
      <c r="G24" s="258">
        <f t="shared" si="5"/>
        <v>25.10865095233499</v>
      </c>
      <c r="H24" s="231"/>
      <c r="I24" s="231"/>
      <c r="J24" s="231"/>
      <c r="K24" s="231"/>
      <c r="L24" s="231"/>
      <c r="M24" s="231"/>
      <c r="N24" s="231"/>
      <c r="O24" s="231"/>
      <c r="P24" s="231"/>
      <c r="Q24" s="231"/>
      <c r="R24" s="231"/>
      <c r="S24" s="231"/>
      <c r="T24" s="231"/>
      <c r="U24" s="231"/>
      <c r="V24" s="231"/>
      <c r="W24" s="231"/>
      <c r="X24" s="231"/>
      <c r="Y24" s="231"/>
      <c r="Z24" s="231"/>
    </row>
    <row r="25" spans="1:26" ht="14.25" customHeight="1">
      <c r="A25" s="249"/>
      <c r="B25" s="249"/>
      <c r="C25" s="249">
        <v>512</v>
      </c>
      <c r="D25" s="250"/>
      <c r="E25" s="263" t="s">
        <v>585</v>
      </c>
      <c r="F25" s="252">
        <f t="shared" ref="F25:G25" si="6">F26</f>
        <v>93036789</v>
      </c>
      <c r="G25" s="258">
        <f t="shared" si="6"/>
        <v>25.10865095233499</v>
      </c>
      <c r="H25" s="231"/>
      <c r="I25" s="231"/>
      <c r="J25" s="231"/>
      <c r="K25" s="231"/>
      <c r="L25" s="231"/>
      <c r="M25" s="231"/>
      <c r="N25" s="231"/>
      <c r="O25" s="231"/>
      <c r="P25" s="231"/>
      <c r="Q25" s="231"/>
      <c r="R25" s="231"/>
      <c r="S25" s="231"/>
      <c r="T25" s="231"/>
      <c r="U25" s="231"/>
      <c r="V25" s="231"/>
      <c r="W25" s="231"/>
      <c r="X25" s="231"/>
      <c r="Y25" s="231"/>
      <c r="Z25" s="231"/>
    </row>
    <row r="26" spans="1:26" ht="14.25" customHeight="1">
      <c r="A26" s="249"/>
      <c r="B26" s="249"/>
      <c r="C26" s="254">
        <v>512</v>
      </c>
      <c r="D26" s="266" t="s">
        <v>586</v>
      </c>
      <c r="E26" s="267" t="s">
        <v>587</v>
      </c>
      <c r="F26" s="268">
        <f t="shared" ref="F26:G26" si="7">+F27+F28+F29+F30</f>
        <v>93036789</v>
      </c>
      <c r="G26" s="258">
        <f t="shared" si="7"/>
        <v>25.10865095233499</v>
      </c>
      <c r="H26" s="231"/>
      <c r="I26" s="231"/>
      <c r="J26" s="231"/>
      <c r="K26" s="231"/>
      <c r="L26" s="231"/>
      <c r="M26" s="231"/>
      <c r="N26" s="231"/>
      <c r="O26" s="231"/>
      <c r="P26" s="231"/>
      <c r="Q26" s="231"/>
      <c r="R26" s="231"/>
      <c r="S26" s="231"/>
      <c r="T26" s="231"/>
      <c r="U26" s="231"/>
      <c r="V26" s="231"/>
      <c r="W26" s="231"/>
      <c r="X26" s="231"/>
      <c r="Y26" s="231"/>
      <c r="Z26" s="231"/>
    </row>
    <row r="27" spans="1:26" ht="14.25" customHeight="1">
      <c r="A27" s="255"/>
      <c r="B27" s="254"/>
      <c r="C27" s="254">
        <v>513</v>
      </c>
      <c r="D27" s="255"/>
      <c r="E27" s="267" t="s">
        <v>588</v>
      </c>
      <c r="F27" s="257">
        <v>46890000</v>
      </c>
      <c r="G27" s="258">
        <f t="shared" ref="G27:G30" si="8">IFERROR(F27/$F$31*100,"0.00")</f>
        <v>12.654613898540584</v>
      </c>
      <c r="H27" s="231"/>
      <c r="I27" s="231"/>
      <c r="J27" s="231"/>
      <c r="K27" s="231"/>
      <c r="L27" s="231"/>
      <c r="M27" s="231"/>
      <c r="N27" s="231"/>
      <c r="O27" s="231"/>
      <c r="P27" s="231"/>
      <c r="Q27" s="231"/>
      <c r="R27" s="231"/>
      <c r="S27" s="231"/>
      <c r="T27" s="231"/>
      <c r="U27" s="231"/>
      <c r="V27" s="231"/>
      <c r="W27" s="231"/>
      <c r="X27" s="231"/>
      <c r="Y27" s="231"/>
      <c r="Z27" s="231"/>
    </row>
    <row r="28" spans="1:26" ht="14.25" customHeight="1">
      <c r="A28" s="255"/>
      <c r="B28" s="255"/>
      <c r="C28" s="254">
        <v>512</v>
      </c>
      <c r="D28" s="255"/>
      <c r="E28" s="267" t="s">
        <v>589</v>
      </c>
      <c r="F28" s="257">
        <v>20546789</v>
      </c>
      <c r="G28" s="258">
        <f t="shared" si="8"/>
        <v>5.5451414299377433</v>
      </c>
      <c r="H28" s="231"/>
      <c r="I28" s="231"/>
      <c r="J28" s="231"/>
      <c r="K28" s="231"/>
      <c r="L28" s="231"/>
      <c r="M28" s="231"/>
      <c r="N28" s="231"/>
      <c r="O28" s="231"/>
      <c r="P28" s="231"/>
      <c r="Q28" s="231"/>
      <c r="R28" s="231"/>
      <c r="S28" s="231"/>
      <c r="T28" s="231"/>
      <c r="U28" s="231"/>
      <c r="V28" s="231"/>
      <c r="W28" s="231"/>
      <c r="X28" s="231"/>
      <c r="Y28" s="231"/>
      <c r="Z28" s="231"/>
    </row>
    <row r="29" spans="1:26" ht="14.25" customHeight="1">
      <c r="A29" s="255"/>
      <c r="B29" s="255"/>
      <c r="C29" s="254">
        <v>512</v>
      </c>
      <c r="D29" s="255"/>
      <c r="E29" s="267" t="s">
        <v>590</v>
      </c>
      <c r="F29" s="257">
        <v>25600000</v>
      </c>
      <c r="G29" s="258">
        <f t="shared" si="8"/>
        <v>6.9088956238566634</v>
      </c>
      <c r="H29" s="231"/>
      <c r="I29" s="231"/>
      <c r="J29" s="231"/>
      <c r="K29" s="231"/>
      <c r="L29" s="231"/>
      <c r="M29" s="231"/>
      <c r="N29" s="231"/>
      <c r="O29" s="231"/>
      <c r="P29" s="231"/>
      <c r="Q29" s="231"/>
      <c r="R29" s="231"/>
      <c r="S29" s="231"/>
      <c r="T29" s="231"/>
      <c r="U29" s="231"/>
      <c r="V29" s="231"/>
      <c r="W29" s="231"/>
      <c r="X29" s="231"/>
      <c r="Y29" s="231"/>
      <c r="Z29" s="231"/>
    </row>
    <row r="30" spans="1:26" ht="14.25" customHeight="1">
      <c r="A30" s="255"/>
      <c r="B30" s="255"/>
      <c r="C30" s="254">
        <v>512</v>
      </c>
      <c r="D30" s="255"/>
      <c r="E30" s="267" t="s">
        <v>591</v>
      </c>
      <c r="F30" s="257">
        <v>0</v>
      </c>
      <c r="G30" s="258">
        <f t="shared" si="8"/>
        <v>0</v>
      </c>
      <c r="H30" s="231"/>
      <c r="I30" s="231"/>
      <c r="J30" s="231"/>
      <c r="K30" s="231"/>
      <c r="L30" s="231"/>
      <c r="M30" s="231"/>
      <c r="N30" s="231"/>
      <c r="O30" s="231"/>
      <c r="P30" s="231"/>
      <c r="Q30" s="231"/>
      <c r="R30" s="231"/>
      <c r="S30" s="231"/>
      <c r="T30" s="231"/>
      <c r="U30" s="231"/>
      <c r="V30" s="231"/>
      <c r="W30" s="231"/>
      <c r="X30" s="231"/>
      <c r="Y30" s="231"/>
      <c r="Z30" s="231"/>
    </row>
    <row r="31" spans="1:26" ht="14.25" customHeight="1">
      <c r="A31" s="51"/>
      <c r="B31" s="51"/>
      <c r="C31" s="51"/>
      <c r="D31" s="51"/>
      <c r="E31" s="52" t="s">
        <v>592</v>
      </c>
      <c r="F31" s="53">
        <f t="shared" ref="F31:G31" si="9">+F23+F12+F9</f>
        <v>370536789</v>
      </c>
      <c r="G31" s="53">
        <f t="shared" si="9"/>
        <v>100</v>
      </c>
      <c r="H31" s="231"/>
      <c r="I31" s="231"/>
      <c r="J31" s="231"/>
      <c r="K31" s="231"/>
      <c r="L31" s="231"/>
      <c r="M31" s="231"/>
      <c r="N31" s="231"/>
      <c r="O31" s="231"/>
      <c r="P31" s="231"/>
      <c r="Q31" s="231"/>
      <c r="R31" s="231"/>
      <c r="S31" s="231"/>
      <c r="T31" s="231"/>
      <c r="U31" s="231"/>
      <c r="V31" s="231"/>
      <c r="W31" s="231"/>
      <c r="X31" s="231"/>
      <c r="Y31" s="231"/>
      <c r="Z31" s="231"/>
    </row>
    <row r="32" spans="1:26" ht="14.25" customHeight="1">
      <c r="A32" s="219"/>
      <c r="B32" s="219"/>
      <c r="C32" s="219"/>
      <c r="D32" s="219"/>
      <c r="E32" s="219"/>
      <c r="F32" s="219"/>
      <c r="G32" s="219"/>
      <c r="H32" s="231"/>
      <c r="I32" s="231"/>
      <c r="J32" s="231"/>
      <c r="K32" s="231"/>
      <c r="L32" s="231"/>
      <c r="M32" s="231"/>
      <c r="N32" s="231"/>
      <c r="O32" s="231"/>
      <c r="P32" s="231"/>
      <c r="Q32" s="231"/>
      <c r="R32" s="231"/>
      <c r="S32" s="231"/>
      <c r="T32" s="231"/>
      <c r="U32" s="231"/>
      <c r="V32" s="231"/>
      <c r="W32" s="231"/>
      <c r="X32" s="231"/>
      <c r="Y32" s="231"/>
      <c r="Z32" s="231"/>
    </row>
    <row r="33" spans="1:26" ht="14.25" customHeight="1">
      <c r="A33" s="219"/>
      <c r="B33" s="219"/>
      <c r="C33" s="219"/>
      <c r="D33" s="219"/>
      <c r="E33" s="219"/>
      <c r="F33" s="219"/>
      <c r="G33" s="219"/>
      <c r="H33" s="231"/>
      <c r="I33" s="231"/>
      <c r="J33" s="231"/>
      <c r="K33" s="231"/>
      <c r="L33" s="231"/>
      <c r="M33" s="231"/>
      <c r="N33" s="231"/>
      <c r="O33" s="231"/>
      <c r="P33" s="231"/>
      <c r="Q33" s="231"/>
      <c r="R33" s="231"/>
      <c r="S33" s="231"/>
      <c r="T33" s="231"/>
      <c r="U33" s="231"/>
      <c r="V33" s="231"/>
      <c r="W33" s="231"/>
      <c r="X33" s="231"/>
      <c r="Y33" s="231"/>
      <c r="Z33" s="231"/>
    </row>
    <row r="34" spans="1:26" ht="14.25" customHeight="1">
      <c r="A34" s="219"/>
      <c r="B34" s="219"/>
      <c r="C34" s="219"/>
      <c r="D34" s="219"/>
      <c r="E34" s="219"/>
      <c r="F34" s="219"/>
      <c r="G34" s="219"/>
      <c r="H34" s="231"/>
      <c r="I34" s="231"/>
      <c r="J34" s="231"/>
      <c r="K34" s="231"/>
      <c r="L34" s="231"/>
      <c r="M34" s="231"/>
      <c r="N34" s="231"/>
      <c r="O34" s="231"/>
      <c r="P34" s="231"/>
      <c r="Q34" s="231"/>
      <c r="R34" s="231"/>
      <c r="S34" s="231"/>
      <c r="T34" s="231"/>
      <c r="U34" s="231"/>
      <c r="V34" s="231"/>
      <c r="W34" s="231"/>
      <c r="X34" s="231"/>
      <c r="Y34" s="231"/>
      <c r="Z34" s="231"/>
    </row>
    <row r="35" spans="1:26" ht="14.25" customHeight="1">
      <c r="A35" s="219"/>
      <c r="B35" s="219"/>
      <c r="C35" s="219"/>
      <c r="D35" s="219"/>
      <c r="E35" s="219"/>
      <c r="F35" s="219"/>
      <c r="G35" s="219"/>
      <c r="H35" s="231"/>
      <c r="I35" s="231"/>
      <c r="J35" s="231"/>
      <c r="K35" s="231"/>
      <c r="L35" s="231"/>
      <c r="M35" s="231"/>
      <c r="N35" s="231"/>
      <c r="O35" s="231"/>
      <c r="P35" s="231"/>
      <c r="Q35" s="231"/>
      <c r="R35" s="231"/>
      <c r="S35" s="231"/>
      <c r="T35" s="231"/>
      <c r="U35" s="231"/>
      <c r="V35" s="231"/>
      <c r="W35" s="231"/>
      <c r="X35" s="231"/>
      <c r="Y35" s="231"/>
      <c r="Z35" s="231"/>
    </row>
    <row r="36" spans="1:26" ht="14.25" customHeight="1">
      <c r="A36" s="219"/>
      <c r="B36" s="219"/>
      <c r="C36" s="219"/>
      <c r="D36" s="219"/>
      <c r="E36" s="219"/>
      <c r="F36" s="219"/>
      <c r="G36" s="219"/>
      <c r="H36" s="231"/>
      <c r="I36" s="231"/>
      <c r="J36" s="231"/>
      <c r="K36" s="231"/>
      <c r="L36" s="231"/>
      <c r="M36" s="231"/>
      <c r="N36" s="231"/>
      <c r="O36" s="231"/>
      <c r="P36" s="231"/>
      <c r="Q36" s="231"/>
      <c r="R36" s="231"/>
      <c r="S36" s="231"/>
      <c r="T36" s="231"/>
      <c r="U36" s="231"/>
      <c r="V36" s="231"/>
      <c r="W36" s="231"/>
      <c r="X36" s="231"/>
      <c r="Y36" s="231"/>
      <c r="Z36" s="231"/>
    </row>
    <row r="37" spans="1:26" ht="14.25" customHeight="1">
      <c r="A37" s="219"/>
      <c r="B37" s="219"/>
      <c r="C37" s="219"/>
      <c r="D37" s="219"/>
      <c r="E37" s="219"/>
      <c r="F37" s="219"/>
      <c r="G37" s="219"/>
      <c r="H37" s="231"/>
      <c r="I37" s="231"/>
      <c r="J37" s="231"/>
      <c r="K37" s="231"/>
      <c r="L37" s="231"/>
      <c r="M37" s="231"/>
      <c r="N37" s="231"/>
      <c r="O37" s="231"/>
      <c r="P37" s="231"/>
      <c r="Q37" s="231"/>
      <c r="R37" s="231"/>
      <c r="S37" s="231"/>
      <c r="T37" s="231"/>
      <c r="U37" s="231"/>
      <c r="V37" s="231"/>
      <c r="W37" s="231"/>
      <c r="X37" s="231"/>
      <c r="Y37" s="231"/>
      <c r="Z37" s="231"/>
    </row>
    <row r="38" spans="1:26" ht="14.25" customHeight="1">
      <c r="A38" s="219"/>
      <c r="B38" s="219"/>
      <c r="C38" s="219"/>
      <c r="D38" s="219"/>
      <c r="E38" s="219"/>
      <c r="F38" s="219"/>
      <c r="G38" s="219"/>
      <c r="H38" s="231"/>
      <c r="I38" s="231"/>
      <c r="J38" s="231"/>
      <c r="K38" s="231"/>
      <c r="L38" s="231"/>
      <c r="M38" s="231"/>
      <c r="N38" s="231"/>
      <c r="O38" s="231"/>
      <c r="P38" s="231"/>
      <c r="Q38" s="231"/>
      <c r="R38" s="231"/>
      <c r="S38" s="231"/>
      <c r="T38" s="231"/>
      <c r="U38" s="231"/>
      <c r="V38" s="231"/>
      <c r="W38" s="231"/>
      <c r="X38" s="231"/>
      <c r="Y38" s="231"/>
      <c r="Z38" s="231"/>
    </row>
    <row r="39" spans="1:26" ht="14.25" customHeight="1">
      <c r="A39" s="219"/>
      <c r="B39" s="219"/>
      <c r="C39" s="219"/>
      <c r="D39" s="219"/>
      <c r="E39" s="219"/>
      <c r="F39" s="219"/>
      <c r="G39" s="219"/>
      <c r="H39" s="231"/>
      <c r="I39" s="231"/>
      <c r="J39" s="231"/>
      <c r="K39" s="231"/>
      <c r="L39" s="231"/>
      <c r="M39" s="231"/>
      <c r="N39" s="231"/>
      <c r="O39" s="231"/>
      <c r="P39" s="231"/>
      <c r="Q39" s="231"/>
      <c r="R39" s="231"/>
      <c r="S39" s="231"/>
      <c r="T39" s="231"/>
      <c r="U39" s="231"/>
      <c r="V39" s="231"/>
      <c r="W39" s="231"/>
      <c r="X39" s="231"/>
      <c r="Y39" s="231"/>
      <c r="Z39" s="231"/>
    </row>
    <row r="40" spans="1:26" ht="14.25" customHeight="1">
      <c r="A40" s="219"/>
      <c r="B40" s="219"/>
      <c r="C40" s="219"/>
      <c r="D40" s="219"/>
      <c r="E40" s="219"/>
      <c r="F40" s="219"/>
      <c r="G40" s="219"/>
      <c r="H40" s="231"/>
      <c r="I40" s="231"/>
      <c r="J40" s="231"/>
      <c r="K40" s="231"/>
      <c r="L40" s="231"/>
      <c r="M40" s="231"/>
      <c r="N40" s="231"/>
      <c r="O40" s="231"/>
      <c r="P40" s="231"/>
      <c r="Q40" s="231"/>
      <c r="R40" s="231"/>
      <c r="S40" s="231"/>
      <c r="T40" s="231"/>
      <c r="U40" s="231"/>
      <c r="V40" s="231"/>
      <c r="W40" s="231"/>
      <c r="X40" s="231"/>
      <c r="Y40" s="231"/>
      <c r="Z40" s="231"/>
    </row>
    <row r="41" spans="1:26" ht="14.25" customHeight="1">
      <c r="A41" s="219"/>
      <c r="B41" s="219"/>
      <c r="C41" s="219"/>
      <c r="D41" s="219"/>
      <c r="E41" s="219"/>
      <c r="F41" s="219"/>
      <c r="G41" s="219"/>
      <c r="H41" s="231"/>
      <c r="I41" s="231"/>
      <c r="J41" s="231"/>
      <c r="K41" s="231"/>
      <c r="L41" s="231"/>
      <c r="M41" s="231"/>
      <c r="N41" s="231"/>
      <c r="O41" s="231"/>
      <c r="P41" s="231"/>
      <c r="Q41" s="231"/>
      <c r="R41" s="231"/>
      <c r="S41" s="231"/>
      <c r="T41" s="231"/>
      <c r="U41" s="231"/>
      <c r="V41" s="231"/>
      <c r="W41" s="231"/>
      <c r="X41" s="231"/>
      <c r="Y41" s="231"/>
      <c r="Z41" s="231"/>
    </row>
    <row r="42" spans="1:26" ht="14.25" customHeight="1">
      <c r="A42" s="219"/>
      <c r="B42" s="219"/>
      <c r="C42" s="219"/>
      <c r="D42" s="219"/>
      <c r="E42" s="219"/>
      <c r="F42" s="219"/>
      <c r="G42" s="219"/>
      <c r="H42" s="231"/>
      <c r="I42" s="231"/>
      <c r="J42" s="231"/>
      <c r="K42" s="231"/>
      <c r="L42" s="231"/>
      <c r="M42" s="231"/>
      <c r="N42" s="231"/>
      <c r="O42" s="231"/>
      <c r="P42" s="231"/>
      <c r="Q42" s="231"/>
      <c r="R42" s="231"/>
      <c r="S42" s="231"/>
      <c r="T42" s="231"/>
      <c r="U42" s="231"/>
      <c r="V42" s="231"/>
      <c r="W42" s="231"/>
      <c r="X42" s="231"/>
      <c r="Y42" s="231"/>
      <c r="Z42" s="231"/>
    </row>
    <row r="43" spans="1:26" ht="14.25" customHeight="1">
      <c r="A43" s="219"/>
      <c r="B43" s="219"/>
      <c r="C43" s="219"/>
      <c r="D43" s="219"/>
      <c r="E43" s="219"/>
      <c r="F43" s="219"/>
      <c r="G43" s="219"/>
      <c r="H43" s="231"/>
      <c r="I43" s="231"/>
      <c r="J43" s="231"/>
      <c r="K43" s="231"/>
      <c r="L43" s="231"/>
      <c r="M43" s="231"/>
      <c r="N43" s="231"/>
      <c r="O43" s="231"/>
      <c r="P43" s="231"/>
      <c r="Q43" s="231"/>
      <c r="R43" s="231"/>
      <c r="S43" s="231"/>
      <c r="T43" s="231"/>
      <c r="U43" s="231"/>
      <c r="V43" s="231"/>
      <c r="W43" s="231"/>
      <c r="X43" s="231"/>
      <c r="Y43" s="231"/>
      <c r="Z43" s="231"/>
    </row>
    <row r="44" spans="1:26" ht="14.25" customHeight="1">
      <c r="A44" s="219"/>
      <c r="B44" s="219"/>
      <c r="C44" s="219"/>
      <c r="D44" s="219"/>
      <c r="E44" s="219"/>
      <c r="F44" s="219"/>
      <c r="G44" s="219"/>
      <c r="H44" s="231"/>
      <c r="I44" s="231"/>
      <c r="J44" s="231"/>
      <c r="K44" s="231"/>
      <c r="L44" s="231"/>
      <c r="M44" s="231"/>
      <c r="N44" s="231"/>
      <c r="O44" s="231"/>
      <c r="P44" s="231"/>
      <c r="Q44" s="231"/>
      <c r="R44" s="231"/>
      <c r="S44" s="231"/>
      <c r="T44" s="231"/>
      <c r="U44" s="231"/>
      <c r="V44" s="231"/>
      <c r="W44" s="231"/>
      <c r="X44" s="231"/>
      <c r="Y44" s="231"/>
      <c r="Z44" s="231"/>
    </row>
    <row r="45" spans="1:26" ht="14.25" customHeight="1">
      <c r="A45" s="219"/>
      <c r="B45" s="219"/>
      <c r="C45" s="219"/>
      <c r="D45" s="219"/>
      <c r="E45" s="219"/>
      <c r="F45" s="219"/>
      <c r="G45" s="219"/>
      <c r="H45" s="231"/>
      <c r="I45" s="231"/>
      <c r="J45" s="231"/>
      <c r="K45" s="231"/>
      <c r="L45" s="231"/>
      <c r="M45" s="231"/>
      <c r="N45" s="231"/>
      <c r="O45" s="231"/>
      <c r="P45" s="231"/>
      <c r="Q45" s="231"/>
      <c r="R45" s="231"/>
      <c r="S45" s="231"/>
      <c r="T45" s="231"/>
      <c r="U45" s="231"/>
      <c r="V45" s="231"/>
      <c r="W45" s="231"/>
      <c r="X45" s="231"/>
      <c r="Y45" s="231"/>
      <c r="Z45" s="231"/>
    </row>
    <row r="46" spans="1:26" ht="14.25" customHeight="1">
      <c r="A46" s="219"/>
      <c r="B46" s="219"/>
      <c r="C46" s="219"/>
      <c r="D46" s="219"/>
      <c r="E46" s="219"/>
      <c r="F46" s="219"/>
      <c r="G46" s="219"/>
      <c r="H46" s="231"/>
      <c r="I46" s="231"/>
      <c r="J46" s="231"/>
      <c r="K46" s="231"/>
      <c r="L46" s="231"/>
      <c r="M46" s="231"/>
      <c r="N46" s="231"/>
      <c r="O46" s="231"/>
      <c r="P46" s="231"/>
      <c r="Q46" s="231"/>
      <c r="R46" s="231"/>
      <c r="S46" s="231"/>
      <c r="T46" s="231"/>
      <c r="U46" s="231"/>
      <c r="V46" s="231"/>
      <c r="W46" s="231"/>
      <c r="X46" s="231"/>
      <c r="Y46" s="231"/>
      <c r="Z46" s="231"/>
    </row>
    <row r="47" spans="1:26" ht="14.25" customHeight="1">
      <c r="A47" s="219"/>
      <c r="B47" s="219"/>
      <c r="C47" s="219"/>
      <c r="D47" s="219"/>
      <c r="E47" s="219"/>
      <c r="F47" s="219"/>
      <c r="G47" s="219"/>
      <c r="H47" s="231"/>
      <c r="I47" s="231"/>
      <c r="J47" s="231"/>
      <c r="K47" s="231"/>
      <c r="L47" s="231"/>
      <c r="M47" s="231"/>
      <c r="N47" s="231"/>
      <c r="O47" s="231"/>
      <c r="P47" s="231"/>
      <c r="Q47" s="231"/>
      <c r="R47" s="231"/>
      <c r="S47" s="231"/>
      <c r="T47" s="231"/>
      <c r="U47" s="231"/>
      <c r="V47" s="231"/>
      <c r="W47" s="231"/>
      <c r="X47" s="231"/>
      <c r="Y47" s="231"/>
      <c r="Z47" s="231"/>
    </row>
    <row r="48" spans="1:26" ht="14.25" customHeight="1">
      <c r="A48" s="219"/>
      <c r="B48" s="219"/>
      <c r="C48" s="219"/>
      <c r="D48" s="219"/>
      <c r="E48" s="219"/>
      <c r="F48" s="219"/>
      <c r="G48" s="219"/>
      <c r="H48" s="231"/>
      <c r="I48" s="231"/>
      <c r="J48" s="231"/>
      <c r="K48" s="231"/>
      <c r="L48" s="231"/>
      <c r="M48" s="231"/>
      <c r="N48" s="231"/>
      <c r="O48" s="231"/>
      <c r="P48" s="231"/>
      <c r="Q48" s="231"/>
      <c r="R48" s="231"/>
      <c r="S48" s="231"/>
      <c r="T48" s="231"/>
      <c r="U48" s="231"/>
      <c r="V48" s="231"/>
      <c r="W48" s="231"/>
      <c r="X48" s="231"/>
      <c r="Y48" s="231"/>
      <c r="Z48" s="231"/>
    </row>
    <row r="49" spans="1:26" ht="14.25" customHeight="1">
      <c r="A49" s="219"/>
      <c r="B49" s="219"/>
      <c r="C49" s="219"/>
      <c r="D49" s="219"/>
      <c r="E49" s="219"/>
      <c r="F49" s="219"/>
      <c r="G49" s="219"/>
      <c r="H49" s="231"/>
      <c r="I49" s="231"/>
      <c r="J49" s="231"/>
      <c r="K49" s="231"/>
      <c r="L49" s="231"/>
      <c r="M49" s="231"/>
      <c r="N49" s="231"/>
      <c r="O49" s="231"/>
      <c r="P49" s="231"/>
      <c r="Q49" s="231"/>
      <c r="R49" s="231"/>
      <c r="S49" s="231"/>
      <c r="T49" s="231"/>
      <c r="U49" s="231"/>
      <c r="V49" s="231"/>
      <c r="W49" s="231"/>
      <c r="X49" s="231"/>
      <c r="Y49" s="231"/>
      <c r="Z49" s="231"/>
    </row>
    <row r="50" spans="1:26" ht="14.25" customHeight="1">
      <c r="A50" s="219"/>
      <c r="B50" s="219"/>
      <c r="C50" s="219"/>
      <c r="D50" s="219"/>
      <c r="E50" s="219"/>
      <c r="F50" s="219"/>
      <c r="G50" s="219"/>
      <c r="H50" s="231"/>
      <c r="I50" s="231"/>
      <c r="J50" s="231"/>
      <c r="K50" s="231"/>
      <c r="L50" s="231"/>
      <c r="M50" s="231"/>
      <c r="N50" s="231"/>
      <c r="O50" s="231"/>
      <c r="P50" s="231"/>
      <c r="Q50" s="231"/>
      <c r="R50" s="231"/>
      <c r="S50" s="231"/>
      <c r="T50" s="231"/>
      <c r="U50" s="231"/>
      <c r="V50" s="231"/>
      <c r="W50" s="231"/>
      <c r="X50" s="231"/>
      <c r="Y50" s="231"/>
      <c r="Z50" s="231"/>
    </row>
    <row r="51" spans="1:26" ht="14.25" customHeight="1">
      <c r="A51" s="219"/>
      <c r="B51" s="219"/>
      <c r="C51" s="219"/>
      <c r="D51" s="219"/>
      <c r="E51" s="219"/>
      <c r="F51" s="219"/>
      <c r="G51" s="219"/>
      <c r="H51" s="231"/>
      <c r="I51" s="231"/>
      <c r="J51" s="231"/>
      <c r="K51" s="231"/>
      <c r="L51" s="231"/>
      <c r="M51" s="231"/>
      <c r="N51" s="231"/>
      <c r="O51" s="231"/>
      <c r="P51" s="231"/>
      <c r="Q51" s="231"/>
      <c r="R51" s="231"/>
      <c r="S51" s="231"/>
      <c r="T51" s="231"/>
      <c r="U51" s="231"/>
      <c r="V51" s="231"/>
      <c r="W51" s="231"/>
      <c r="X51" s="231"/>
      <c r="Y51" s="231"/>
      <c r="Z51" s="231"/>
    </row>
    <row r="52" spans="1:26" ht="14.25" customHeight="1">
      <c r="A52" s="219"/>
      <c r="B52" s="219"/>
      <c r="C52" s="219"/>
      <c r="D52" s="219"/>
      <c r="E52" s="219"/>
      <c r="F52" s="219"/>
      <c r="G52" s="219"/>
      <c r="H52" s="231"/>
      <c r="I52" s="231"/>
      <c r="J52" s="231"/>
      <c r="K52" s="231"/>
      <c r="L52" s="231"/>
      <c r="M52" s="231"/>
      <c r="N52" s="231"/>
      <c r="O52" s="231"/>
      <c r="P52" s="231"/>
      <c r="Q52" s="231"/>
      <c r="R52" s="231"/>
      <c r="S52" s="231"/>
      <c r="T52" s="231"/>
      <c r="U52" s="231"/>
      <c r="V52" s="231"/>
      <c r="W52" s="231"/>
      <c r="X52" s="231"/>
      <c r="Y52" s="231"/>
      <c r="Z52" s="231"/>
    </row>
    <row r="53" spans="1:26" ht="14.25" customHeight="1">
      <c r="A53" s="219"/>
      <c r="B53" s="219"/>
      <c r="C53" s="219"/>
      <c r="D53" s="219"/>
      <c r="E53" s="219"/>
      <c r="F53" s="219"/>
      <c r="G53" s="219"/>
      <c r="H53" s="231"/>
      <c r="I53" s="231"/>
      <c r="J53" s="231"/>
      <c r="K53" s="231"/>
      <c r="L53" s="231"/>
      <c r="M53" s="231"/>
      <c r="N53" s="231"/>
      <c r="O53" s="231"/>
      <c r="P53" s="231"/>
      <c r="Q53" s="231"/>
      <c r="R53" s="231"/>
      <c r="S53" s="231"/>
      <c r="T53" s="231"/>
      <c r="U53" s="231"/>
      <c r="V53" s="231"/>
      <c r="W53" s="231"/>
      <c r="X53" s="231"/>
      <c r="Y53" s="231"/>
      <c r="Z53" s="231"/>
    </row>
    <row r="54" spans="1:26" ht="14.25" customHeight="1">
      <c r="A54" s="219"/>
      <c r="B54" s="219"/>
      <c r="C54" s="219"/>
      <c r="D54" s="219"/>
      <c r="E54" s="219"/>
      <c r="F54" s="219"/>
      <c r="G54" s="219"/>
      <c r="H54" s="231"/>
      <c r="I54" s="231"/>
      <c r="J54" s="231"/>
      <c r="K54" s="231"/>
      <c r="L54" s="231"/>
      <c r="M54" s="231"/>
      <c r="N54" s="231"/>
      <c r="O54" s="231"/>
      <c r="P54" s="231"/>
      <c r="Q54" s="231"/>
      <c r="R54" s="231"/>
      <c r="S54" s="231"/>
      <c r="T54" s="231"/>
      <c r="U54" s="231"/>
      <c r="V54" s="231"/>
      <c r="W54" s="231"/>
      <c r="X54" s="231"/>
      <c r="Y54" s="231"/>
      <c r="Z54" s="231"/>
    </row>
    <row r="55" spans="1:26" ht="14.25" customHeight="1">
      <c r="A55" s="219"/>
      <c r="B55" s="219"/>
      <c r="C55" s="219"/>
      <c r="D55" s="219"/>
      <c r="E55" s="219"/>
      <c r="F55" s="219"/>
      <c r="G55" s="219"/>
      <c r="H55" s="231"/>
      <c r="I55" s="231"/>
      <c r="J55" s="231"/>
      <c r="K55" s="231"/>
      <c r="L55" s="231"/>
      <c r="M55" s="231"/>
      <c r="N55" s="231"/>
      <c r="O55" s="231"/>
      <c r="P55" s="231"/>
      <c r="Q55" s="231"/>
      <c r="R55" s="231"/>
      <c r="S55" s="231"/>
      <c r="T55" s="231"/>
      <c r="U55" s="231"/>
      <c r="V55" s="231"/>
      <c r="W55" s="231"/>
      <c r="X55" s="231"/>
      <c r="Y55" s="231"/>
      <c r="Z55" s="231"/>
    </row>
    <row r="56" spans="1:26" ht="14.25" customHeight="1">
      <c r="A56" s="219"/>
      <c r="B56" s="219"/>
      <c r="C56" s="219"/>
      <c r="D56" s="219"/>
      <c r="E56" s="219"/>
      <c r="F56" s="219"/>
      <c r="G56" s="219"/>
      <c r="H56" s="231"/>
      <c r="I56" s="231"/>
      <c r="J56" s="231"/>
      <c r="K56" s="231"/>
      <c r="L56" s="231"/>
      <c r="M56" s="231"/>
      <c r="N56" s="231"/>
      <c r="O56" s="231"/>
      <c r="P56" s="231"/>
      <c r="Q56" s="231"/>
      <c r="R56" s="231"/>
      <c r="S56" s="231"/>
      <c r="T56" s="231"/>
      <c r="U56" s="231"/>
      <c r="V56" s="231"/>
      <c r="W56" s="231"/>
      <c r="X56" s="231"/>
      <c r="Y56" s="231"/>
      <c r="Z56" s="231"/>
    </row>
    <row r="57" spans="1:26" ht="14.25" customHeight="1">
      <c r="A57" s="219"/>
      <c r="B57" s="219"/>
      <c r="C57" s="219"/>
      <c r="D57" s="219"/>
      <c r="E57" s="219"/>
      <c r="F57" s="219"/>
      <c r="G57" s="219"/>
      <c r="H57" s="231"/>
      <c r="I57" s="231"/>
      <c r="J57" s="231"/>
      <c r="K57" s="231"/>
      <c r="L57" s="231"/>
      <c r="M57" s="231"/>
      <c r="N57" s="231"/>
      <c r="O57" s="231"/>
      <c r="P57" s="231"/>
      <c r="Q57" s="231"/>
      <c r="R57" s="231"/>
      <c r="S57" s="231"/>
      <c r="T57" s="231"/>
      <c r="U57" s="231"/>
      <c r="V57" s="231"/>
      <c r="W57" s="231"/>
      <c r="X57" s="231"/>
      <c r="Y57" s="231"/>
      <c r="Z57" s="231"/>
    </row>
    <row r="58" spans="1:26" ht="14.25" customHeight="1">
      <c r="A58" s="219"/>
      <c r="B58" s="219"/>
      <c r="C58" s="219"/>
      <c r="D58" s="219"/>
      <c r="E58" s="219"/>
      <c r="F58" s="219"/>
      <c r="G58" s="219"/>
      <c r="H58" s="231"/>
      <c r="I58" s="231"/>
      <c r="J58" s="231"/>
      <c r="K58" s="231"/>
      <c r="L58" s="231"/>
      <c r="M58" s="231"/>
      <c r="N58" s="231"/>
      <c r="O58" s="231"/>
      <c r="P58" s="231"/>
      <c r="Q58" s="231"/>
      <c r="R58" s="231"/>
      <c r="S58" s="231"/>
      <c r="T58" s="231"/>
      <c r="U58" s="231"/>
      <c r="V58" s="231"/>
      <c r="W58" s="231"/>
      <c r="X58" s="231"/>
      <c r="Y58" s="231"/>
      <c r="Z58" s="231"/>
    </row>
    <row r="59" spans="1:26" ht="14.25" customHeight="1">
      <c r="A59" s="219"/>
      <c r="B59" s="219"/>
      <c r="C59" s="219"/>
      <c r="D59" s="219"/>
      <c r="E59" s="219"/>
      <c r="F59" s="219"/>
      <c r="G59" s="219"/>
      <c r="H59" s="231"/>
      <c r="I59" s="231"/>
      <c r="J59" s="231"/>
      <c r="K59" s="231"/>
      <c r="L59" s="231"/>
      <c r="M59" s="231"/>
      <c r="N59" s="231"/>
      <c r="O59" s="231"/>
      <c r="P59" s="231"/>
      <c r="Q59" s="231"/>
      <c r="R59" s="231"/>
      <c r="S59" s="231"/>
      <c r="T59" s="231"/>
      <c r="U59" s="231"/>
      <c r="V59" s="231"/>
      <c r="W59" s="231"/>
      <c r="X59" s="231"/>
      <c r="Y59" s="231"/>
      <c r="Z59" s="231"/>
    </row>
    <row r="60" spans="1:26" ht="14.25" customHeight="1">
      <c r="A60" s="219"/>
      <c r="B60" s="219"/>
      <c r="C60" s="219"/>
      <c r="D60" s="219"/>
      <c r="E60" s="219"/>
      <c r="F60" s="219"/>
      <c r="G60" s="219"/>
      <c r="H60" s="231"/>
      <c r="I60" s="231"/>
      <c r="J60" s="231"/>
      <c r="K60" s="231"/>
      <c r="L60" s="231"/>
      <c r="M60" s="231"/>
      <c r="N60" s="231"/>
      <c r="O60" s="231"/>
      <c r="P60" s="231"/>
      <c r="Q60" s="231"/>
      <c r="R60" s="231"/>
      <c r="S60" s="231"/>
      <c r="T60" s="231"/>
      <c r="U60" s="231"/>
      <c r="V60" s="231"/>
      <c r="W60" s="231"/>
      <c r="X60" s="231"/>
      <c r="Y60" s="231"/>
      <c r="Z60" s="231"/>
    </row>
    <row r="61" spans="1:26" ht="14.25" customHeight="1">
      <c r="A61" s="219"/>
      <c r="B61" s="219"/>
      <c r="C61" s="219"/>
      <c r="D61" s="219"/>
      <c r="E61" s="219"/>
      <c r="F61" s="219"/>
      <c r="G61" s="219"/>
      <c r="H61" s="231"/>
      <c r="I61" s="231"/>
      <c r="J61" s="231"/>
      <c r="K61" s="231"/>
      <c r="L61" s="231"/>
      <c r="M61" s="231"/>
      <c r="N61" s="231"/>
      <c r="O61" s="231"/>
      <c r="P61" s="231"/>
      <c r="Q61" s="231"/>
      <c r="R61" s="231"/>
      <c r="S61" s="231"/>
      <c r="T61" s="231"/>
      <c r="U61" s="231"/>
      <c r="V61" s="231"/>
      <c r="W61" s="231"/>
      <c r="X61" s="231"/>
      <c r="Y61" s="231"/>
      <c r="Z61" s="231"/>
    </row>
    <row r="62" spans="1:26" ht="14.25" customHeight="1">
      <c r="A62" s="219"/>
      <c r="B62" s="219"/>
      <c r="C62" s="219"/>
      <c r="D62" s="219"/>
      <c r="E62" s="219"/>
      <c r="F62" s="219"/>
      <c r="G62" s="219"/>
      <c r="H62" s="231"/>
      <c r="I62" s="231"/>
      <c r="J62" s="231"/>
      <c r="K62" s="231"/>
      <c r="L62" s="231"/>
      <c r="M62" s="231"/>
      <c r="N62" s="231"/>
      <c r="O62" s="231"/>
      <c r="P62" s="231"/>
      <c r="Q62" s="231"/>
      <c r="R62" s="231"/>
      <c r="S62" s="231"/>
      <c r="T62" s="231"/>
      <c r="U62" s="231"/>
      <c r="V62" s="231"/>
      <c r="W62" s="231"/>
      <c r="X62" s="231"/>
      <c r="Y62" s="231"/>
      <c r="Z62" s="231"/>
    </row>
    <row r="63" spans="1:26" ht="14.25" customHeight="1">
      <c r="A63" s="219"/>
      <c r="B63" s="219"/>
      <c r="C63" s="219"/>
      <c r="D63" s="219"/>
      <c r="E63" s="219"/>
      <c r="F63" s="219"/>
      <c r="G63" s="219"/>
      <c r="H63" s="231"/>
      <c r="I63" s="231"/>
      <c r="J63" s="231"/>
      <c r="K63" s="231"/>
      <c r="L63" s="231"/>
      <c r="M63" s="231"/>
      <c r="N63" s="231"/>
      <c r="O63" s="231"/>
      <c r="P63" s="231"/>
      <c r="Q63" s="231"/>
      <c r="R63" s="231"/>
      <c r="S63" s="231"/>
      <c r="T63" s="231"/>
      <c r="U63" s="231"/>
      <c r="V63" s="231"/>
      <c r="W63" s="231"/>
      <c r="X63" s="231"/>
      <c r="Y63" s="231"/>
      <c r="Z63" s="231"/>
    </row>
    <row r="64" spans="1:26" ht="14.25" customHeight="1">
      <c r="A64" s="219"/>
      <c r="B64" s="219"/>
      <c r="C64" s="219"/>
      <c r="D64" s="219"/>
      <c r="E64" s="219"/>
      <c r="F64" s="219"/>
      <c r="G64" s="219"/>
      <c r="H64" s="231"/>
      <c r="I64" s="231"/>
      <c r="J64" s="231"/>
      <c r="K64" s="231"/>
      <c r="L64" s="231"/>
      <c r="M64" s="231"/>
      <c r="N64" s="231"/>
      <c r="O64" s="231"/>
      <c r="P64" s="231"/>
      <c r="Q64" s="231"/>
      <c r="R64" s="231"/>
      <c r="S64" s="231"/>
      <c r="T64" s="231"/>
      <c r="U64" s="231"/>
      <c r="V64" s="231"/>
      <c r="W64" s="231"/>
      <c r="X64" s="231"/>
      <c r="Y64" s="231"/>
      <c r="Z64" s="231"/>
    </row>
    <row r="65" spans="1:26" ht="14.25" customHeight="1">
      <c r="A65" s="219"/>
      <c r="B65" s="219"/>
      <c r="C65" s="219"/>
      <c r="D65" s="219"/>
      <c r="E65" s="219"/>
      <c r="F65" s="219"/>
      <c r="G65" s="219"/>
      <c r="H65" s="231"/>
      <c r="I65" s="231"/>
      <c r="J65" s="231"/>
      <c r="K65" s="231"/>
      <c r="L65" s="231"/>
      <c r="M65" s="231"/>
      <c r="N65" s="231"/>
      <c r="O65" s="231"/>
      <c r="P65" s="231"/>
      <c r="Q65" s="231"/>
      <c r="R65" s="231"/>
      <c r="S65" s="231"/>
      <c r="T65" s="231"/>
      <c r="U65" s="231"/>
      <c r="V65" s="231"/>
      <c r="W65" s="231"/>
      <c r="X65" s="231"/>
      <c r="Y65" s="231"/>
      <c r="Z65" s="231"/>
    </row>
    <row r="66" spans="1:26" ht="14.25" customHeight="1">
      <c r="A66" s="219"/>
      <c r="B66" s="219"/>
      <c r="C66" s="219"/>
      <c r="D66" s="219"/>
      <c r="E66" s="219"/>
      <c r="F66" s="219"/>
      <c r="G66" s="219"/>
      <c r="H66" s="231"/>
      <c r="I66" s="231"/>
      <c r="J66" s="231"/>
      <c r="K66" s="231"/>
      <c r="L66" s="231"/>
      <c r="M66" s="231"/>
      <c r="N66" s="231"/>
      <c r="O66" s="231"/>
      <c r="P66" s="231"/>
      <c r="Q66" s="231"/>
      <c r="R66" s="231"/>
      <c r="S66" s="231"/>
      <c r="T66" s="231"/>
      <c r="U66" s="231"/>
      <c r="V66" s="231"/>
      <c r="W66" s="231"/>
      <c r="X66" s="231"/>
      <c r="Y66" s="231"/>
      <c r="Z66" s="231"/>
    </row>
    <row r="67" spans="1:26" ht="14.25" customHeight="1">
      <c r="A67" s="219"/>
      <c r="B67" s="219"/>
      <c r="C67" s="219"/>
      <c r="D67" s="219"/>
      <c r="E67" s="219"/>
      <c r="F67" s="219"/>
      <c r="G67" s="219"/>
      <c r="H67" s="231"/>
      <c r="I67" s="231"/>
      <c r="J67" s="231"/>
      <c r="K67" s="231"/>
      <c r="L67" s="231"/>
      <c r="M67" s="231"/>
      <c r="N67" s="231"/>
      <c r="O67" s="231"/>
      <c r="P67" s="231"/>
      <c r="Q67" s="231"/>
      <c r="R67" s="231"/>
      <c r="S67" s="231"/>
      <c r="T67" s="231"/>
      <c r="U67" s="231"/>
      <c r="V67" s="231"/>
      <c r="W67" s="231"/>
      <c r="X67" s="231"/>
      <c r="Y67" s="231"/>
      <c r="Z67" s="231"/>
    </row>
    <row r="68" spans="1:26" ht="14.25" customHeight="1">
      <c r="A68" s="219"/>
      <c r="B68" s="219"/>
      <c r="C68" s="219"/>
      <c r="D68" s="219"/>
      <c r="E68" s="219"/>
      <c r="F68" s="219"/>
      <c r="G68" s="219"/>
      <c r="H68" s="231"/>
      <c r="I68" s="231"/>
      <c r="J68" s="231"/>
      <c r="K68" s="231"/>
      <c r="L68" s="231"/>
      <c r="M68" s="231"/>
      <c r="N68" s="231"/>
      <c r="O68" s="231"/>
      <c r="P68" s="231"/>
      <c r="Q68" s="231"/>
      <c r="R68" s="231"/>
      <c r="S68" s="231"/>
      <c r="T68" s="231"/>
      <c r="U68" s="231"/>
      <c r="V68" s="231"/>
      <c r="W68" s="231"/>
      <c r="X68" s="231"/>
      <c r="Y68" s="231"/>
      <c r="Z68" s="231"/>
    </row>
    <row r="69" spans="1:26" ht="14.25" customHeight="1">
      <c r="A69" s="219"/>
      <c r="B69" s="219"/>
      <c r="C69" s="219"/>
      <c r="D69" s="219"/>
      <c r="E69" s="219"/>
      <c r="F69" s="219"/>
      <c r="G69" s="219"/>
      <c r="H69" s="231"/>
      <c r="I69" s="231"/>
      <c r="J69" s="231"/>
      <c r="K69" s="231"/>
      <c r="L69" s="231"/>
      <c r="M69" s="231"/>
      <c r="N69" s="231"/>
      <c r="O69" s="231"/>
      <c r="P69" s="231"/>
      <c r="Q69" s="231"/>
      <c r="R69" s="231"/>
      <c r="S69" s="231"/>
      <c r="T69" s="231"/>
      <c r="U69" s="231"/>
      <c r="V69" s="231"/>
      <c r="W69" s="231"/>
      <c r="X69" s="231"/>
      <c r="Y69" s="231"/>
      <c r="Z69" s="231"/>
    </row>
    <row r="70" spans="1:26" ht="14.25" customHeight="1">
      <c r="A70" s="219"/>
      <c r="B70" s="219"/>
      <c r="C70" s="219"/>
      <c r="D70" s="219"/>
      <c r="E70" s="219"/>
      <c r="F70" s="219"/>
      <c r="G70" s="219"/>
      <c r="H70" s="231"/>
      <c r="I70" s="231"/>
      <c r="J70" s="231"/>
      <c r="K70" s="231"/>
      <c r="L70" s="231"/>
      <c r="M70" s="231"/>
      <c r="N70" s="231"/>
      <c r="O70" s="231"/>
      <c r="P70" s="231"/>
      <c r="Q70" s="231"/>
      <c r="R70" s="231"/>
      <c r="S70" s="231"/>
      <c r="T70" s="231"/>
      <c r="U70" s="231"/>
      <c r="V70" s="231"/>
      <c r="W70" s="231"/>
      <c r="X70" s="231"/>
      <c r="Y70" s="231"/>
      <c r="Z70" s="231"/>
    </row>
    <row r="71" spans="1:26" ht="14.25" customHeight="1">
      <c r="A71" s="219"/>
      <c r="B71" s="219"/>
      <c r="C71" s="219"/>
      <c r="D71" s="219"/>
      <c r="E71" s="219"/>
      <c r="F71" s="219"/>
      <c r="G71" s="219"/>
      <c r="H71" s="231"/>
      <c r="I71" s="231"/>
      <c r="J71" s="231"/>
      <c r="K71" s="231"/>
      <c r="L71" s="231"/>
      <c r="M71" s="231"/>
      <c r="N71" s="231"/>
      <c r="O71" s="231"/>
      <c r="P71" s="231"/>
      <c r="Q71" s="231"/>
      <c r="R71" s="231"/>
      <c r="S71" s="231"/>
      <c r="T71" s="231"/>
      <c r="U71" s="231"/>
      <c r="V71" s="231"/>
      <c r="W71" s="231"/>
      <c r="X71" s="231"/>
      <c r="Y71" s="231"/>
      <c r="Z71" s="231"/>
    </row>
    <row r="72" spans="1:26" ht="14.25" customHeight="1">
      <c r="A72" s="219"/>
      <c r="B72" s="219"/>
      <c r="C72" s="219"/>
      <c r="D72" s="219"/>
      <c r="E72" s="219"/>
      <c r="F72" s="219"/>
      <c r="G72" s="219"/>
      <c r="H72" s="231"/>
      <c r="I72" s="231"/>
      <c r="J72" s="231"/>
      <c r="K72" s="231"/>
      <c r="L72" s="231"/>
      <c r="M72" s="231"/>
      <c r="N72" s="231"/>
      <c r="O72" s="231"/>
      <c r="P72" s="231"/>
      <c r="Q72" s="231"/>
      <c r="R72" s="231"/>
      <c r="S72" s="231"/>
      <c r="T72" s="231"/>
      <c r="U72" s="231"/>
      <c r="V72" s="231"/>
      <c r="W72" s="231"/>
      <c r="X72" s="231"/>
      <c r="Y72" s="231"/>
      <c r="Z72" s="231"/>
    </row>
    <row r="73" spans="1:26" ht="14.25" customHeight="1">
      <c r="A73" s="219"/>
      <c r="B73" s="219"/>
      <c r="C73" s="219"/>
      <c r="D73" s="219"/>
      <c r="E73" s="219"/>
      <c r="F73" s="219"/>
      <c r="G73" s="219"/>
      <c r="H73" s="231"/>
      <c r="I73" s="231"/>
      <c r="J73" s="231"/>
      <c r="K73" s="231"/>
      <c r="L73" s="231"/>
      <c r="M73" s="231"/>
      <c r="N73" s="231"/>
      <c r="O73" s="231"/>
      <c r="P73" s="231"/>
      <c r="Q73" s="231"/>
      <c r="R73" s="231"/>
      <c r="S73" s="231"/>
      <c r="T73" s="231"/>
      <c r="U73" s="231"/>
      <c r="V73" s="231"/>
      <c r="W73" s="231"/>
      <c r="X73" s="231"/>
      <c r="Y73" s="231"/>
      <c r="Z73" s="231"/>
    </row>
    <row r="74" spans="1:26" ht="14.25" customHeight="1">
      <c r="A74" s="219"/>
      <c r="B74" s="219"/>
      <c r="C74" s="219"/>
      <c r="D74" s="219"/>
      <c r="E74" s="219"/>
      <c r="F74" s="219"/>
      <c r="G74" s="219"/>
      <c r="H74" s="231"/>
      <c r="I74" s="231"/>
      <c r="J74" s="231"/>
      <c r="K74" s="231"/>
      <c r="L74" s="231"/>
      <c r="M74" s="231"/>
      <c r="N74" s="231"/>
      <c r="O74" s="231"/>
      <c r="P74" s="231"/>
      <c r="Q74" s="231"/>
      <c r="R74" s="231"/>
      <c r="S74" s="231"/>
      <c r="T74" s="231"/>
      <c r="U74" s="231"/>
      <c r="V74" s="231"/>
      <c r="W74" s="231"/>
      <c r="X74" s="231"/>
      <c r="Y74" s="231"/>
      <c r="Z74" s="231"/>
    </row>
    <row r="75" spans="1:26" ht="14.25" customHeight="1">
      <c r="A75" s="219"/>
      <c r="B75" s="219"/>
      <c r="C75" s="219"/>
      <c r="D75" s="219"/>
      <c r="E75" s="219"/>
      <c r="F75" s="219"/>
      <c r="G75" s="219"/>
      <c r="H75" s="231"/>
      <c r="I75" s="231"/>
      <c r="J75" s="231"/>
      <c r="K75" s="231"/>
      <c r="L75" s="231"/>
      <c r="M75" s="231"/>
      <c r="N75" s="231"/>
      <c r="O75" s="231"/>
      <c r="P75" s="231"/>
      <c r="Q75" s="231"/>
      <c r="R75" s="231"/>
      <c r="S75" s="231"/>
      <c r="T75" s="231"/>
      <c r="U75" s="231"/>
      <c r="V75" s="231"/>
      <c r="W75" s="231"/>
      <c r="X75" s="231"/>
      <c r="Y75" s="231"/>
      <c r="Z75" s="231"/>
    </row>
    <row r="76" spans="1:26" ht="14.25" customHeight="1">
      <c r="A76" s="219"/>
      <c r="B76" s="219"/>
      <c r="C76" s="219"/>
      <c r="D76" s="219"/>
      <c r="E76" s="219"/>
      <c r="F76" s="219"/>
      <c r="G76" s="219"/>
      <c r="H76" s="231"/>
      <c r="I76" s="231"/>
      <c r="J76" s="231"/>
      <c r="K76" s="231"/>
      <c r="L76" s="231"/>
      <c r="M76" s="231"/>
      <c r="N76" s="231"/>
      <c r="O76" s="231"/>
      <c r="P76" s="231"/>
      <c r="Q76" s="231"/>
      <c r="R76" s="231"/>
      <c r="S76" s="231"/>
      <c r="T76" s="231"/>
      <c r="U76" s="231"/>
      <c r="V76" s="231"/>
      <c r="W76" s="231"/>
      <c r="X76" s="231"/>
      <c r="Y76" s="231"/>
      <c r="Z76" s="231"/>
    </row>
    <row r="77" spans="1:26" ht="14.25" customHeight="1">
      <c r="A77" s="219"/>
      <c r="B77" s="219"/>
      <c r="C77" s="219"/>
      <c r="D77" s="219"/>
      <c r="E77" s="219"/>
      <c r="F77" s="219"/>
      <c r="G77" s="219"/>
      <c r="H77" s="231"/>
      <c r="I77" s="231"/>
      <c r="J77" s="231"/>
      <c r="K77" s="231"/>
      <c r="L77" s="231"/>
      <c r="M77" s="231"/>
      <c r="N77" s="231"/>
      <c r="O77" s="231"/>
      <c r="P77" s="231"/>
      <c r="Q77" s="231"/>
      <c r="R77" s="231"/>
      <c r="S77" s="231"/>
      <c r="T77" s="231"/>
      <c r="U77" s="231"/>
      <c r="V77" s="231"/>
      <c r="W77" s="231"/>
      <c r="X77" s="231"/>
      <c r="Y77" s="231"/>
      <c r="Z77" s="231"/>
    </row>
    <row r="78" spans="1:26" ht="14.25" customHeight="1">
      <c r="A78" s="219"/>
      <c r="B78" s="219"/>
      <c r="C78" s="219"/>
      <c r="D78" s="219"/>
      <c r="E78" s="219"/>
      <c r="F78" s="219"/>
      <c r="G78" s="219"/>
      <c r="H78" s="231"/>
      <c r="I78" s="231"/>
      <c r="J78" s="231"/>
      <c r="K78" s="231"/>
      <c r="L78" s="231"/>
      <c r="M78" s="231"/>
      <c r="N78" s="231"/>
      <c r="O78" s="231"/>
      <c r="P78" s="231"/>
      <c r="Q78" s="231"/>
      <c r="R78" s="231"/>
      <c r="S78" s="231"/>
      <c r="T78" s="231"/>
      <c r="U78" s="231"/>
      <c r="V78" s="231"/>
      <c r="W78" s="231"/>
      <c r="X78" s="231"/>
      <c r="Y78" s="231"/>
      <c r="Z78" s="231"/>
    </row>
    <row r="79" spans="1:26" ht="14.25" customHeight="1">
      <c r="A79" s="219"/>
      <c r="B79" s="219"/>
      <c r="C79" s="219"/>
      <c r="D79" s="219"/>
      <c r="E79" s="219"/>
      <c r="F79" s="219"/>
      <c r="G79" s="219"/>
      <c r="H79" s="231"/>
      <c r="I79" s="231"/>
      <c r="J79" s="231"/>
      <c r="K79" s="231"/>
      <c r="L79" s="231"/>
      <c r="M79" s="231"/>
      <c r="N79" s="231"/>
      <c r="O79" s="231"/>
      <c r="P79" s="231"/>
      <c r="Q79" s="231"/>
      <c r="R79" s="231"/>
      <c r="S79" s="231"/>
      <c r="T79" s="231"/>
      <c r="U79" s="231"/>
      <c r="V79" s="231"/>
      <c r="W79" s="231"/>
      <c r="X79" s="231"/>
      <c r="Y79" s="231"/>
      <c r="Z79" s="231"/>
    </row>
    <row r="80" spans="1:26" ht="14.25" customHeight="1">
      <c r="A80" s="219"/>
      <c r="B80" s="219"/>
      <c r="C80" s="219"/>
      <c r="D80" s="219"/>
      <c r="E80" s="219"/>
      <c r="F80" s="219"/>
      <c r="G80" s="219"/>
      <c r="H80" s="231"/>
      <c r="I80" s="231"/>
      <c r="J80" s="231"/>
      <c r="K80" s="231"/>
      <c r="L80" s="231"/>
      <c r="M80" s="231"/>
      <c r="N80" s="231"/>
      <c r="O80" s="231"/>
      <c r="P80" s="231"/>
      <c r="Q80" s="231"/>
      <c r="R80" s="231"/>
      <c r="S80" s="231"/>
      <c r="T80" s="231"/>
      <c r="U80" s="231"/>
      <c r="V80" s="231"/>
      <c r="W80" s="231"/>
      <c r="X80" s="231"/>
      <c r="Y80" s="231"/>
      <c r="Z80" s="231"/>
    </row>
    <row r="81" spans="1:26" ht="14.25" customHeight="1">
      <c r="A81" s="219"/>
      <c r="B81" s="219"/>
      <c r="C81" s="219"/>
      <c r="D81" s="219"/>
      <c r="E81" s="219"/>
      <c r="F81" s="219"/>
      <c r="G81" s="219"/>
      <c r="H81" s="231"/>
      <c r="I81" s="231"/>
      <c r="J81" s="231"/>
      <c r="K81" s="231"/>
      <c r="L81" s="231"/>
      <c r="M81" s="231"/>
      <c r="N81" s="231"/>
      <c r="O81" s="231"/>
      <c r="P81" s="231"/>
      <c r="Q81" s="231"/>
      <c r="R81" s="231"/>
      <c r="S81" s="231"/>
      <c r="T81" s="231"/>
      <c r="U81" s="231"/>
      <c r="V81" s="231"/>
      <c r="W81" s="231"/>
      <c r="X81" s="231"/>
      <c r="Y81" s="231"/>
      <c r="Z81" s="231"/>
    </row>
    <row r="82" spans="1:26" ht="14.25" customHeight="1">
      <c r="A82" s="219"/>
      <c r="B82" s="219"/>
      <c r="C82" s="219"/>
      <c r="D82" s="219"/>
      <c r="E82" s="219"/>
      <c r="F82" s="219"/>
      <c r="G82" s="219"/>
      <c r="H82" s="231"/>
      <c r="I82" s="231"/>
      <c r="J82" s="231"/>
      <c r="K82" s="231"/>
      <c r="L82" s="231"/>
      <c r="M82" s="231"/>
      <c r="N82" s="231"/>
      <c r="O82" s="231"/>
      <c r="P82" s="231"/>
      <c r="Q82" s="231"/>
      <c r="R82" s="231"/>
      <c r="S82" s="231"/>
      <c r="T82" s="231"/>
      <c r="U82" s="231"/>
      <c r="V82" s="231"/>
      <c r="W82" s="231"/>
      <c r="X82" s="231"/>
      <c r="Y82" s="231"/>
      <c r="Z82" s="231"/>
    </row>
    <row r="83" spans="1:26" ht="14.25" customHeight="1">
      <c r="A83" s="219"/>
      <c r="B83" s="219"/>
      <c r="C83" s="219"/>
      <c r="D83" s="219"/>
      <c r="E83" s="219"/>
      <c r="F83" s="219"/>
      <c r="G83" s="219"/>
      <c r="H83" s="231"/>
      <c r="I83" s="231"/>
      <c r="J83" s="231"/>
      <c r="K83" s="231"/>
      <c r="L83" s="231"/>
      <c r="M83" s="231"/>
      <c r="N83" s="231"/>
      <c r="O83" s="231"/>
      <c r="P83" s="231"/>
      <c r="Q83" s="231"/>
      <c r="R83" s="231"/>
      <c r="S83" s="231"/>
      <c r="T83" s="231"/>
      <c r="U83" s="231"/>
      <c r="V83" s="231"/>
      <c r="W83" s="231"/>
      <c r="X83" s="231"/>
      <c r="Y83" s="231"/>
      <c r="Z83" s="231"/>
    </row>
    <row r="84" spans="1:26" ht="14.25" customHeight="1">
      <c r="A84" s="219"/>
      <c r="B84" s="219"/>
      <c r="C84" s="219"/>
      <c r="D84" s="219"/>
      <c r="E84" s="219"/>
      <c r="F84" s="219"/>
      <c r="G84" s="219"/>
      <c r="H84" s="231"/>
      <c r="I84" s="231"/>
      <c r="J84" s="231"/>
      <c r="K84" s="231"/>
      <c r="L84" s="231"/>
      <c r="M84" s="231"/>
      <c r="N84" s="231"/>
      <c r="O84" s="231"/>
      <c r="P84" s="231"/>
      <c r="Q84" s="231"/>
      <c r="R84" s="231"/>
      <c r="S84" s="231"/>
      <c r="T84" s="231"/>
      <c r="U84" s="231"/>
      <c r="V84" s="231"/>
      <c r="W84" s="231"/>
      <c r="X84" s="231"/>
      <c r="Y84" s="231"/>
      <c r="Z84" s="231"/>
    </row>
    <row r="85" spans="1:26" ht="14.25" customHeight="1">
      <c r="A85" s="219"/>
      <c r="B85" s="219"/>
      <c r="C85" s="219"/>
      <c r="D85" s="219"/>
      <c r="E85" s="219"/>
      <c r="F85" s="219"/>
      <c r="G85" s="219"/>
      <c r="H85" s="231"/>
      <c r="I85" s="231"/>
      <c r="J85" s="231"/>
      <c r="K85" s="231"/>
      <c r="L85" s="231"/>
      <c r="M85" s="231"/>
      <c r="N85" s="231"/>
      <c r="O85" s="231"/>
      <c r="P85" s="231"/>
      <c r="Q85" s="231"/>
      <c r="R85" s="231"/>
      <c r="S85" s="231"/>
      <c r="T85" s="231"/>
      <c r="U85" s="231"/>
      <c r="V85" s="231"/>
      <c r="W85" s="231"/>
      <c r="X85" s="231"/>
      <c r="Y85" s="231"/>
      <c r="Z85" s="231"/>
    </row>
    <row r="86" spans="1:26" ht="14.25" customHeight="1">
      <c r="A86" s="219"/>
      <c r="B86" s="219"/>
      <c r="C86" s="219"/>
      <c r="D86" s="219"/>
      <c r="E86" s="219"/>
      <c r="F86" s="219"/>
      <c r="G86" s="219"/>
      <c r="H86" s="231"/>
      <c r="I86" s="231"/>
      <c r="J86" s="231"/>
      <c r="K86" s="231"/>
      <c r="L86" s="231"/>
      <c r="M86" s="231"/>
      <c r="N86" s="231"/>
      <c r="O86" s="231"/>
      <c r="P86" s="231"/>
      <c r="Q86" s="231"/>
      <c r="R86" s="231"/>
      <c r="S86" s="231"/>
      <c r="T86" s="231"/>
      <c r="U86" s="231"/>
      <c r="V86" s="231"/>
      <c r="W86" s="231"/>
      <c r="X86" s="231"/>
      <c r="Y86" s="231"/>
      <c r="Z86" s="231"/>
    </row>
    <row r="87" spans="1:26" ht="14.25" customHeight="1">
      <c r="A87" s="219"/>
      <c r="B87" s="219"/>
      <c r="C87" s="219"/>
      <c r="D87" s="219"/>
      <c r="E87" s="219"/>
      <c r="F87" s="219"/>
      <c r="G87" s="219"/>
      <c r="H87" s="231"/>
      <c r="I87" s="231"/>
      <c r="J87" s="231"/>
      <c r="K87" s="231"/>
      <c r="L87" s="231"/>
      <c r="M87" s="231"/>
      <c r="N87" s="231"/>
      <c r="O87" s="231"/>
      <c r="P87" s="231"/>
      <c r="Q87" s="231"/>
      <c r="R87" s="231"/>
      <c r="S87" s="231"/>
      <c r="T87" s="231"/>
      <c r="U87" s="231"/>
      <c r="V87" s="231"/>
      <c r="W87" s="231"/>
      <c r="X87" s="231"/>
      <c r="Y87" s="231"/>
      <c r="Z87" s="231"/>
    </row>
    <row r="88" spans="1:26" ht="14.25" customHeight="1">
      <c r="A88" s="219"/>
      <c r="B88" s="219"/>
      <c r="C88" s="219"/>
      <c r="D88" s="219"/>
      <c r="E88" s="219"/>
      <c r="F88" s="219"/>
      <c r="G88" s="219"/>
      <c r="H88" s="231"/>
      <c r="I88" s="231"/>
      <c r="J88" s="231"/>
      <c r="K88" s="231"/>
      <c r="L88" s="231"/>
      <c r="M88" s="231"/>
      <c r="N88" s="231"/>
      <c r="O88" s="231"/>
      <c r="P88" s="231"/>
      <c r="Q88" s="231"/>
      <c r="R88" s="231"/>
      <c r="S88" s="231"/>
      <c r="T88" s="231"/>
      <c r="U88" s="231"/>
      <c r="V88" s="231"/>
      <c r="W88" s="231"/>
      <c r="X88" s="231"/>
      <c r="Y88" s="231"/>
      <c r="Z88" s="231"/>
    </row>
    <row r="89" spans="1:26" ht="14.25" customHeight="1">
      <c r="A89" s="219"/>
      <c r="B89" s="219"/>
      <c r="C89" s="219"/>
      <c r="D89" s="219"/>
      <c r="E89" s="219"/>
      <c r="F89" s="219"/>
      <c r="G89" s="219"/>
      <c r="H89" s="231"/>
      <c r="I89" s="231"/>
      <c r="J89" s="231"/>
      <c r="K89" s="231"/>
      <c r="L89" s="231"/>
      <c r="M89" s="231"/>
      <c r="N89" s="231"/>
      <c r="O89" s="231"/>
      <c r="P89" s="231"/>
      <c r="Q89" s="231"/>
      <c r="R89" s="231"/>
      <c r="S89" s="231"/>
      <c r="T89" s="231"/>
      <c r="U89" s="231"/>
      <c r="V89" s="231"/>
      <c r="W89" s="231"/>
      <c r="X89" s="231"/>
      <c r="Y89" s="231"/>
      <c r="Z89" s="231"/>
    </row>
    <row r="90" spans="1:26" ht="14.25" customHeight="1">
      <c r="A90" s="219"/>
      <c r="B90" s="219"/>
      <c r="C90" s="219"/>
      <c r="D90" s="219"/>
      <c r="E90" s="219"/>
      <c r="F90" s="219"/>
      <c r="G90" s="219"/>
      <c r="H90" s="231"/>
      <c r="I90" s="231"/>
      <c r="J90" s="231"/>
      <c r="K90" s="231"/>
      <c r="L90" s="231"/>
      <c r="M90" s="231"/>
      <c r="N90" s="231"/>
      <c r="O90" s="231"/>
      <c r="P90" s="231"/>
      <c r="Q90" s="231"/>
      <c r="R90" s="231"/>
      <c r="S90" s="231"/>
      <c r="T90" s="231"/>
      <c r="U90" s="231"/>
      <c r="V90" s="231"/>
      <c r="W90" s="231"/>
      <c r="X90" s="231"/>
      <c r="Y90" s="231"/>
      <c r="Z90" s="231"/>
    </row>
    <row r="91" spans="1:26" ht="14.25" customHeight="1">
      <c r="A91" s="219"/>
      <c r="B91" s="219"/>
      <c r="C91" s="219"/>
      <c r="D91" s="219"/>
      <c r="E91" s="219"/>
      <c r="F91" s="219"/>
      <c r="G91" s="219"/>
      <c r="H91" s="231"/>
      <c r="I91" s="231"/>
      <c r="J91" s="231"/>
      <c r="K91" s="231"/>
      <c r="L91" s="231"/>
      <c r="M91" s="231"/>
      <c r="N91" s="231"/>
      <c r="O91" s="231"/>
      <c r="P91" s="231"/>
      <c r="Q91" s="231"/>
      <c r="R91" s="231"/>
      <c r="S91" s="231"/>
      <c r="T91" s="231"/>
      <c r="U91" s="231"/>
      <c r="V91" s="231"/>
      <c r="W91" s="231"/>
      <c r="X91" s="231"/>
      <c r="Y91" s="231"/>
      <c r="Z91" s="231"/>
    </row>
    <row r="92" spans="1:26" ht="14.25" customHeight="1">
      <c r="A92" s="219"/>
      <c r="B92" s="219"/>
      <c r="C92" s="219"/>
      <c r="D92" s="219"/>
      <c r="E92" s="219"/>
      <c r="F92" s="219"/>
      <c r="G92" s="219"/>
      <c r="H92" s="231"/>
      <c r="I92" s="231"/>
      <c r="J92" s="231"/>
      <c r="K92" s="231"/>
      <c r="L92" s="231"/>
      <c r="M92" s="231"/>
      <c r="N92" s="231"/>
      <c r="O92" s="231"/>
      <c r="P92" s="231"/>
      <c r="Q92" s="231"/>
      <c r="R92" s="231"/>
      <c r="S92" s="231"/>
      <c r="T92" s="231"/>
      <c r="U92" s="231"/>
      <c r="V92" s="231"/>
      <c r="W92" s="231"/>
      <c r="X92" s="231"/>
      <c r="Y92" s="231"/>
      <c r="Z92" s="231"/>
    </row>
    <row r="93" spans="1:26" ht="14.25" customHeight="1">
      <c r="A93" s="219"/>
      <c r="B93" s="219"/>
      <c r="C93" s="219"/>
      <c r="D93" s="219"/>
      <c r="E93" s="219"/>
      <c r="F93" s="219"/>
      <c r="G93" s="219"/>
      <c r="H93" s="231"/>
      <c r="I93" s="231"/>
      <c r="J93" s="231"/>
      <c r="K93" s="231"/>
      <c r="L93" s="231"/>
      <c r="M93" s="231"/>
      <c r="N93" s="231"/>
      <c r="O93" s="231"/>
      <c r="P93" s="231"/>
      <c r="Q93" s="231"/>
      <c r="R93" s="231"/>
      <c r="S93" s="231"/>
      <c r="T93" s="231"/>
      <c r="U93" s="231"/>
      <c r="V93" s="231"/>
      <c r="W93" s="231"/>
      <c r="X93" s="231"/>
      <c r="Y93" s="231"/>
      <c r="Z93" s="231"/>
    </row>
    <row r="94" spans="1:26" ht="14.25" customHeight="1">
      <c r="A94" s="219"/>
      <c r="B94" s="219"/>
      <c r="C94" s="219"/>
      <c r="D94" s="219"/>
      <c r="E94" s="219"/>
      <c r="F94" s="219"/>
      <c r="G94" s="219"/>
      <c r="H94" s="231"/>
      <c r="I94" s="231"/>
      <c r="J94" s="231"/>
      <c r="K94" s="231"/>
      <c r="L94" s="231"/>
      <c r="M94" s="231"/>
      <c r="N94" s="231"/>
      <c r="O94" s="231"/>
      <c r="P94" s="231"/>
      <c r="Q94" s="231"/>
      <c r="R94" s="231"/>
      <c r="S94" s="231"/>
      <c r="T94" s="231"/>
      <c r="U94" s="231"/>
      <c r="V94" s="231"/>
      <c r="W94" s="231"/>
      <c r="X94" s="231"/>
      <c r="Y94" s="231"/>
      <c r="Z94" s="231"/>
    </row>
    <row r="95" spans="1:26" ht="14.25" customHeight="1">
      <c r="A95" s="219"/>
      <c r="B95" s="219"/>
      <c r="C95" s="219"/>
      <c r="D95" s="219"/>
      <c r="E95" s="219"/>
      <c r="F95" s="219"/>
      <c r="G95" s="219"/>
      <c r="H95" s="231"/>
      <c r="I95" s="231"/>
      <c r="J95" s="231"/>
      <c r="K95" s="231"/>
      <c r="L95" s="231"/>
      <c r="M95" s="231"/>
      <c r="N95" s="231"/>
      <c r="O95" s="231"/>
      <c r="P95" s="231"/>
      <c r="Q95" s="231"/>
      <c r="R95" s="231"/>
      <c r="S95" s="231"/>
      <c r="T95" s="231"/>
      <c r="U95" s="231"/>
      <c r="V95" s="231"/>
      <c r="W95" s="231"/>
      <c r="X95" s="231"/>
      <c r="Y95" s="231"/>
      <c r="Z95" s="231"/>
    </row>
    <row r="96" spans="1:26" ht="14.25" customHeight="1">
      <c r="A96" s="219"/>
      <c r="B96" s="219"/>
      <c r="C96" s="219"/>
      <c r="D96" s="219"/>
      <c r="E96" s="219"/>
      <c r="F96" s="219"/>
      <c r="G96" s="219"/>
      <c r="H96" s="231"/>
      <c r="I96" s="231"/>
      <c r="J96" s="231"/>
      <c r="K96" s="231"/>
      <c r="L96" s="231"/>
      <c r="M96" s="231"/>
      <c r="N96" s="231"/>
      <c r="O96" s="231"/>
      <c r="P96" s="231"/>
      <c r="Q96" s="231"/>
      <c r="R96" s="231"/>
      <c r="S96" s="231"/>
      <c r="T96" s="231"/>
      <c r="U96" s="231"/>
      <c r="V96" s="231"/>
      <c r="W96" s="231"/>
      <c r="X96" s="231"/>
      <c r="Y96" s="231"/>
      <c r="Z96" s="231"/>
    </row>
    <row r="97" spans="1:26" ht="14.25" customHeight="1">
      <c r="A97" s="219"/>
      <c r="B97" s="219"/>
      <c r="C97" s="219"/>
      <c r="D97" s="219"/>
      <c r="E97" s="219"/>
      <c r="F97" s="219"/>
      <c r="G97" s="219"/>
      <c r="H97" s="231"/>
      <c r="I97" s="231"/>
      <c r="J97" s="231"/>
      <c r="K97" s="231"/>
      <c r="L97" s="231"/>
      <c r="M97" s="231"/>
      <c r="N97" s="231"/>
      <c r="O97" s="231"/>
      <c r="P97" s="231"/>
      <c r="Q97" s="231"/>
      <c r="R97" s="231"/>
      <c r="S97" s="231"/>
      <c r="T97" s="231"/>
      <c r="U97" s="231"/>
      <c r="V97" s="231"/>
      <c r="W97" s="231"/>
      <c r="X97" s="231"/>
      <c r="Y97" s="231"/>
      <c r="Z97" s="231"/>
    </row>
    <row r="98" spans="1:26" ht="14.25" customHeight="1">
      <c r="A98" s="219"/>
      <c r="B98" s="219"/>
      <c r="C98" s="219"/>
      <c r="D98" s="219"/>
      <c r="E98" s="219"/>
      <c r="F98" s="219"/>
      <c r="G98" s="219"/>
      <c r="H98" s="231"/>
      <c r="I98" s="231"/>
      <c r="J98" s="231"/>
      <c r="K98" s="231"/>
      <c r="L98" s="231"/>
      <c r="M98" s="231"/>
      <c r="N98" s="231"/>
      <c r="O98" s="231"/>
      <c r="P98" s="231"/>
      <c r="Q98" s="231"/>
      <c r="R98" s="231"/>
      <c r="S98" s="231"/>
      <c r="T98" s="231"/>
      <c r="U98" s="231"/>
      <c r="V98" s="231"/>
      <c r="W98" s="231"/>
      <c r="X98" s="231"/>
      <c r="Y98" s="231"/>
      <c r="Z98" s="231"/>
    </row>
    <row r="99" spans="1:26" ht="14.25" customHeight="1">
      <c r="A99" s="219"/>
      <c r="B99" s="219"/>
      <c r="C99" s="219"/>
      <c r="D99" s="219"/>
      <c r="E99" s="219"/>
      <c r="F99" s="219"/>
      <c r="G99" s="219"/>
      <c r="H99" s="231"/>
      <c r="I99" s="231"/>
      <c r="J99" s="231"/>
      <c r="K99" s="231"/>
      <c r="L99" s="231"/>
      <c r="M99" s="231"/>
      <c r="N99" s="231"/>
      <c r="O99" s="231"/>
      <c r="P99" s="231"/>
      <c r="Q99" s="231"/>
      <c r="R99" s="231"/>
      <c r="S99" s="231"/>
      <c r="T99" s="231"/>
      <c r="U99" s="231"/>
      <c r="V99" s="231"/>
      <c r="W99" s="231"/>
      <c r="X99" s="231"/>
      <c r="Y99" s="231"/>
      <c r="Z99" s="231"/>
    </row>
    <row r="100" spans="1:26" ht="14.25" customHeight="1">
      <c r="A100" s="219"/>
      <c r="B100" s="219"/>
      <c r="C100" s="219"/>
      <c r="D100" s="219"/>
      <c r="E100" s="219"/>
      <c r="F100" s="219"/>
      <c r="G100" s="219"/>
      <c r="H100" s="231"/>
      <c r="I100" s="231"/>
      <c r="J100" s="231"/>
      <c r="K100" s="231"/>
      <c r="L100" s="231"/>
      <c r="M100" s="231"/>
      <c r="N100" s="231"/>
      <c r="O100" s="231"/>
      <c r="P100" s="231"/>
      <c r="Q100" s="231"/>
      <c r="R100" s="231"/>
      <c r="S100" s="231"/>
      <c r="T100" s="231"/>
      <c r="U100" s="231"/>
      <c r="V100" s="231"/>
      <c r="W100" s="231"/>
      <c r="X100" s="231"/>
      <c r="Y100" s="231"/>
      <c r="Z100" s="231"/>
    </row>
    <row r="101" spans="1:26" ht="14.25" customHeight="1">
      <c r="A101" s="219"/>
      <c r="B101" s="219"/>
      <c r="C101" s="219"/>
      <c r="D101" s="219"/>
      <c r="E101" s="219"/>
      <c r="F101" s="219"/>
      <c r="G101" s="219"/>
      <c r="H101" s="231"/>
      <c r="I101" s="231"/>
      <c r="J101" s="231"/>
      <c r="K101" s="231"/>
      <c r="L101" s="231"/>
      <c r="M101" s="231"/>
      <c r="N101" s="231"/>
      <c r="O101" s="231"/>
      <c r="P101" s="231"/>
      <c r="Q101" s="231"/>
      <c r="R101" s="231"/>
      <c r="S101" s="231"/>
      <c r="T101" s="231"/>
      <c r="U101" s="231"/>
      <c r="V101" s="231"/>
      <c r="W101" s="231"/>
      <c r="X101" s="231"/>
      <c r="Y101" s="231"/>
      <c r="Z101" s="231"/>
    </row>
    <row r="102" spans="1:26" ht="14.25" customHeight="1">
      <c r="A102" s="219"/>
      <c r="B102" s="219"/>
      <c r="C102" s="219"/>
      <c r="D102" s="219"/>
      <c r="E102" s="219"/>
      <c r="F102" s="219"/>
      <c r="G102" s="219"/>
      <c r="H102" s="231"/>
      <c r="I102" s="231"/>
      <c r="J102" s="231"/>
      <c r="K102" s="231"/>
      <c r="L102" s="231"/>
      <c r="M102" s="231"/>
      <c r="N102" s="231"/>
      <c r="O102" s="231"/>
      <c r="P102" s="231"/>
      <c r="Q102" s="231"/>
      <c r="R102" s="231"/>
      <c r="S102" s="231"/>
      <c r="T102" s="231"/>
      <c r="U102" s="231"/>
      <c r="V102" s="231"/>
      <c r="W102" s="231"/>
      <c r="X102" s="231"/>
      <c r="Y102" s="231"/>
      <c r="Z102" s="231"/>
    </row>
    <row r="103" spans="1:26" ht="14.25" customHeight="1">
      <c r="A103" s="219"/>
      <c r="B103" s="219"/>
      <c r="C103" s="219"/>
      <c r="D103" s="219"/>
      <c r="E103" s="219"/>
      <c r="F103" s="219"/>
      <c r="G103" s="219"/>
      <c r="H103" s="231"/>
      <c r="I103" s="231"/>
      <c r="J103" s="231"/>
      <c r="K103" s="231"/>
      <c r="L103" s="231"/>
      <c r="M103" s="231"/>
      <c r="N103" s="231"/>
      <c r="O103" s="231"/>
      <c r="P103" s="231"/>
      <c r="Q103" s="231"/>
      <c r="R103" s="231"/>
      <c r="S103" s="231"/>
      <c r="T103" s="231"/>
      <c r="U103" s="231"/>
      <c r="V103" s="231"/>
      <c r="W103" s="231"/>
      <c r="X103" s="231"/>
      <c r="Y103" s="231"/>
      <c r="Z103" s="231"/>
    </row>
    <row r="104" spans="1:26" ht="14.25" customHeight="1">
      <c r="A104" s="219"/>
      <c r="B104" s="219"/>
      <c r="C104" s="219"/>
      <c r="D104" s="219"/>
      <c r="E104" s="219"/>
      <c r="F104" s="219"/>
      <c r="G104" s="219"/>
      <c r="H104" s="231"/>
      <c r="I104" s="231"/>
      <c r="J104" s="231"/>
      <c r="K104" s="231"/>
      <c r="L104" s="231"/>
      <c r="M104" s="231"/>
      <c r="N104" s="231"/>
      <c r="O104" s="231"/>
      <c r="P104" s="231"/>
      <c r="Q104" s="231"/>
      <c r="R104" s="231"/>
      <c r="S104" s="231"/>
      <c r="T104" s="231"/>
      <c r="U104" s="231"/>
      <c r="V104" s="231"/>
      <c r="W104" s="231"/>
      <c r="X104" s="231"/>
      <c r="Y104" s="231"/>
      <c r="Z104" s="231"/>
    </row>
    <row r="105" spans="1:26" ht="14.25" customHeight="1">
      <c r="A105" s="219"/>
      <c r="B105" s="219"/>
      <c r="C105" s="219"/>
      <c r="D105" s="219"/>
      <c r="E105" s="219"/>
      <c r="F105" s="219"/>
      <c r="G105" s="219"/>
      <c r="H105" s="231"/>
      <c r="I105" s="231"/>
      <c r="J105" s="231"/>
      <c r="K105" s="231"/>
      <c r="L105" s="231"/>
      <c r="M105" s="231"/>
      <c r="N105" s="231"/>
      <c r="O105" s="231"/>
      <c r="P105" s="231"/>
      <c r="Q105" s="231"/>
      <c r="R105" s="231"/>
      <c r="S105" s="231"/>
      <c r="T105" s="231"/>
      <c r="U105" s="231"/>
      <c r="V105" s="231"/>
      <c r="W105" s="231"/>
      <c r="X105" s="231"/>
      <c r="Y105" s="231"/>
      <c r="Z105" s="231"/>
    </row>
    <row r="106" spans="1:26" ht="14.25" customHeight="1">
      <c r="A106" s="219"/>
      <c r="B106" s="219"/>
      <c r="C106" s="219"/>
      <c r="D106" s="219"/>
      <c r="E106" s="219"/>
      <c r="F106" s="219"/>
      <c r="G106" s="219"/>
      <c r="H106" s="231"/>
      <c r="I106" s="231"/>
      <c r="J106" s="231"/>
      <c r="K106" s="231"/>
      <c r="L106" s="231"/>
      <c r="M106" s="231"/>
      <c r="N106" s="231"/>
      <c r="O106" s="231"/>
      <c r="P106" s="231"/>
      <c r="Q106" s="231"/>
      <c r="R106" s="231"/>
      <c r="S106" s="231"/>
      <c r="T106" s="231"/>
      <c r="U106" s="231"/>
      <c r="V106" s="231"/>
      <c r="W106" s="231"/>
      <c r="X106" s="231"/>
      <c r="Y106" s="231"/>
      <c r="Z106" s="231"/>
    </row>
    <row r="107" spans="1:26" ht="14.25" customHeight="1">
      <c r="A107" s="219"/>
      <c r="B107" s="219"/>
      <c r="C107" s="219"/>
      <c r="D107" s="219"/>
      <c r="E107" s="219"/>
      <c r="F107" s="219"/>
      <c r="G107" s="219"/>
      <c r="H107" s="231"/>
      <c r="I107" s="231"/>
      <c r="J107" s="231"/>
      <c r="K107" s="231"/>
      <c r="L107" s="231"/>
      <c r="M107" s="231"/>
      <c r="N107" s="231"/>
      <c r="O107" s="231"/>
      <c r="P107" s="231"/>
      <c r="Q107" s="231"/>
      <c r="R107" s="231"/>
      <c r="S107" s="231"/>
      <c r="T107" s="231"/>
      <c r="U107" s="231"/>
      <c r="V107" s="231"/>
      <c r="W107" s="231"/>
      <c r="X107" s="231"/>
      <c r="Y107" s="231"/>
      <c r="Z107" s="231"/>
    </row>
    <row r="108" spans="1:26" ht="14.25" customHeight="1">
      <c r="A108" s="219"/>
      <c r="B108" s="219"/>
      <c r="C108" s="219"/>
      <c r="D108" s="219"/>
      <c r="E108" s="219"/>
      <c r="F108" s="219"/>
      <c r="G108" s="219"/>
      <c r="H108" s="231"/>
      <c r="I108" s="231"/>
      <c r="J108" s="231"/>
      <c r="K108" s="231"/>
      <c r="L108" s="231"/>
      <c r="M108" s="231"/>
      <c r="N108" s="231"/>
      <c r="O108" s="231"/>
      <c r="P108" s="231"/>
      <c r="Q108" s="231"/>
      <c r="R108" s="231"/>
      <c r="S108" s="231"/>
      <c r="T108" s="231"/>
      <c r="U108" s="231"/>
      <c r="V108" s="231"/>
      <c r="W108" s="231"/>
      <c r="X108" s="231"/>
      <c r="Y108" s="231"/>
      <c r="Z108" s="231"/>
    </row>
    <row r="109" spans="1:26" ht="14.25" customHeight="1">
      <c r="A109" s="219"/>
      <c r="B109" s="219"/>
      <c r="C109" s="219"/>
      <c r="D109" s="219"/>
      <c r="E109" s="219"/>
      <c r="F109" s="219"/>
      <c r="G109" s="219"/>
      <c r="H109" s="231"/>
      <c r="I109" s="231"/>
      <c r="J109" s="231"/>
      <c r="K109" s="231"/>
      <c r="L109" s="231"/>
      <c r="M109" s="231"/>
      <c r="N109" s="231"/>
      <c r="O109" s="231"/>
      <c r="P109" s="231"/>
      <c r="Q109" s="231"/>
      <c r="R109" s="231"/>
      <c r="S109" s="231"/>
      <c r="T109" s="231"/>
      <c r="U109" s="231"/>
      <c r="V109" s="231"/>
      <c r="W109" s="231"/>
      <c r="X109" s="231"/>
      <c r="Y109" s="231"/>
      <c r="Z109" s="231"/>
    </row>
    <row r="110" spans="1:26" ht="14.25" customHeight="1">
      <c r="A110" s="219"/>
      <c r="B110" s="219"/>
      <c r="C110" s="219"/>
      <c r="D110" s="219"/>
      <c r="E110" s="219"/>
      <c r="F110" s="219"/>
      <c r="G110" s="219"/>
      <c r="H110" s="231"/>
      <c r="I110" s="231"/>
      <c r="J110" s="231"/>
      <c r="K110" s="231"/>
      <c r="L110" s="231"/>
      <c r="M110" s="231"/>
      <c r="N110" s="231"/>
      <c r="O110" s="231"/>
      <c r="P110" s="231"/>
      <c r="Q110" s="231"/>
      <c r="R110" s="231"/>
      <c r="S110" s="231"/>
      <c r="T110" s="231"/>
      <c r="U110" s="231"/>
      <c r="V110" s="231"/>
      <c r="W110" s="231"/>
      <c r="X110" s="231"/>
      <c r="Y110" s="231"/>
      <c r="Z110" s="231"/>
    </row>
    <row r="111" spans="1:26" ht="14.25" customHeight="1">
      <c r="A111" s="219"/>
      <c r="B111" s="219"/>
      <c r="C111" s="219"/>
      <c r="D111" s="219"/>
      <c r="E111" s="219"/>
      <c r="F111" s="219"/>
      <c r="G111" s="219"/>
      <c r="H111" s="231"/>
      <c r="I111" s="231"/>
      <c r="J111" s="231"/>
      <c r="K111" s="231"/>
      <c r="L111" s="231"/>
      <c r="M111" s="231"/>
      <c r="N111" s="231"/>
      <c r="O111" s="231"/>
      <c r="P111" s="231"/>
      <c r="Q111" s="231"/>
      <c r="R111" s="231"/>
      <c r="S111" s="231"/>
      <c r="T111" s="231"/>
      <c r="U111" s="231"/>
      <c r="V111" s="231"/>
      <c r="W111" s="231"/>
      <c r="X111" s="231"/>
      <c r="Y111" s="231"/>
      <c r="Z111" s="231"/>
    </row>
    <row r="112" spans="1:26" ht="14.25" customHeight="1">
      <c r="A112" s="219"/>
      <c r="B112" s="219"/>
      <c r="C112" s="219"/>
      <c r="D112" s="219"/>
      <c r="E112" s="219"/>
      <c r="F112" s="219"/>
      <c r="G112" s="219"/>
      <c r="H112" s="231"/>
      <c r="I112" s="231"/>
      <c r="J112" s="231"/>
      <c r="K112" s="231"/>
      <c r="L112" s="231"/>
      <c r="M112" s="231"/>
      <c r="N112" s="231"/>
      <c r="O112" s="231"/>
      <c r="P112" s="231"/>
      <c r="Q112" s="231"/>
      <c r="R112" s="231"/>
      <c r="S112" s="231"/>
      <c r="T112" s="231"/>
      <c r="U112" s="231"/>
      <c r="V112" s="231"/>
      <c r="W112" s="231"/>
      <c r="X112" s="231"/>
      <c r="Y112" s="231"/>
      <c r="Z112" s="231"/>
    </row>
    <row r="113" spans="1:26" ht="14.25" customHeight="1">
      <c r="A113" s="219"/>
      <c r="B113" s="219"/>
      <c r="C113" s="219"/>
      <c r="D113" s="219"/>
      <c r="E113" s="219"/>
      <c r="F113" s="219"/>
      <c r="G113" s="219"/>
      <c r="H113" s="231"/>
      <c r="I113" s="231"/>
      <c r="J113" s="231"/>
      <c r="K113" s="231"/>
      <c r="L113" s="231"/>
      <c r="M113" s="231"/>
      <c r="N113" s="231"/>
      <c r="O113" s="231"/>
      <c r="P113" s="231"/>
      <c r="Q113" s="231"/>
      <c r="R113" s="231"/>
      <c r="S113" s="231"/>
      <c r="T113" s="231"/>
      <c r="U113" s="231"/>
      <c r="V113" s="231"/>
      <c r="W113" s="231"/>
      <c r="X113" s="231"/>
      <c r="Y113" s="231"/>
      <c r="Z113" s="231"/>
    </row>
    <row r="114" spans="1:26" ht="14.25" customHeight="1">
      <c r="A114" s="219"/>
      <c r="B114" s="219"/>
      <c r="C114" s="219"/>
      <c r="D114" s="219"/>
      <c r="E114" s="219"/>
      <c r="F114" s="219"/>
      <c r="G114" s="219"/>
      <c r="H114" s="231"/>
      <c r="I114" s="231"/>
      <c r="J114" s="231"/>
      <c r="K114" s="231"/>
      <c r="L114" s="231"/>
      <c r="M114" s="231"/>
      <c r="N114" s="231"/>
      <c r="O114" s="231"/>
      <c r="P114" s="231"/>
      <c r="Q114" s="231"/>
      <c r="R114" s="231"/>
      <c r="S114" s="231"/>
      <c r="T114" s="231"/>
      <c r="U114" s="231"/>
      <c r="V114" s="231"/>
      <c r="W114" s="231"/>
      <c r="X114" s="231"/>
      <c r="Y114" s="231"/>
      <c r="Z114" s="231"/>
    </row>
    <row r="115" spans="1:26" ht="14.25" customHeight="1">
      <c r="A115" s="219"/>
      <c r="B115" s="219"/>
      <c r="C115" s="219"/>
      <c r="D115" s="219"/>
      <c r="E115" s="219"/>
      <c r="F115" s="219"/>
      <c r="G115" s="219"/>
      <c r="H115" s="231"/>
      <c r="I115" s="231"/>
      <c r="J115" s="231"/>
      <c r="K115" s="231"/>
      <c r="L115" s="231"/>
      <c r="M115" s="231"/>
      <c r="N115" s="231"/>
      <c r="O115" s="231"/>
      <c r="P115" s="231"/>
      <c r="Q115" s="231"/>
      <c r="R115" s="231"/>
      <c r="S115" s="231"/>
      <c r="T115" s="231"/>
      <c r="U115" s="231"/>
      <c r="V115" s="231"/>
      <c r="W115" s="231"/>
      <c r="X115" s="231"/>
      <c r="Y115" s="231"/>
      <c r="Z115" s="231"/>
    </row>
    <row r="116" spans="1:26" ht="14.25" customHeight="1">
      <c r="A116" s="219"/>
      <c r="B116" s="219"/>
      <c r="C116" s="219"/>
      <c r="D116" s="219"/>
      <c r="E116" s="219"/>
      <c r="F116" s="219"/>
      <c r="G116" s="219"/>
      <c r="H116" s="231"/>
      <c r="I116" s="231"/>
      <c r="J116" s="231"/>
      <c r="K116" s="231"/>
      <c r="L116" s="231"/>
      <c r="M116" s="231"/>
      <c r="N116" s="231"/>
      <c r="O116" s="231"/>
      <c r="P116" s="231"/>
      <c r="Q116" s="231"/>
      <c r="R116" s="231"/>
      <c r="S116" s="231"/>
      <c r="T116" s="231"/>
      <c r="U116" s="231"/>
      <c r="V116" s="231"/>
      <c r="W116" s="231"/>
      <c r="X116" s="231"/>
      <c r="Y116" s="231"/>
      <c r="Z116" s="231"/>
    </row>
    <row r="117" spans="1:26" ht="14.25" customHeight="1">
      <c r="A117" s="219"/>
      <c r="B117" s="219"/>
      <c r="C117" s="219"/>
      <c r="D117" s="219"/>
      <c r="E117" s="219"/>
      <c r="F117" s="219"/>
      <c r="G117" s="219"/>
      <c r="H117" s="231"/>
      <c r="I117" s="231"/>
      <c r="J117" s="231"/>
      <c r="K117" s="231"/>
      <c r="L117" s="231"/>
      <c r="M117" s="231"/>
      <c r="N117" s="231"/>
      <c r="O117" s="231"/>
      <c r="P117" s="231"/>
      <c r="Q117" s="231"/>
      <c r="R117" s="231"/>
      <c r="S117" s="231"/>
      <c r="T117" s="231"/>
      <c r="U117" s="231"/>
      <c r="V117" s="231"/>
      <c r="W117" s="231"/>
      <c r="X117" s="231"/>
      <c r="Y117" s="231"/>
      <c r="Z117" s="231"/>
    </row>
    <row r="118" spans="1:26" ht="14.25" customHeight="1">
      <c r="A118" s="219"/>
      <c r="B118" s="219"/>
      <c r="C118" s="219"/>
      <c r="D118" s="219"/>
      <c r="E118" s="219"/>
      <c r="F118" s="219"/>
      <c r="G118" s="219"/>
      <c r="H118" s="231"/>
      <c r="I118" s="231"/>
      <c r="J118" s="231"/>
      <c r="K118" s="231"/>
      <c r="L118" s="231"/>
      <c r="M118" s="231"/>
      <c r="N118" s="231"/>
      <c r="O118" s="231"/>
      <c r="P118" s="231"/>
      <c r="Q118" s="231"/>
      <c r="R118" s="231"/>
      <c r="S118" s="231"/>
      <c r="T118" s="231"/>
      <c r="U118" s="231"/>
      <c r="V118" s="231"/>
      <c r="W118" s="231"/>
      <c r="X118" s="231"/>
      <c r="Y118" s="231"/>
      <c r="Z118" s="231"/>
    </row>
    <row r="119" spans="1:26" ht="14.25" customHeight="1">
      <c r="A119" s="219"/>
      <c r="B119" s="219"/>
      <c r="C119" s="219"/>
      <c r="D119" s="219"/>
      <c r="E119" s="219"/>
      <c r="F119" s="219"/>
      <c r="G119" s="219"/>
      <c r="H119" s="231"/>
      <c r="I119" s="231"/>
      <c r="J119" s="231"/>
      <c r="K119" s="231"/>
      <c r="L119" s="231"/>
      <c r="M119" s="231"/>
      <c r="N119" s="231"/>
      <c r="O119" s="231"/>
      <c r="P119" s="231"/>
      <c r="Q119" s="231"/>
      <c r="R119" s="231"/>
      <c r="S119" s="231"/>
      <c r="T119" s="231"/>
      <c r="U119" s="231"/>
      <c r="V119" s="231"/>
      <c r="W119" s="231"/>
      <c r="X119" s="231"/>
      <c r="Y119" s="231"/>
      <c r="Z119" s="231"/>
    </row>
    <row r="120" spans="1:26" ht="14.25" customHeight="1">
      <c r="A120" s="219"/>
      <c r="B120" s="219"/>
      <c r="C120" s="219"/>
      <c r="D120" s="219"/>
      <c r="E120" s="219"/>
      <c r="F120" s="219"/>
      <c r="G120" s="219"/>
      <c r="H120" s="231"/>
      <c r="I120" s="231"/>
      <c r="J120" s="231"/>
      <c r="K120" s="231"/>
      <c r="L120" s="231"/>
      <c r="M120" s="231"/>
      <c r="N120" s="231"/>
      <c r="O120" s="231"/>
      <c r="P120" s="231"/>
      <c r="Q120" s="231"/>
      <c r="R120" s="231"/>
      <c r="S120" s="231"/>
      <c r="T120" s="231"/>
      <c r="U120" s="231"/>
      <c r="V120" s="231"/>
      <c r="W120" s="231"/>
      <c r="X120" s="231"/>
      <c r="Y120" s="231"/>
      <c r="Z120" s="231"/>
    </row>
    <row r="121" spans="1:26" ht="14.25" customHeight="1">
      <c r="A121" s="219"/>
      <c r="B121" s="219"/>
      <c r="C121" s="219"/>
      <c r="D121" s="219"/>
      <c r="E121" s="219"/>
      <c r="F121" s="219"/>
      <c r="G121" s="219"/>
      <c r="H121" s="231"/>
      <c r="I121" s="231"/>
      <c r="J121" s="231"/>
      <c r="K121" s="231"/>
      <c r="L121" s="231"/>
      <c r="M121" s="231"/>
      <c r="N121" s="231"/>
      <c r="O121" s="231"/>
      <c r="P121" s="231"/>
      <c r="Q121" s="231"/>
      <c r="R121" s="231"/>
      <c r="S121" s="231"/>
      <c r="T121" s="231"/>
      <c r="U121" s="231"/>
      <c r="V121" s="231"/>
      <c r="W121" s="231"/>
      <c r="X121" s="231"/>
      <c r="Y121" s="231"/>
      <c r="Z121" s="231"/>
    </row>
    <row r="122" spans="1:26" ht="14.25" customHeight="1">
      <c r="A122" s="219"/>
      <c r="B122" s="219"/>
      <c r="C122" s="219"/>
      <c r="D122" s="219"/>
      <c r="E122" s="219"/>
      <c r="F122" s="219"/>
      <c r="G122" s="219"/>
      <c r="H122" s="231"/>
      <c r="I122" s="231"/>
      <c r="J122" s="231"/>
      <c r="K122" s="231"/>
      <c r="L122" s="231"/>
      <c r="M122" s="231"/>
      <c r="N122" s="231"/>
      <c r="O122" s="231"/>
      <c r="P122" s="231"/>
      <c r="Q122" s="231"/>
      <c r="R122" s="231"/>
      <c r="S122" s="231"/>
      <c r="T122" s="231"/>
      <c r="U122" s="231"/>
      <c r="V122" s="231"/>
      <c r="W122" s="231"/>
      <c r="X122" s="231"/>
      <c r="Y122" s="231"/>
      <c r="Z122" s="231"/>
    </row>
    <row r="123" spans="1:26" ht="14.25" customHeight="1">
      <c r="A123" s="219"/>
      <c r="B123" s="219"/>
      <c r="C123" s="219"/>
      <c r="D123" s="219"/>
      <c r="E123" s="219"/>
      <c r="F123" s="219"/>
      <c r="G123" s="219"/>
      <c r="H123" s="231"/>
      <c r="I123" s="231"/>
      <c r="J123" s="231"/>
      <c r="K123" s="231"/>
      <c r="L123" s="231"/>
      <c r="M123" s="231"/>
      <c r="N123" s="231"/>
      <c r="O123" s="231"/>
      <c r="P123" s="231"/>
      <c r="Q123" s="231"/>
      <c r="R123" s="231"/>
      <c r="S123" s="231"/>
      <c r="T123" s="231"/>
      <c r="U123" s="231"/>
      <c r="V123" s="231"/>
      <c r="W123" s="231"/>
      <c r="X123" s="231"/>
      <c r="Y123" s="231"/>
      <c r="Z123" s="231"/>
    </row>
    <row r="124" spans="1:26" ht="14.25" customHeight="1">
      <c r="A124" s="219"/>
      <c r="B124" s="219"/>
      <c r="C124" s="219"/>
      <c r="D124" s="219"/>
      <c r="E124" s="219"/>
      <c r="F124" s="219"/>
      <c r="G124" s="219"/>
      <c r="H124" s="231"/>
      <c r="I124" s="231"/>
      <c r="J124" s="231"/>
      <c r="K124" s="231"/>
      <c r="L124" s="231"/>
      <c r="M124" s="231"/>
      <c r="N124" s="231"/>
      <c r="O124" s="231"/>
      <c r="P124" s="231"/>
      <c r="Q124" s="231"/>
      <c r="R124" s="231"/>
      <c r="S124" s="231"/>
      <c r="T124" s="231"/>
      <c r="U124" s="231"/>
      <c r="V124" s="231"/>
      <c r="W124" s="231"/>
      <c r="X124" s="231"/>
      <c r="Y124" s="231"/>
      <c r="Z124" s="231"/>
    </row>
    <row r="125" spans="1:26" ht="14.25" customHeight="1">
      <c r="A125" s="219"/>
      <c r="B125" s="219"/>
      <c r="C125" s="219"/>
      <c r="D125" s="219"/>
      <c r="E125" s="219"/>
      <c r="F125" s="219"/>
      <c r="G125" s="219"/>
      <c r="H125" s="231"/>
      <c r="I125" s="231"/>
      <c r="J125" s="231"/>
      <c r="K125" s="231"/>
      <c r="L125" s="231"/>
      <c r="M125" s="231"/>
      <c r="N125" s="231"/>
      <c r="O125" s="231"/>
      <c r="P125" s="231"/>
      <c r="Q125" s="231"/>
      <c r="R125" s="231"/>
      <c r="S125" s="231"/>
      <c r="T125" s="231"/>
      <c r="U125" s="231"/>
      <c r="V125" s="231"/>
      <c r="W125" s="231"/>
      <c r="X125" s="231"/>
      <c r="Y125" s="231"/>
      <c r="Z125" s="231"/>
    </row>
    <row r="126" spans="1:26" ht="14.25" customHeight="1">
      <c r="A126" s="219"/>
      <c r="B126" s="219"/>
      <c r="C126" s="219"/>
      <c r="D126" s="219"/>
      <c r="E126" s="219"/>
      <c r="F126" s="219"/>
      <c r="G126" s="219"/>
      <c r="H126" s="231"/>
      <c r="I126" s="231"/>
      <c r="J126" s="231"/>
      <c r="K126" s="231"/>
      <c r="L126" s="231"/>
      <c r="M126" s="231"/>
      <c r="N126" s="231"/>
      <c r="O126" s="231"/>
      <c r="P126" s="231"/>
      <c r="Q126" s="231"/>
      <c r="R126" s="231"/>
      <c r="S126" s="231"/>
      <c r="T126" s="231"/>
      <c r="U126" s="231"/>
      <c r="V126" s="231"/>
      <c r="W126" s="231"/>
      <c r="X126" s="231"/>
      <c r="Y126" s="231"/>
      <c r="Z126" s="231"/>
    </row>
    <row r="127" spans="1:26" ht="14.25" customHeight="1">
      <c r="A127" s="219"/>
      <c r="B127" s="219"/>
      <c r="C127" s="219"/>
      <c r="D127" s="219"/>
      <c r="E127" s="219"/>
      <c r="F127" s="219"/>
      <c r="G127" s="219"/>
      <c r="H127" s="231"/>
      <c r="I127" s="231"/>
      <c r="J127" s="231"/>
      <c r="K127" s="231"/>
      <c r="L127" s="231"/>
      <c r="M127" s="231"/>
      <c r="N127" s="231"/>
      <c r="O127" s="231"/>
      <c r="P127" s="231"/>
      <c r="Q127" s="231"/>
      <c r="R127" s="231"/>
      <c r="S127" s="231"/>
      <c r="T127" s="231"/>
      <c r="U127" s="231"/>
      <c r="V127" s="231"/>
      <c r="W127" s="231"/>
      <c r="X127" s="231"/>
      <c r="Y127" s="231"/>
      <c r="Z127" s="231"/>
    </row>
    <row r="128" spans="1:26" ht="14.25" customHeight="1">
      <c r="A128" s="219"/>
      <c r="B128" s="219"/>
      <c r="C128" s="219"/>
      <c r="D128" s="219"/>
      <c r="E128" s="219"/>
      <c r="F128" s="219"/>
      <c r="G128" s="219"/>
      <c r="H128" s="231"/>
      <c r="I128" s="231"/>
      <c r="J128" s="231"/>
      <c r="K128" s="231"/>
      <c r="L128" s="231"/>
      <c r="M128" s="231"/>
      <c r="N128" s="231"/>
      <c r="O128" s="231"/>
      <c r="P128" s="231"/>
      <c r="Q128" s="231"/>
      <c r="R128" s="231"/>
      <c r="S128" s="231"/>
      <c r="T128" s="231"/>
      <c r="U128" s="231"/>
      <c r="V128" s="231"/>
      <c r="W128" s="231"/>
      <c r="X128" s="231"/>
      <c r="Y128" s="231"/>
      <c r="Z128" s="231"/>
    </row>
    <row r="129" spans="1:26" ht="14.25" customHeight="1">
      <c r="A129" s="219"/>
      <c r="B129" s="219"/>
      <c r="C129" s="219"/>
      <c r="D129" s="219"/>
      <c r="E129" s="219"/>
      <c r="F129" s="219"/>
      <c r="G129" s="219"/>
      <c r="H129" s="231"/>
      <c r="I129" s="231"/>
      <c r="J129" s="231"/>
      <c r="K129" s="231"/>
      <c r="L129" s="231"/>
      <c r="M129" s="231"/>
      <c r="N129" s="231"/>
      <c r="O129" s="231"/>
      <c r="P129" s="231"/>
      <c r="Q129" s="231"/>
      <c r="R129" s="231"/>
      <c r="S129" s="231"/>
      <c r="T129" s="231"/>
      <c r="U129" s="231"/>
      <c r="V129" s="231"/>
      <c r="W129" s="231"/>
      <c r="X129" s="231"/>
      <c r="Y129" s="231"/>
      <c r="Z129" s="231"/>
    </row>
    <row r="130" spans="1:26" ht="14.25" customHeight="1">
      <c r="A130" s="219"/>
      <c r="B130" s="219"/>
      <c r="C130" s="219"/>
      <c r="D130" s="219"/>
      <c r="E130" s="219"/>
      <c r="F130" s="219"/>
      <c r="G130" s="219"/>
      <c r="H130" s="231"/>
      <c r="I130" s="231"/>
      <c r="J130" s="231"/>
      <c r="K130" s="231"/>
      <c r="L130" s="231"/>
      <c r="M130" s="231"/>
      <c r="N130" s="231"/>
      <c r="O130" s="231"/>
      <c r="P130" s="231"/>
      <c r="Q130" s="231"/>
      <c r="R130" s="231"/>
      <c r="S130" s="231"/>
      <c r="T130" s="231"/>
      <c r="U130" s="231"/>
      <c r="V130" s="231"/>
      <c r="W130" s="231"/>
      <c r="X130" s="231"/>
      <c r="Y130" s="231"/>
      <c r="Z130" s="231"/>
    </row>
    <row r="131" spans="1:26" ht="14.25" customHeight="1">
      <c r="A131" s="219"/>
      <c r="B131" s="219"/>
      <c r="C131" s="219"/>
      <c r="D131" s="219"/>
      <c r="E131" s="219"/>
      <c r="F131" s="219"/>
      <c r="G131" s="219"/>
      <c r="H131" s="231"/>
      <c r="I131" s="231"/>
      <c r="J131" s="231"/>
      <c r="K131" s="231"/>
      <c r="L131" s="231"/>
      <c r="M131" s="231"/>
      <c r="N131" s="231"/>
      <c r="O131" s="231"/>
      <c r="P131" s="231"/>
      <c r="Q131" s="231"/>
      <c r="R131" s="231"/>
      <c r="S131" s="231"/>
      <c r="T131" s="231"/>
      <c r="U131" s="231"/>
      <c r="V131" s="231"/>
      <c r="W131" s="231"/>
      <c r="X131" s="231"/>
      <c r="Y131" s="231"/>
      <c r="Z131" s="231"/>
    </row>
    <row r="132" spans="1:26" ht="14.25" customHeight="1">
      <c r="A132" s="219"/>
      <c r="B132" s="219"/>
      <c r="C132" s="219"/>
      <c r="D132" s="219"/>
      <c r="E132" s="219"/>
      <c r="F132" s="219"/>
      <c r="G132" s="219"/>
      <c r="H132" s="231"/>
      <c r="I132" s="231"/>
      <c r="J132" s="231"/>
      <c r="K132" s="231"/>
      <c r="L132" s="231"/>
      <c r="M132" s="231"/>
      <c r="N132" s="231"/>
      <c r="O132" s="231"/>
      <c r="P132" s="231"/>
      <c r="Q132" s="231"/>
      <c r="R132" s="231"/>
      <c r="S132" s="231"/>
      <c r="T132" s="231"/>
      <c r="U132" s="231"/>
      <c r="V132" s="231"/>
      <c r="W132" s="231"/>
      <c r="X132" s="231"/>
      <c r="Y132" s="231"/>
      <c r="Z132" s="231"/>
    </row>
    <row r="133" spans="1:26" ht="14.25" customHeight="1">
      <c r="A133" s="219"/>
      <c r="B133" s="219"/>
      <c r="C133" s="219"/>
      <c r="D133" s="219"/>
      <c r="E133" s="219"/>
      <c r="F133" s="219"/>
      <c r="G133" s="219"/>
      <c r="H133" s="231"/>
      <c r="I133" s="231"/>
      <c r="J133" s="231"/>
      <c r="K133" s="231"/>
      <c r="L133" s="231"/>
      <c r="M133" s="231"/>
      <c r="N133" s="231"/>
      <c r="O133" s="231"/>
      <c r="P133" s="231"/>
      <c r="Q133" s="231"/>
      <c r="R133" s="231"/>
      <c r="S133" s="231"/>
      <c r="T133" s="231"/>
      <c r="U133" s="231"/>
      <c r="V133" s="231"/>
      <c r="W133" s="231"/>
      <c r="X133" s="231"/>
      <c r="Y133" s="231"/>
      <c r="Z133" s="231"/>
    </row>
    <row r="134" spans="1:26" ht="14.25" customHeight="1">
      <c r="A134" s="219"/>
      <c r="B134" s="219"/>
      <c r="C134" s="219"/>
      <c r="D134" s="219"/>
      <c r="E134" s="219"/>
      <c r="F134" s="219"/>
      <c r="G134" s="219"/>
      <c r="H134" s="231"/>
      <c r="I134" s="231"/>
      <c r="J134" s="231"/>
      <c r="K134" s="231"/>
      <c r="L134" s="231"/>
      <c r="M134" s="231"/>
      <c r="N134" s="231"/>
      <c r="O134" s="231"/>
      <c r="P134" s="231"/>
      <c r="Q134" s="231"/>
      <c r="R134" s="231"/>
      <c r="S134" s="231"/>
      <c r="T134" s="231"/>
      <c r="U134" s="231"/>
      <c r="V134" s="231"/>
      <c r="W134" s="231"/>
      <c r="X134" s="231"/>
      <c r="Y134" s="231"/>
      <c r="Z134" s="231"/>
    </row>
    <row r="135" spans="1:26" ht="14.25" customHeight="1">
      <c r="A135" s="219"/>
      <c r="B135" s="219"/>
      <c r="C135" s="219"/>
      <c r="D135" s="219"/>
      <c r="E135" s="219"/>
      <c r="F135" s="219"/>
      <c r="G135" s="219"/>
      <c r="H135" s="231"/>
      <c r="I135" s="231"/>
      <c r="J135" s="231"/>
      <c r="K135" s="231"/>
      <c r="L135" s="231"/>
      <c r="M135" s="231"/>
      <c r="N135" s="231"/>
      <c r="O135" s="231"/>
      <c r="P135" s="231"/>
      <c r="Q135" s="231"/>
      <c r="R135" s="231"/>
      <c r="S135" s="231"/>
      <c r="T135" s="231"/>
      <c r="U135" s="231"/>
      <c r="V135" s="231"/>
      <c r="W135" s="231"/>
      <c r="X135" s="231"/>
      <c r="Y135" s="231"/>
      <c r="Z135" s="231"/>
    </row>
    <row r="136" spans="1:26" ht="14.25" customHeight="1">
      <c r="A136" s="219"/>
      <c r="B136" s="219"/>
      <c r="C136" s="219"/>
      <c r="D136" s="219"/>
      <c r="E136" s="219"/>
      <c r="F136" s="219"/>
      <c r="G136" s="219"/>
      <c r="H136" s="231"/>
      <c r="I136" s="231"/>
      <c r="J136" s="231"/>
      <c r="K136" s="231"/>
      <c r="L136" s="231"/>
      <c r="M136" s="231"/>
      <c r="N136" s="231"/>
      <c r="O136" s="231"/>
      <c r="P136" s="231"/>
      <c r="Q136" s="231"/>
      <c r="R136" s="231"/>
      <c r="S136" s="231"/>
      <c r="T136" s="231"/>
      <c r="U136" s="231"/>
      <c r="V136" s="231"/>
      <c r="W136" s="231"/>
      <c r="X136" s="231"/>
      <c r="Y136" s="231"/>
      <c r="Z136" s="231"/>
    </row>
    <row r="137" spans="1:26" ht="14.25" customHeight="1">
      <c r="A137" s="219"/>
      <c r="B137" s="219"/>
      <c r="C137" s="219"/>
      <c r="D137" s="219"/>
      <c r="E137" s="219"/>
      <c r="F137" s="219"/>
      <c r="G137" s="219"/>
      <c r="H137" s="231"/>
      <c r="I137" s="231"/>
      <c r="J137" s="231"/>
      <c r="K137" s="231"/>
      <c r="L137" s="231"/>
      <c r="M137" s="231"/>
      <c r="N137" s="231"/>
      <c r="O137" s="231"/>
      <c r="P137" s="231"/>
      <c r="Q137" s="231"/>
      <c r="R137" s="231"/>
      <c r="S137" s="231"/>
      <c r="T137" s="231"/>
      <c r="U137" s="231"/>
      <c r="V137" s="231"/>
      <c r="W137" s="231"/>
      <c r="X137" s="231"/>
      <c r="Y137" s="231"/>
      <c r="Z137" s="231"/>
    </row>
    <row r="138" spans="1:26" ht="14.25" customHeight="1">
      <c r="A138" s="219"/>
      <c r="B138" s="219"/>
      <c r="C138" s="219"/>
      <c r="D138" s="219"/>
      <c r="E138" s="219"/>
      <c r="F138" s="219"/>
      <c r="G138" s="219"/>
      <c r="H138" s="231"/>
      <c r="I138" s="231"/>
      <c r="J138" s="231"/>
      <c r="K138" s="231"/>
      <c r="L138" s="231"/>
      <c r="M138" s="231"/>
      <c r="N138" s="231"/>
      <c r="O138" s="231"/>
      <c r="P138" s="231"/>
      <c r="Q138" s="231"/>
      <c r="R138" s="231"/>
      <c r="S138" s="231"/>
      <c r="T138" s="231"/>
      <c r="U138" s="231"/>
      <c r="V138" s="231"/>
      <c r="W138" s="231"/>
      <c r="X138" s="231"/>
      <c r="Y138" s="231"/>
      <c r="Z138" s="231"/>
    </row>
    <row r="139" spans="1:26" ht="14.25" customHeight="1">
      <c r="A139" s="219"/>
      <c r="B139" s="219"/>
      <c r="C139" s="219"/>
      <c r="D139" s="219"/>
      <c r="E139" s="219"/>
      <c r="F139" s="219"/>
      <c r="G139" s="219"/>
      <c r="H139" s="231"/>
      <c r="I139" s="231"/>
      <c r="J139" s="231"/>
      <c r="K139" s="231"/>
      <c r="L139" s="231"/>
      <c r="M139" s="231"/>
      <c r="N139" s="231"/>
      <c r="O139" s="231"/>
      <c r="P139" s="231"/>
      <c r="Q139" s="231"/>
      <c r="R139" s="231"/>
      <c r="S139" s="231"/>
      <c r="T139" s="231"/>
      <c r="U139" s="231"/>
      <c r="V139" s="231"/>
      <c r="W139" s="231"/>
      <c r="X139" s="231"/>
      <c r="Y139" s="231"/>
      <c r="Z139" s="231"/>
    </row>
    <row r="140" spans="1:26" ht="14.25" customHeight="1">
      <c r="A140" s="219"/>
      <c r="B140" s="219"/>
      <c r="C140" s="219"/>
      <c r="D140" s="219"/>
      <c r="E140" s="219"/>
      <c r="F140" s="219"/>
      <c r="G140" s="219"/>
      <c r="H140" s="231"/>
      <c r="I140" s="231"/>
      <c r="J140" s="231"/>
      <c r="K140" s="231"/>
      <c r="L140" s="231"/>
      <c r="M140" s="231"/>
      <c r="N140" s="231"/>
      <c r="O140" s="231"/>
      <c r="P140" s="231"/>
      <c r="Q140" s="231"/>
      <c r="R140" s="231"/>
      <c r="S140" s="231"/>
      <c r="T140" s="231"/>
      <c r="U140" s="231"/>
      <c r="V140" s="231"/>
      <c r="W140" s="231"/>
      <c r="X140" s="231"/>
      <c r="Y140" s="231"/>
      <c r="Z140" s="231"/>
    </row>
    <row r="141" spans="1:26" ht="14.25" customHeight="1">
      <c r="A141" s="219"/>
      <c r="B141" s="219"/>
      <c r="C141" s="219"/>
      <c r="D141" s="219"/>
      <c r="E141" s="219"/>
      <c r="F141" s="219"/>
      <c r="G141" s="219"/>
      <c r="H141" s="231"/>
      <c r="I141" s="231"/>
      <c r="J141" s="231"/>
      <c r="K141" s="231"/>
      <c r="L141" s="231"/>
      <c r="M141" s="231"/>
      <c r="N141" s="231"/>
      <c r="O141" s="231"/>
      <c r="P141" s="231"/>
      <c r="Q141" s="231"/>
      <c r="R141" s="231"/>
      <c r="S141" s="231"/>
      <c r="T141" s="231"/>
      <c r="U141" s="231"/>
      <c r="V141" s="231"/>
      <c r="W141" s="231"/>
      <c r="X141" s="231"/>
      <c r="Y141" s="231"/>
      <c r="Z141" s="231"/>
    </row>
    <row r="142" spans="1:26" ht="14.25" customHeight="1">
      <c r="A142" s="219"/>
      <c r="B142" s="219"/>
      <c r="C142" s="219"/>
      <c r="D142" s="219"/>
      <c r="E142" s="219"/>
      <c r="F142" s="219"/>
      <c r="G142" s="219"/>
      <c r="H142" s="231"/>
      <c r="I142" s="231"/>
      <c r="J142" s="231"/>
      <c r="K142" s="231"/>
      <c r="L142" s="231"/>
      <c r="M142" s="231"/>
      <c r="N142" s="231"/>
      <c r="O142" s="231"/>
      <c r="P142" s="231"/>
      <c r="Q142" s="231"/>
      <c r="R142" s="231"/>
      <c r="S142" s="231"/>
      <c r="T142" s="231"/>
      <c r="U142" s="231"/>
      <c r="V142" s="231"/>
      <c r="W142" s="231"/>
      <c r="X142" s="231"/>
      <c r="Y142" s="231"/>
      <c r="Z142" s="231"/>
    </row>
    <row r="143" spans="1:26" ht="14.25" customHeight="1">
      <c r="A143" s="219"/>
      <c r="B143" s="219"/>
      <c r="C143" s="219"/>
      <c r="D143" s="219"/>
      <c r="E143" s="219"/>
      <c r="F143" s="219"/>
      <c r="G143" s="219"/>
      <c r="H143" s="231"/>
      <c r="I143" s="231"/>
      <c r="J143" s="231"/>
      <c r="K143" s="231"/>
      <c r="L143" s="231"/>
      <c r="M143" s="231"/>
      <c r="N143" s="231"/>
      <c r="O143" s="231"/>
      <c r="P143" s="231"/>
      <c r="Q143" s="231"/>
      <c r="R143" s="231"/>
      <c r="S143" s="231"/>
      <c r="T143" s="231"/>
      <c r="U143" s="231"/>
      <c r="V143" s="231"/>
      <c r="W143" s="231"/>
      <c r="X143" s="231"/>
      <c r="Y143" s="231"/>
      <c r="Z143" s="231"/>
    </row>
    <row r="144" spans="1:26" ht="14.25" customHeight="1">
      <c r="A144" s="219"/>
      <c r="B144" s="219"/>
      <c r="C144" s="219"/>
      <c r="D144" s="219"/>
      <c r="E144" s="219"/>
      <c r="F144" s="219"/>
      <c r="G144" s="219"/>
      <c r="H144" s="231"/>
      <c r="I144" s="231"/>
      <c r="J144" s="231"/>
      <c r="K144" s="231"/>
      <c r="L144" s="231"/>
      <c r="M144" s="231"/>
      <c r="N144" s="231"/>
      <c r="O144" s="231"/>
      <c r="P144" s="231"/>
      <c r="Q144" s="231"/>
      <c r="R144" s="231"/>
      <c r="S144" s="231"/>
      <c r="T144" s="231"/>
      <c r="U144" s="231"/>
      <c r="V144" s="231"/>
      <c r="W144" s="231"/>
      <c r="X144" s="231"/>
      <c r="Y144" s="231"/>
      <c r="Z144" s="231"/>
    </row>
    <row r="145" spans="1:26" ht="14.25" customHeight="1">
      <c r="A145" s="219"/>
      <c r="B145" s="219"/>
      <c r="C145" s="219"/>
      <c r="D145" s="219"/>
      <c r="E145" s="219"/>
      <c r="F145" s="219"/>
      <c r="G145" s="219"/>
      <c r="H145" s="231"/>
      <c r="I145" s="231"/>
      <c r="J145" s="231"/>
      <c r="K145" s="231"/>
      <c r="L145" s="231"/>
      <c r="M145" s="231"/>
      <c r="N145" s="231"/>
      <c r="O145" s="231"/>
      <c r="P145" s="231"/>
      <c r="Q145" s="231"/>
      <c r="R145" s="231"/>
      <c r="S145" s="231"/>
      <c r="T145" s="231"/>
      <c r="U145" s="231"/>
      <c r="V145" s="231"/>
      <c r="W145" s="231"/>
      <c r="X145" s="231"/>
      <c r="Y145" s="231"/>
      <c r="Z145" s="231"/>
    </row>
    <row r="146" spans="1:26" ht="14.25" customHeight="1">
      <c r="A146" s="219"/>
      <c r="B146" s="219"/>
      <c r="C146" s="219"/>
      <c r="D146" s="219"/>
      <c r="E146" s="219"/>
      <c r="F146" s="219"/>
      <c r="G146" s="219"/>
      <c r="H146" s="231"/>
      <c r="I146" s="231"/>
      <c r="J146" s="231"/>
      <c r="K146" s="231"/>
      <c r="L146" s="231"/>
      <c r="M146" s="231"/>
      <c r="N146" s="231"/>
      <c r="O146" s="231"/>
      <c r="P146" s="231"/>
      <c r="Q146" s="231"/>
      <c r="R146" s="231"/>
      <c r="S146" s="231"/>
      <c r="T146" s="231"/>
      <c r="U146" s="231"/>
      <c r="V146" s="231"/>
      <c r="W146" s="231"/>
      <c r="X146" s="231"/>
      <c r="Y146" s="231"/>
      <c r="Z146" s="231"/>
    </row>
    <row r="147" spans="1:26" ht="14.25" customHeight="1">
      <c r="A147" s="219"/>
      <c r="B147" s="219"/>
      <c r="C147" s="219"/>
      <c r="D147" s="219"/>
      <c r="E147" s="219"/>
      <c r="F147" s="219"/>
      <c r="G147" s="219"/>
      <c r="H147" s="231"/>
      <c r="I147" s="231"/>
      <c r="J147" s="231"/>
      <c r="K147" s="231"/>
      <c r="L147" s="231"/>
      <c r="M147" s="231"/>
      <c r="N147" s="231"/>
      <c r="O147" s="231"/>
      <c r="P147" s="231"/>
      <c r="Q147" s="231"/>
      <c r="R147" s="231"/>
      <c r="S147" s="231"/>
      <c r="T147" s="231"/>
      <c r="U147" s="231"/>
      <c r="V147" s="231"/>
      <c r="W147" s="231"/>
      <c r="X147" s="231"/>
      <c r="Y147" s="231"/>
      <c r="Z147" s="231"/>
    </row>
    <row r="148" spans="1:26" ht="14.25" customHeight="1">
      <c r="A148" s="219"/>
      <c r="B148" s="219"/>
      <c r="C148" s="219"/>
      <c r="D148" s="219"/>
      <c r="E148" s="219"/>
      <c r="F148" s="219"/>
      <c r="G148" s="219"/>
      <c r="H148" s="231"/>
      <c r="I148" s="231"/>
      <c r="J148" s="231"/>
      <c r="K148" s="231"/>
      <c r="L148" s="231"/>
      <c r="M148" s="231"/>
      <c r="N148" s="231"/>
      <c r="O148" s="231"/>
      <c r="P148" s="231"/>
      <c r="Q148" s="231"/>
      <c r="R148" s="231"/>
      <c r="S148" s="231"/>
      <c r="T148" s="231"/>
      <c r="U148" s="231"/>
      <c r="V148" s="231"/>
      <c r="W148" s="231"/>
      <c r="X148" s="231"/>
      <c r="Y148" s="231"/>
      <c r="Z148" s="231"/>
    </row>
    <row r="149" spans="1:26" ht="14.25" customHeight="1">
      <c r="A149" s="219"/>
      <c r="B149" s="219"/>
      <c r="C149" s="219"/>
      <c r="D149" s="219"/>
      <c r="E149" s="219"/>
      <c r="F149" s="219"/>
      <c r="G149" s="219"/>
      <c r="H149" s="231"/>
      <c r="I149" s="231"/>
      <c r="J149" s="231"/>
      <c r="K149" s="231"/>
      <c r="L149" s="231"/>
      <c r="M149" s="231"/>
      <c r="N149" s="231"/>
      <c r="O149" s="231"/>
      <c r="P149" s="231"/>
      <c r="Q149" s="231"/>
      <c r="R149" s="231"/>
      <c r="S149" s="231"/>
      <c r="T149" s="231"/>
      <c r="U149" s="231"/>
      <c r="V149" s="231"/>
      <c r="W149" s="231"/>
      <c r="X149" s="231"/>
      <c r="Y149" s="231"/>
      <c r="Z149" s="231"/>
    </row>
    <row r="150" spans="1:26" ht="14.25" customHeight="1">
      <c r="A150" s="219"/>
      <c r="B150" s="219"/>
      <c r="C150" s="219"/>
      <c r="D150" s="219"/>
      <c r="E150" s="219"/>
      <c r="F150" s="219"/>
      <c r="G150" s="219"/>
      <c r="H150" s="231"/>
      <c r="I150" s="231"/>
      <c r="J150" s="231"/>
      <c r="K150" s="231"/>
      <c r="L150" s="231"/>
      <c r="M150" s="231"/>
      <c r="N150" s="231"/>
      <c r="O150" s="231"/>
      <c r="P150" s="231"/>
      <c r="Q150" s="231"/>
      <c r="R150" s="231"/>
      <c r="S150" s="231"/>
      <c r="T150" s="231"/>
      <c r="U150" s="231"/>
      <c r="V150" s="231"/>
      <c r="W150" s="231"/>
      <c r="X150" s="231"/>
      <c r="Y150" s="231"/>
      <c r="Z150" s="231"/>
    </row>
    <row r="151" spans="1:26" ht="14.25" customHeight="1">
      <c r="A151" s="219"/>
      <c r="B151" s="219"/>
      <c r="C151" s="219"/>
      <c r="D151" s="219"/>
      <c r="E151" s="219"/>
      <c r="F151" s="219"/>
      <c r="G151" s="219"/>
      <c r="H151" s="231"/>
      <c r="I151" s="231"/>
      <c r="J151" s="231"/>
      <c r="K151" s="231"/>
      <c r="L151" s="231"/>
      <c r="M151" s="231"/>
      <c r="N151" s="231"/>
      <c r="O151" s="231"/>
      <c r="P151" s="231"/>
      <c r="Q151" s="231"/>
      <c r="R151" s="231"/>
      <c r="S151" s="231"/>
      <c r="T151" s="231"/>
      <c r="U151" s="231"/>
      <c r="V151" s="231"/>
      <c r="W151" s="231"/>
      <c r="X151" s="231"/>
      <c r="Y151" s="231"/>
      <c r="Z151" s="231"/>
    </row>
    <row r="152" spans="1:26" ht="14.25" customHeight="1">
      <c r="A152" s="219"/>
      <c r="B152" s="219"/>
      <c r="C152" s="219"/>
      <c r="D152" s="219"/>
      <c r="E152" s="219"/>
      <c r="F152" s="219"/>
      <c r="G152" s="219"/>
      <c r="H152" s="231"/>
      <c r="I152" s="231"/>
      <c r="J152" s="231"/>
      <c r="K152" s="231"/>
      <c r="L152" s="231"/>
      <c r="M152" s="231"/>
      <c r="N152" s="231"/>
      <c r="O152" s="231"/>
      <c r="P152" s="231"/>
      <c r="Q152" s="231"/>
      <c r="R152" s="231"/>
      <c r="S152" s="231"/>
      <c r="T152" s="231"/>
      <c r="U152" s="231"/>
      <c r="V152" s="231"/>
      <c r="W152" s="231"/>
      <c r="X152" s="231"/>
      <c r="Y152" s="231"/>
      <c r="Z152" s="231"/>
    </row>
    <row r="153" spans="1:26" ht="14.25" customHeight="1">
      <c r="A153" s="219"/>
      <c r="B153" s="219"/>
      <c r="C153" s="219"/>
      <c r="D153" s="219"/>
      <c r="E153" s="219"/>
      <c r="F153" s="219"/>
      <c r="G153" s="219"/>
      <c r="H153" s="231"/>
      <c r="I153" s="231"/>
      <c r="J153" s="231"/>
      <c r="K153" s="231"/>
      <c r="L153" s="231"/>
      <c r="M153" s="231"/>
      <c r="N153" s="231"/>
      <c r="O153" s="231"/>
      <c r="P153" s="231"/>
      <c r="Q153" s="231"/>
      <c r="R153" s="231"/>
      <c r="S153" s="231"/>
      <c r="T153" s="231"/>
      <c r="U153" s="231"/>
      <c r="V153" s="231"/>
      <c r="W153" s="231"/>
      <c r="X153" s="231"/>
      <c r="Y153" s="231"/>
      <c r="Z153" s="231"/>
    </row>
    <row r="154" spans="1:26" ht="14.25" customHeight="1">
      <c r="A154" s="219"/>
      <c r="B154" s="219"/>
      <c r="C154" s="219"/>
      <c r="D154" s="219"/>
      <c r="E154" s="219"/>
      <c r="F154" s="219"/>
      <c r="G154" s="219"/>
      <c r="H154" s="231"/>
      <c r="I154" s="231"/>
      <c r="J154" s="231"/>
      <c r="K154" s="231"/>
      <c r="L154" s="231"/>
      <c r="M154" s="231"/>
      <c r="N154" s="231"/>
      <c r="O154" s="231"/>
      <c r="P154" s="231"/>
      <c r="Q154" s="231"/>
      <c r="R154" s="231"/>
      <c r="S154" s="231"/>
      <c r="T154" s="231"/>
      <c r="U154" s="231"/>
      <c r="V154" s="231"/>
      <c r="W154" s="231"/>
      <c r="X154" s="231"/>
      <c r="Y154" s="231"/>
      <c r="Z154" s="231"/>
    </row>
    <row r="155" spans="1:26" ht="14.25" customHeight="1">
      <c r="A155" s="219"/>
      <c r="B155" s="219"/>
      <c r="C155" s="219"/>
      <c r="D155" s="219"/>
      <c r="E155" s="219"/>
      <c r="F155" s="219"/>
      <c r="G155" s="219"/>
      <c r="H155" s="231"/>
      <c r="I155" s="231"/>
      <c r="J155" s="231"/>
      <c r="K155" s="231"/>
      <c r="L155" s="231"/>
      <c r="M155" s="231"/>
      <c r="N155" s="231"/>
      <c r="O155" s="231"/>
      <c r="P155" s="231"/>
      <c r="Q155" s="231"/>
      <c r="R155" s="231"/>
      <c r="S155" s="231"/>
      <c r="T155" s="231"/>
      <c r="U155" s="231"/>
      <c r="V155" s="231"/>
      <c r="W155" s="231"/>
      <c r="X155" s="231"/>
      <c r="Y155" s="231"/>
      <c r="Z155" s="231"/>
    </row>
    <row r="156" spans="1:26" ht="14.25" customHeight="1">
      <c r="A156" s="219"/>
      <c r="B156" s="219"/>
      <c r="C156" s="219"/>
      <c r="D156" s="219"/>
      <c r="E156" s="219"/>
      <c r="F156" s="219"/>
      <c r="G156" s="219"/>
      <c r="H156" s="231"/>
      <c r="I156" s="231"/>
      <c r="J156" s="231"/>
      <c r="K156" s="231"/>
      <c r="L156" s="231"/>
      <c r="M156" s="231"/>
      <c r="N156" s="231"/>
      <c r="O156" s="231"/>
      <c r="P156" s="231"/>
      <c r="Q156" s="231"/>
      <c r="R156" s="231"/>
      <c r="S156" s="231"/>
      <c r="T156" s="231"/>
      <c r="U156" s="231"/>
      <c r="V156" s="231"/>
      <c r="W156" s="231"/>
      <c r="X156" s="231"/>
      <c r="Y156" s="231"/>
      <c r="Z156" s="231"/>
    </row>
    <row r="157" spans="1:26" ht="14.25" customHeight="1">
      <c r="A157" s="219"/>
      <c r="B157" s="219"/>
      <c r="C157" s="219"/>
      <c r="D157" s="219"/>
      <c r="E157" s="219"/>
      <c r="F157" s="219"/>
      <c r="G157" s="219"/>
      <c r="H157" s="231"/>
      <c r="I157" s="231"/>
      <c r="J157" s="231"/>
      <c r="K157" s="231"/>
      <c r="L157" s="231"/>
      <c r="M157" s="231"/>
      <c r="N157" s="231"/>
      <c r="O157" s="231"/>
      <c r="P157" s="231"/>
      <c r="Q157" s="231"/>
      <c r="R157" s="231"/>
      <c r="S157" s="231"/>
      <c r="T157" s="231"/>
      <c r="U157" s="231"/>
      <c r="V157" s="231"/>
      <c r="W157" s="231"/>
      <c r="X157" s="231"/>
      <c r="Y157" s="231"/>
      <c r="Z157" s="231"/>
    </row>
    <row r="158" spans="1:26" ht="14.25" customHeight="1">
      <c r="A158" s="219"/>
      <c r="B158" s="219"/>
      <c r="C158" s="219"/>
      <c r="D158" s="219"/>
      <c r="E158" s="219"/>
      <c r="F158" s="219"/>
      <c r="G158" s="219"/>
      <c r="H158" s="231"/>
      <c r="I158" s="231"/>
      <c r="J158" s="231"/>
      <c r="K158" s="231"/>
      <c r="L158" s="231"/>
      <c r="M158" s="231"/>
      <c r="N158" s="231"/>
      <c r="O158" s="231"/>
      <c r="P158" s="231"/>
      <c r="Q158" s="231"/>
      <c r="R158" s="231"/>
      <c r="S158" s="231"/>
      <c r="T158" s="231"/>
      <c r="U158" s="231"/>
      <c r="V158" s="231"/>
      <c r="W158" s="231"/>
      <c r="X158" s="231"/>
      <c r="Y158" s="231"/>
      <c r="Z158" s="231"/>
    </row>
    <row r="159" spans="1:26" ht="14.25" customHeight="1">
      <c r="A159" s="219"/>
      <c r="B159" s="219"/>
      <c r="C159" s="219"/>
      <c r="D159" s="219"/>
      <c r="E159" s="219"/>
      <c r="F159" s="219"/>
      <c r="G159" s="219"/>
      <c r="H159" s="231"/>
      <c r="I159" s="231"/>
      <c r="J159" s="231"/>
      <c r="K159" s="231"/>
      <c r="L159" s="231"/>
      <c r="M159" s="231"/>
      <c r="N159" s="231"/>
      <c r="O159" s="231"/>
      <c r="P159" s="231"/>
      <c r="Q159" s="231"/>
      <c r="R159" s="231"/>
      <c r="S159" s="231"/>
      <c r="T159" s="231"/>
      <c r="U159" s="231"/>
      <c r="V159" s="231"/>
      <c r="W159" s="231"/>
      <c r="X159" s="231"/>
      <c r="Y159" s="231"/>
      <c r="Z159" s="231"/>
    </row>
    <row r="160" spans="1:26" ht="14.25" customHeight="1">
      <c r="A160" s="219"/>
      <c r="B160" s="219"/>
      <c r="C160" s="219"/>
      <c r="D160" s="219"/>
      <c r="E160" s="219"/>
      <c r="F160" s="219"/>
      <c r="G160" s="219"/>
      <c r="H160" s="231"/>
      <c r="I160" s="231"/>
      <c r="J160" s="231"/>
      <c r="K160" s="231"/>
      <c r="L160" s="231"/>
      <c r="M160" s="231"/>
      <c r="N160" s="231"/>
      <c r="O160" s="231"/>
      <c r="P160" s="231"/>
      <c r="Q160" s="231"/>
      <c r="R160" s="231"/>
      <c r="S160" s="231"/>
      <c r="T160" s="231"/>
      <c r="U160" s="231"/>
      <c r="V160" s="231"/>
      <c r="W160" s="231"/>
      <c r="X160" s="231"/>
      <c r="Y160" s="231"/>
      <c r="Z160" s="231"/>
    </row>
    <row r="161" spans="1:26" ht="14.25" customHeight="1">
      <c r="A161" s="219"/>
      <c r="B161" s="219"/>
      <c r="C161" s="219"/>
      <c r="D161" s="219"/>
      <c r="E161" s="219"/>
      <c r="F161" s="219"/>
      <c r="G161" s="219"/>
      <c r="H161" s="231"/>
      <c r="I161" s="231"/>
      <c r="J161" s="231"/>
      <c r="K161" s="231"/>
      <c r="L161" s="231"/>
      <c r="M161" s="231"/>
      <c r="N161" s="231"/>
      <c r="O161" s="231"/>
      <c r="P161" s="231"/>
      <c r="Q161" s="231"/>
      <c r="R161" s="231"/>
      <c r="S161" s="231"/>
      <c r="T161" s="231"/>
      <c r="U161" s="231"/>
      <c r="V161" s="231"/>
      <c r="W161" s="231"/>
      <c r="X161" s="231"/>
      <c r="Y161" s="231"/>
      <c r="Z161" s="231"/>
    </row>
    <row r="162" spans="1:26" ht="14.25" customHeight="1">
      <c r="A162" s="219"/>
      <c r="B162" s="219"/>
      <c r="C162" s="219"/>
      <c r="D162" s="219"/>
      <c r="E162" s="219"/>
      <c r="F162" s="219"/>
      <c r="G162" s="219"/>
      <c r="H162" s="231"/>
      <c r="I162" s="231"/>
      <c r="J162" s="231"/>
      <c r="K162" s="231"/>
      <c r="L162" s="231"/>
      <c r="M162" s="231"/>
      <c r="N162" s="231"/>
      <c r="O162" s="231"/>
      <c r="P162" s="231"/>
      <c r="Q162" s="231"/>
      <c r="R162" s="231"/>
      <c r="S162" s="231"/>
      <c r="T162" s="231"/>
      <c r="U162" s="231"/>
      <c r="V162" s="231"/>
      <c r="W162" s="231"/>
      <c r="X162" s="231"/>
      <c r="Y162" s="231"/>
      <c r="Z162" s="231"/>
    </row>
    <row r="163" spans="1:26" ht="14.25" customHeight="1">
      <c r="A163" s="219"/>
      <c r="B163" s="219"/>
      <c r="C163" s="219"/>
      <c r="D163" s="219"/>
      <c r="E163" s="219"/>
      <c r="F163" s="219"/>
      <c r="G163" s="219"/>
      <c r="H163" s="231"/>
      <c r="I163" s="231"/>
      <c r="J163" s="231"/>
      <c r="K163" s="231"/>
      <c r="L163" s="231"/>
      <c r="M163" s="231"/>
      <c r="N163" s="231"/>
      <c r="O163" s="231"/>
      <c r="P163" s="231"/>
      <c r="Q163" s="231"/>
      <c r="R163" s="231"/>
      <c r="S163" s="231"/>
      <c r="T163" s="231"/>
      <c r="U163" s="231"/>
      <c r="V163" s="231"/>
      <c r="W163" s="231"/>
      <c r="X163" s="231"/>
      <c r="Y163" s="231"/>
      <c r="Z163" s="231"/>
    </row>
    <row r="164" spans="1:26" ht="14.25" customHeight="1">
      <c r="A164" s="219"/>
      <c r="B164" s="219"/>
      <c r="C164" s="219"/>
      <c r="D164" s="219"/>
      <c r="E164" s="219"/>
      <c r="F164" s="219"/>
      <c r="G164" s="219"/>
      <c r="H164" s="231"/>
      <c r="I164" s="231"/>
      <c r="J164" s="231"/>
      <c r="K164" s="231"/>
      <c r="L164" s="231"/>
      <c r="M164" s="231"/>
      <c r="N164" s="231"/>
      <c r="O164" s="231"/>
      <c r="P164" s="231"/>
      <c r="Q164" s="231"/>
      <c r="R164" s="231"/>
      <c r="S164" s="231"/>
      <c r="T164" s="231"/>
      <c r="U164" s="231"/>
      <c r="V164" s="231"/>
      <c r="W164" s="231"/>
      <c r="X164" s="231"/>
      <c r="Y164" s="231"/>
      <c r="Z164" s="231"/>
    </row>
    <row r="165" spans="1:26" ht="14.25" customHeight="1">
      <c r="A165" s="219"/>
      <c r="B165" s="219"/>
      <c r="C165" s="219"/>
      <c r="D165" s="219"/>
      <c r="E165" s="219"/>
      <c r="F165" s="219"/>
      <c r="G165" s="219"/>
      <c r="H165" s="231"/>
      <c r="I165" s="231"/>
      <c r="J165" s="231"/>
      <c r="K165" s="231"/>
      <c r="L165" s="231"/>
      <c r="M165" s="231"/>
      <c r="N165" s="231"/>
      <c r="O165" s="231"/>
      <c r="P165" s="231"/>
      <c r="Q165" s="231"/>
      <c r="R165" s="231"/>
      <c r="S165" s="231"/>
      <c r="T165" s="231"/>
      <c r="U165" s="231"/>
      <c r="V165" s="231"/>
      <c r="W165" s="231"/>
      <c r="X165" s="231"/>
      <c r="Y165" s="231"/>
      <c r="Z165" s="231"/>
    </row>
    <row r="166" spans="1:26" ht="14.25" customHeight="1">
      <c r="A166" s="219"/>
      <c r="B166" s="219"/>
      <c r="C166" s="219"/>
      <c r="D166" s="219"/>
      <c r="E166" s="219"/>
      <c r="F166" s="219"/>
      <c r="G166" s="219"/>
      <c r="H166" s="231"/>
      <c r="I166" s="231"/>
      <c r="J166" s="231"/>
      <c r="K166" s="231"/>
      <c r="L166" s="231"/>
      <c r="M166" s="231"/>
      <c r="N166" s="231"/>
      <c r="O166" s="231"/>
      <c r="P166" s="231"/>
      <c r="Q166" s="231"/>
      <c r="R166" s="231"/>
      <c r="S166" s="231"/>
      <c r="T166" s="231"/>
      <c r="U166" s="231"/>
      <c r="V166" s="231"/>
      <c r="W166" s="231"/>
      <c r="X166" s="231"/>
      <c r="Y166" s="231"/>
      <c r="Z166" s="231"/>
    </row>
    <row r="167" spans="1:26" ht="14.25" customHeight="1">
      <c r="A167" s="219"/>
      <c r="B167" s="219"/>
      <c r="C167" s="219"/>
      <c r="D167" s="219"/>
      <c r="E167" s="219"/>
      <c r="F167" s="219"/>
      <c r="G167" s="219"/>
      <c r="H167" s="231"/>
      <c r="I167" s="231"/>
      <c r="J167" s="231"/>
      <c r="K167" s="231"/>
      <c r="L167" s="231"/>
      <c r="M167" s="231"/>
      <c r="N167" s="231"/>
      <c r="O167" s="231"/>
      <c r="P167" s="231"/>
      <c r="Q167" s="231"/>
      <c r="R167" s="231"/>
      <c r="S167" s="231"/>
      <c r="T167" s="231"/>
      <c r="U167" s="231"/>
      <c r="V167" s="231"/>
      <c r="W167" s="231"/>
      <c r="X167" s="231"/>
      <c r="Y167" s="231"/>
      <c r="Z167" s="231"/>
    </row>
    <row r="168" spans="1:26" ht="14.25" customHeight="1">
      <c r="A168" s="219"/>
      <c r="B168" s="219"/>
      <c r="C168" s="219"/>
      <c r="D168" s="219"/>
      <c r="E168" s="219"/>
      <c r="F168" s="219"/>
      <c r="G168" s="219"/>
      <c r="H168" s="231"/>
      <c r="I168" s="231"/>
      <c r="J168" s="231"/>
      <c r="K168" s="231"/>
      <c r="L168" s="231"/>
      <c r="M168" s="231"/>
      <c r="N168" s="231"/>
      <c r="O168" s="231"/>
      <c r="P168" s="231"/>
      <c r="Q168" s="231"/>
      <c r="R168" s="231"/>
      <c r="S168" s="231"/>
      <c r="T168" s="231"/>
      <c r="U168" s="231"/>
      <c r="V168" s="231"/>
      <c r="W168" s="231"/>
      <c r="X168" s="231"/>
      <c r="Y168" s="231"/>
      <c r="Z168" s="231"/>
    </row>
    <row r="169" spans="1:26" ht="14.25" customHeight="1">
      <c r="A169" s="219"/>
      <c r="B169" s="219"/>
      <c r="C169" s="219"/>
      <c r="D169" s="219"/>
      <c r="E169" s="219"/>
      <c r="F169" s="219"/>
      <c r="G169" s="219"/>
      <c r="H169" s="231"/>
      <c r="I169" s="231"/>
      <c r="J169" s="231"/>
      <c r="K169" s="231"/>
      <c r="L169" s="231"/>
      <c r="M169" s="231"/>
      <c r="N169" s="231"/>
      <c r="O169" s="231"/>
      <c r="P169" s="231"/>
      <c r="Q169" s="231"/>
      <c r="R169" s="231"/>
      <c r="S169" s="231"/>
      <c r="T169" s="231"/>
      <c r="U169" s="231"/>
      <c r="V169" s="231"/>
      <c r="W169" s="231"/>
      <c r="X169" s="231"/>
      <c r="Y169" s="231"/>
      <c r="Z169" s="231"/>
    </row>
    <row r="170" spans="1:26" ht="14.25" customHeight="1">
      <c r="A170" s="219"/>
      <c r="B170" s="219"/>
      <c r="C170" s="219"/>
      <c r="D170" s="219"/>
      <c r="E170" s="219"/>
      <c r="F170" s="219"/>
      <c r="G170" s="219"/>
      <c r="H170" s="231"/>
      <c r="I170" s="231"/>
      <c r="J170" s="231"/>
      <c r="K170" s="231"/>
      <c r="L170" s="231"/>
      <c r="M170" s="231"/>
      <c r="N170" s="231"/>
      <c r="O170" s="231"/>
      <c r="P170" s="231"/>
      <c r="Q170" s="231"/>
      <c r="R170" s="231"/>
      <c r="S170" s="231"/>
      <c r="T170" s="231"/>
      <c r="U170" s="231"/>
      <c r="V170" s="231"/>
      <c r="W170" s="231"/>
      <c r="X170" s="231"/>
      <c r="Y170" s="231"/>
      <c r="Z170" s="231"/>
    </row>
    <row r="171" spans="1:26" ht="14.25" customHeight="1">
      <c r="A171" s="219"/>
      <c r="B171" s="219"/>
      <c r="C171" s="219"/>
      <c r="D171" s="219"/>
      <c r="E171" s="219"/>
      <c r="F171" s="219"/>
      <c r="G171" s="219"/>
      <c r="H171" s="231"/>
      <c r="I171" s="231"/>
      <c r="J171" s="231"/>
      <c r="K171" s="231"/>
      <c r="L171" s="231"/>
      <c r="M171" s="231"/>
      <c r="N171" s="231"/>
      <c r="O171" s="231"/>
      <c r="P171" s="231"/>
      <c r="Q171" s="231"/>
      <c r="R171" s="231"/>
      <c r="S171" s="231"/>
      <c r="T171" s="231"/>
      <c r="U171" s="231"/>
      <c r="V171" s="231"/>
      <c r="W171" s="231"/>
      <c r="X171" s="231"/>
      <c r="Y171" s="231"/>
      <c r="Z171" s="231"/>
    </row>
    <row r="172" spans="1:26" ht="14.25" customHeight="1">
      <c r="A172" s="219"/>
      <c r="B172" s="219"/>
      <c r="C172" s="219"/>
      <c r="D172" s="219"/>
      <c r="E172" s="219"/>
      <c r="F172" s="219"/>
      <c r="G172" s="219"/>
      <c r="H172" s="231"/>
      <c r="I172" s="231"/>
      <c r="J172" s="231"/>
      <c r="K172" s="231"/>
      <c r="L172" s="231"/>
      <c r="M172" s="231"/>
      <c r="N172" s="231"/>
      <c r="O172" s="231"/>
      <c r="P172" s="231"/>
      <c r="Q172" s="231"/>
      <c r="R172" s="231"/>
      <c r="S172" s="231"/>
      <c r="T172" s="231"/>
      <c r="U172" s="231"/>
      <c r="V172" s="231"/>
      <c r="W172" s="231"/>
      <c r="X172" s="231"/>
      <c r="Y172" s="231"/>
      <c r="Z172" s="231"/>
    </row>
    <row r="173" spans="1:26" ht="14.25" customHeight="1">
      <c r="A173" s="219"/>
      <c r="B173" s="219"/>
      <c r="C173" s="219"/>
      <c r="D173" s="219"/>
      <c r="E173" s="219"/>
      <c r="F173" s="219"/>
      <c r="G173" s="219"/>
      <c r="H173" s="231"/>
      <c r="I173" s="231"/>
      <c r="J173" s="231"/>
      <c r="K173" s="231"/>
      <c r="L173" s="231"/>
      <c r="M173" s="231"/>
      <c r="N173" s="231"/>
      <c r="O173" s="231"/>
      <c r="P173" s="231"/>
      <c r="Q173" s="231"/>
      <c r="R173" s="231"/>
      <c r="S173" s="231"/>
      <c r="T173" s="231"/>
      <c r="U173" s="231"/>
      <c r="V173" s="231"/>
      <c r="W173" s="231"/>
      <c r="X173" s="231"/>
      <c r="Y173" s="231"/>
      <c r="Z173" s="231"/>
    </row>
    <row r="174" spans="1:26" ht="14.25" customHeight="1">
      <c r="A174" s="31"/>
      <c r="B174" s="31"/>
      <c r="C174" s="31"/>
      <c r="D174" s="31"/>
      <c r="E174" s="31"/>
      <c r="F174" s="31"/>
      <c r="G174" s="31"/>
      <c r="H174" s="231"/>
      <c r="I174" s="231"/>
      <c r="J174" s="231"/>
      <c r="K174" s="231"/>
      <c r="L174" s="231"/>
      <c r="M174" s="231"/>
      <c r="N174" s="231"/>
      <c r="O174" s="231"/>
      <c r="P174" s="231"/>
      <c r="Q174" s="231"/>
      <c r="R174" s="231"/>
      <c r="S174" s="231"/>
      <c r="T174" s="231"/>
      <c r="U174" s="231"/>
      <c r="V174" s="231"/>
      <c r="W174" s="231"/>
      <c r="X174" s="231"/>
      <c r="Y174" s="231"/>
      <c r="Z174" s="231"/>
    </row>
    <row r="175" spans="1:26" ht="14.25" customHeight="1">
      <c r="A175" s="31"/>
      <c r="B175" s="31"/>
      <c r="C175" s="31"/>
      <c r="D175" s="31"/>
      <c r="E175" s="31"/>
      <c r="F175" s="31"/>
      <c r="G175" s="31"/>
      <c r="H175" s="231"/>
      <c r="I175" s="231"/>
      <c r="J175" s="231"/>
      <c r="K175" s="231"/>
      <c r="L175" s="231"/>
      <c r="M175" s="231"/>
      <c r="N175" s="231"/>
      <c r="O175" s="231"/>
      <c r="P175" s="231"/>
      <c r="Q175" s="231"/>
      <c r="R175" s="231"/>
      <c r="S175" s="231"/>
      <c r="T175" s="231"/>
      <c r="U175" s="231"/>
      <c r="V175" s="231"/>
      <c r="W175" s="231"/>
      <c r="X175" s="231"/>
      <c r="Y175" s="231"/>
      <c r="Z175" s="231"/>
    </row>
    <row r="176" spans="1:26" ht="14.25" customHeight="1">
      <c r="A176" s="31"/>
      <c r="B176" s="31"/>
      <c r="C176" s="31"/>
      <c r="D176" s="31"/>
      <c r="E176" s="31"/>
      <c r="F176" s="31"/>
      <c r="G176" s="31"/>
      <c r="H176" s="231"/>
      <c r="I176" s="231"/>
      <c r="J176" s="231"/>
      <c r="K176" s="231"/>
      <c r="L176" s="231"/>
      <c r="M176" s="231"/>
      <c r="N176" s="231"/>
      <c r="O176" s="231"/>
      <c r="P176" s="231"/>
      <c r="Q176" s="231"/>
      <c r="R176" s="231"/>
      <c r="S176" s="231"/>
      <c r="T176" s="231"/>
      <c r="U176" s="231"/>
      <c r="V176" s="231"/>
      <c r="W176" s="231"/>
      <c r="X176" s="231"/>
      <c r="Y176" s="231"/>
      <c r="Z176" s="231"/>
    </row>
    <row r="177" spans="1:26" ht="14.25" customHeight="1">
      <c r="A177" s="31"/>
      <c r="B177" s="31"/>
      <c r="C177" s="31"/>
      <c r="D177" s="31"/>
      <c r="E177" s="31"/>
      <c r="F177" s="31"/>
      <c r="G177" s="31"/>
      <c r="H177" s="231"/>
      <c r="I177" s="231"/>
      <c r="J177" s="231"/>
      <c r="K177" s="231"/>
      <c r="L177" s="231"/>
      <c r="M177" s="231"/>
      <c r="N177" s="231"/>
      <c r="O177" s="231"/>
      <c r="P177" s="231"/>
      <c r="Q177" s="231"/>
      <c r="R177" s="231"/>
      <c r="S177" s="231"/>
      <c r="T177" s="231"/>
      <c r="U177" s="231"/>
      <c r="V177" s="231"/>
      <c r="W177" s="231"/>
      <c r="X177" s="231"/>
      <c r="Y177" s="231"/>
      <c r="Z177" s="231"/>
    </row>
    <row r="178" spans="1:26" ht="14.25" customHeight="1">
      <c r="A178" s="31"/>
      <c r="B178" s="31"/>
      <c r="C178" s="31"/>
      <c r="D178" s="31"/>
      <c r="E178" s="31"/>
      <c r="F178" s="31"/>
      <c r="G178" s="31"/>
      <c r="H178" s="231"/>
      <c r="I178" s="231"/>
      <c r="J178" s="231"/>
      <c r="K178" s="231"/>
      <c r="L178" s="231"/>
      <c r="M178" s="231"/>
      <c r="N178" s="231"/>
      <c r="O178" s="231"/>
      <c r="P178" s="231"/>
      <c r="Q178" s="231"/>
      <c r="R178" s="231"/>
      <c r="S178" s="231"/>
      <c r="T178" s="231"/>
      <c r="U178" s="231"/>
      <c r="V178" s="231"/>
      <c r="W178" s="231"/>
      <c r="X178" s="231"/>
      <c r="Y178" s="231"/>
      <c r="Z178" s="231"/>
    </row>
    <row r="179" spans="1:26" ht="14.25" customHeight="1">
      <c r="A179" s="31"/>
      <c r="B179" s="31"/>
      <c r="C179" s="31"/>
      <c r="D179" s="31"/>
      <c r="E179" s="31"/>
      <c r="F179" s="31"/>
      <c r="G179" s="31"/>
      <c r="H179" s="231"/>
      <c r="I179" s="231"/>
      <c r="J179" s="231"/>
      <c r="K179" s="231"/>
      <c r="L179" s="231"/>
      <c r="M179" s="231"/>
      <c r="N179" s="231"/>
      <c r="O179" s="231"/>
      <c r="P179" s="231"/>
      <c r="Q179" s="231"/>
      <c r="R179" s="231"/>
      <c r="S179" s="231"/>
      <c r="T179" s="231"/>
      <c r="U179" s="231"/>
      <c r="V179" s="231"/>
      <c r="W179" s="231"/>
      <c r="X179" s="231"/>
      <c r="Y179" s="231"/>
      <c r="Z179" s="231"/>
    </row>
    <row r="180" spans="1:26" ht="14.25" customHeight="1">
      <c r="A180" s="31"/>
      <c r="B180" s="31"/>
      <c r="C180" s="31"/>
      <c r="D180" s="31"/>
      <c r="E180" s="31"/>
      <c r="F180" s="31"/>
      <c r="G180" s="31"/>
      <c r="H180" s="231"/>
      <c r="I180" s="231"/>
      <c r="J180" s="231"/>
      <c r="K180" s="231"/>
      <c r="L180" s="231"/>
      <c r="M180" s="231"/>
      <c r="N180" s="231"/>
      <c r="O180" s="231"/>
      <c r="P180" s="231"/>
      <c r="Q180" s="231"/>
      <c r="R180" s="231"/>
      <c r="S180" s="231"/>
      <c r="T180" s="231"/>
      <c r="U180" s="231"/>
      <c r="V180" s="231"/>
      <c r="W180" s="231"/>
      <c r="X180" s="231"/>
      <c r="Y180" s="231"/>
      <c r="Z180" s="231"/>
    </row>
    <row r="181" spans="1:26" ht="14.25" customHeight="1">
      <c r="A181" s="31"/>
      <c r="B181" s="31"/>
      <c r="C181" s="31"/>
      <c r="D181" s="31"/>
      <c r="E181" s="31"/>
      <c r="F181" s="31"/>
      <c r="G181" s="31"/>
      <c r="H181" s="231"/>
      <c r="I181" s="231"/>
      <c r="J181" s="231"/>
      <c r="K181" s="231"/>
      <c r="L181" s="231"/>
      <c r="M181" s="231"/>
      <c r="N181" s="231"/>
      <c r="O181" s="231"/>
      <c r="P181" s="231"/>
      <c r="Q181" s="231"/>
      <c r="R181" s="231"/>
      <c r="S181" s="231"/>
      <c r="T181" s="231"/>
      <c r="U181" s="231"/>
      <c r="V181" s="231"/>
      <c r="W181" s="231"/>
      <c r="X181" s="231"/>
      <c r="Y181" s="231"/>
      <c r="Z181" s="231"/>
    </row>
    <row r="182" spans="1:26" ht="14.25" customHeight="1">
      <c r="A182" s="31"/>
      <c r="B182" s="31"/>
      <c r="C182" s="31"/>
      <c r="D182" s="31"/>
      <c r="E182" s="31"/>
      <c r="F182" s="31"/>
      <c r="G182" s="31"/>
      <c r="H182" s="231"/>
      <c r="I182" s="231"/>
      <c r="J182" s="231"/>
      <c r="K182" s="231"/>
      <c r="L182" s="231"/>
      <c r="M182" s="231"/>
      <c r="N182" s="231"/>
      <c r="O182" s="231"/>
      <c r="P182" s="231"/>
      <c r="Q182" s="231"/>
      <c r="R182" s="231"/>
      <c r="S182" s="231"/>
      <c r="T182" s="231"/>
      <c r="U182" s="231"/>
      <c r="V182" s="231"/>
      <c r="W182" s="231"/>
      <c r="X182" s="231"/>
      <c r="Y182" s="231"/>
      <c r="Z182" s="231"/>
    </row>
    <row r="183" spans="1:26" ht="14.25" customHeight="1">
      <c r="A183" s="31"/>
      <c r="B183" s="31"/>
      <c r="C183" s="31"/>
      <c r="D183" s="31"/>
      <c r="E183" s="31"/>
      <c r="F183" s="31"/>
      <c r="G183" s="31"/>
      <c r="H183" s="231"/>
      <c r="I183" s="231"/>
      <c r="J183" s="231"/>
      <c r="K183" s="231"/>
      <c r="L183" s="231"/>
      <c r="M183" s="231"/>
      <c r="N183" s="231"/>
      <c r="O183" s="231"/>
      <c r="P183" s="231"/>
      <c r="Q183" s="231"/>
      <c r="R183" s="231"/>
      <c r="S183" s="231"/>
      <c r="T183" s="231"/>
      <c r="U183" s="231"/>
      <c r="V183" s="231"/>
      <c r="W183" s="231"/>
      <c r="X183" s="231"/>
      <c r="Y183" s="231"/>
      <c r="Z183" s="231"/>
    </row>
    <row r="184" spans="1:26" ht="14.25" customHeight="1">
      <c r="A184" s="31"/>
      <c r="B184" s="31"/>
      <c r="C184" s="31"/>
      <c r="D184" s="31"/>
      <c r="E184" s="31"/>
      <c r="F184" s="31"/>
      <c r="G184" s="31"/>
      <c r="H184" s="231"/>
      <c r="I184" s="231"/>
      <c r="J184" s="231"/>
      <c r="K184" s="231"/>
      <c r="L184" s="231"/>
      <c r="M184" s="231"/>
      <c r="N184" s="231"/>
      <c r="O184" s="231"/>
      <c r="P184" s="231"/>
      <c r="Q184" s="231"/>
      <c r="R184" s="231"/>
      <c r="S184" s="231"/>
      <c r="T184" s="231"/>
      <c r="U184" s="231"/>
      <c r="V184" s="231"/>
      <c r="W184" s="231"/>
      <c r="X184" s="231"/>
      <c r="Y184" s="231"/>
      <c r="Z184" s="231"/>
    </row>
    <row r="185" spans="1:26" ht="14.25" customHeight="1">
      <c r="A185" s="31"/>
      <c r="B185" s="31"/>
      <c r="C185" s="31"/>
      <c r="D185" s="31"/>
      <c r="E185" s="31"/>
      <c r="F185" s="31"/>
      <c r="G185" s="31"/>
      <c r="H185" s="231"/>
      <c r="I185" s="231"/>
      <c r="J185" s="231"/>
      <c r="K185" s="231"/>
      <c r="L185" s="231"/>
      <c r="M185" s="231"/>
      <c r="N185" s="231"/>
      <c r="O185" s="231"/>
      <c r="P185" s="231"/>
      <c r="Q185" s="231"/>
      <c r="R185" s="231"/>
      <c r="S185" s="231"/>
      <c r="T185" s="231"/>
      <c r="U185" s="231"/>
      <c r="V185" s="231"/>
      <c r="W185" s="231"/>
      <c r="X185" s="231"/>
      <c r="Y185" s="231"/>
      <c r="Z185" s="231"/>
    </row>
    <row r="186" spans="1:26" ht="14.25" customHeight="1">
      <c r="A186" s="31"/>
      <c r="B186" s="31"/>
      <c r="C186" s="31"/>
      <c r="D186" s="31"/>
      <c r="E186" s="31"/>
      <c r="F186" s="31"/>
      <c r="G186" s="31"/>
      <c r="H186" s="231"/>
      <c r="I186" s="231"/>
      <c r="J186" s="231"/>
      <c r="K186" s="231"/>
      <c r="L186" s="231"/>
      <c r="M186" s="231"/>
      <c r="N186" s="231"/>
      <c r="O186" s="231"/>
      <c r="P186" s="231"/>
      <c r="Q186" s="231"/>
      <c r="R186" s="231"/>
      <c r="S186" s="231"/>
      <c r="T186" s="231"/>
      <c r="U186" s="231"/>
      <c r="V186" s="231"/>
      <c r="W186" s="231"/>
      <c r="X186" s="231"/>
      <c r="Y186" s="231"/>
      <c r="Z186" s="231"/>
    </row>
    <row r="187" spans="1:26" ht="14.25" customHeight="1">
      <c r="A187" s="31"/>
      <c r="B187" s="31"/>
      <c r="C187" s="31"/>
      <c r="D187" s="31"/>
      <c r="E187" s="31"/>
      <c r="F187" s="31"/>
      <c r="G187" s="31"/>
      <c r="H187" s="231"/>
      <c r="I187" s="231"/>
      <c r="J187" s="231"/>
      <c r="K187" s="231"/>
      <c r="L187" s="231"/>
      <c r="M187" s="231"/>
      <c r="N187" s="231"/>
      <c r="O187" s="231"/>
      <c r="P187" s="231"/>
      <c r="Q187" s="231"/>
      <c r="R187" s="231"/>
      <c r="S187" s="231"/>
      <c r="T187" s="231"/>
      <c r="U187" s="231"/>
      <c r="V187" s="231"/>
      <c r="W187" s="231"/>
      <c r="X187" s="231"/>
      <c r="Y187" s="231"/>
      <c r="Z187" s="231"/>
    </row>
    <row r="188" spans="1:26" ht="14.25" customHeight="1">
      <c r="A188" s="31"/>
      <c r="B188" s="31"/>
      <c r="C188" s="31"/>
      <c r="D188" s="31"/>
      <c r="E188" s="31"/>
      <c r="F188" s="31"/>
      <c r="G188" s="31"/>
      <c r="H188" s="231"/>
      <c r="I188" s="231"/>
      <c r="J188" s="231"/>
      <c r="K188" s="231"/>
      <c r="L188" s="231"/>
      <c r="M188" s="231"/>
      <c r="N188" s="231"/>
      <c r="O188" s="231"/>
      <c r="P188" s="231"/>
      <c r="Q188" s="231"/>
      <c r="R188" s="231"/>
      <c r="S188" s="231"/>
      <c r="T188" s="231"/>
      <c r="U188" s="231"/>
      <c r="V188" s="231"/>
      <c r="W188" s="231"/>
      <c r="X188" s="231"/>
      <c r="Y188" s="231"/>
      <c r="Z188" s="231"/>
    </row>
    <row r="189" spans="1:26" ht="14.25" customHeight="1">
      <c r="A189" s="31"/>
      <c r="B189" s="31"/>
      <c r="C189" s="31"/>
      <c r="D189" s="31"/>
      <c r="E189" s="31"/>
      <c r="F189" s="31"/>
      <c r="G189" s="31"/>
      <c r="H189" s="231"/>
      <c r="I189" s="231"/>
      <c r="J189" s="231"/>
      <c r="K189" s="231"/>
      <c r="L189" s="231"/>
      <c r="M189" s="231"/>
      <c r="N189" s="231"/>
      <c r="O189" s="231"/>
      <c r="P189" s="231"/>
      <c r="Q189" s="231"/>
      <c r="R189" s="231"/>
      <c r="S189" s="231"/>
      <c r="T189" s="231"/>
      <c r="U189" s="231"/>
      <c r="V189" s="231"/>
      <c r="W189" s="231"/>
      <c r="X189" s="231"/>
      <c r="Y189" s="231"/>
      <c r="Z189" s="231"/>
    </row>
    <row r="190" spans="1:26" ht="14.25" customHeight="1">
      <c r="A190" s="31"/>
      <c r="B190" s="31"/>
      <c r="C190" s="31"/>
      <c r="D190" s="31"/>
      <c r="E190" s="31"/>
      <c r="F190" s="31"/>
      <c r="G190" s="31"/>
      <c r="H190" s="231"/>
      <c r="I190" s="231"/>
      <c r="J190" s="231"/>
      <c r="K190" s="231"/>
      <c r="L190" s="231"/>
      <c r="M190" s="231"/>
      <c r="N190" s="231"/>
      <c r="O190" s="231"/>
      <c r="P190" s="231"/>
      <c r="Q190" s="231"/>
      <c r="R190" s="231"/>
      <c r="S190" s="231"/>
      <c r="T190" s="231"/>
      <c r="U190" s="231"/>
      <c r="V190" s="231"/>
      <c r="W190" s="231"/>
      <c r="X190" s="231"/>
      <c r="Y190" s="231"/>
      <c r="Z190" s="231"/>
    </row>
    <row r="191" spans="1:26" ht="14.25" customHeight="1">
      <c r="A191" s="31"/>
      <c r="B191" s="31"/>
      <c r="C191" s="31"/>
      <c r="D191" s="31"/>
      <c r="E191" s="31"/>
      <c r="F191" s="31"/>
      <c r="G191" s="31"/>
      <c r="H191" s="231"/>
      <c r="I191" s="231"/>
      <c r="J191" s="231"/>
      <c r="K191" s="231"/>
      <c r="L191" s="231"/>
      <c r="M191" s="231"/>
      <c r="N191" s="231"/>
      <c r="O191" s="231"/>
      <c r="P191" s="231"/>
      <c r="Q191" s="231"/>
      <c r="R191" s="231"/>
      <c r="S191" s="231"/>
      <c r="T191" s="231"/>
      <c r="U191" s="231"/>
      <c r="V191" s="231"/>
      <c r="W191" s="231"/>
      <c r="X191" s="231"/>
      <c r="Y191" s="231"/>
      <c r="Z191" s="231"/>
    </row>
    <row r="192" spans="1:26" ht="14.25" customHeight="1">
      <c r="A192" s="31"/>
      <c r="B192" s="31"/>
      <c r="C192" s="31"/>
      <c r="D192" s="31"/>
      <c r="E192" s="31"/>
      <c r="F192" s="31"/>
      <c r="G192" s="31"/>
      <c r="H192" s="231"/>
      <c r="I192" s="231"/>
      <c r="J192" s="231"/>
      <c r="K192" s="231"/>
      <c r="L192" s="231"/>
      <c r="M192" s="231"/>
      <c r="N192" s="231"/>
      <c r="O192" s="231"/>
      <c r="P192" s="231"/>
      <c r="Q192" s="231"/>
      <c r="R192" s="231"/>
      <c r="S192" s="231"/>
      <c r="T192" s="231"/>
      <c r="U192" s="231"/>
      <c r="V192" s="231"/>
      <c r="W192" s="231"/>
      <c r="X192" s="231"/>
      <c r="Y192" s="231"/>
      <c r="Z192" s="231"/>
    </row>
    <row r="193" spans="1:26" ht="14.25" customHeight="1">
      <c r="A193" s="31"/>
      <c r="B193" s="31"/>
      <c r="C193" s="31"/>
      <c r="D193" s="31"/>
      <c r="E193" s="31"/>
      <c r="F193" s="31"/>
      <c r="G193" s="31"/>
      <c r="H193" s="231"/>
      <c r="I193" s="231"/>
      <c r="J193" s="231"/>
      <c r="K193" s="231"/>
      <c r="L193" s="231"/>
      <c r="M193" s="231"/>
      <c r="N193" s="231"/>
      <c r="O193" s="231"/>
      <c r="P193" s="231"/>
      <c r="Q193" s="231"/>
      <c r="R193" s="231"/>
      <c r="S193" s="231"/>
      <c r="T193" s="231"/>
      <c r="U193" s="231"/>
      <c r="V193" s="231"/>
      <c r="W193" s="231"/>
      <c r="X193" s="231"/>
      <c r="Y193" s="231"/>
      <c r="Z193" s="231"/>
    </row>
    <row r="194" spans="1:26" ht="14.25" customHeight="1">
      <c r="A194" s="31"/>
      <c r="B194" s="31"/>
      <c r="C194" s="31"/>
      <c r="D194" s="31"/>
      <c r="E194" s="31"/>
      <c r="F194" s="31"/>
      <c r="G194" s="31"/>
      <c r="H194" s="231"/>
      <c r="I194" s="231"/>
      <c r="J194" s="231"/>
      <c r="K194" s="231"/>
      <c r="L194" s="231"/>
      <c r="M194" s="231"/>
      <c r="N194" s="231"/>
      <c r="O194" s="231"/>
      <c r="P194" s="231"/>
      <c r="Q194" s="231"/>
      <c r="R194" s="231"/>
      <c r="S194" s="231"/>
      <c r="T194" s="231"/>
      <c r="U194" s="231"/>
      <c r="V194" s="231"/>
      <c r="W194" s="231"/>
      <c r="X194" s="231"/>
      <c r="Y194" s="231"/>
      <c r="Z194" s="231"/>
    </row>
    <row r="195" spans="1:26" ht="14.25" customHeight="1">
      <c r="A195" s="31"/>
      <c r="B195" s="31"/>
      <c r="C195" s="31"/>
      <c r="D195" s="31"/>
      <c r="E195" s="31"/>
      <c r="F195" s="31"/>
      <c r="G195" s="31"/>
      <c r="H195" s="231"/>
      <c r="I195" s="231"/>
      <c r="J195" s="231"/>
      <c r="K195" s="231"/>
      <c r="L195" s="231"/>
      <c r="M195" s="231"/>
      <c r="N195" s="231"/>
      <c r="O195" s="231"/>
      <c r="P195" s="231"/>
      <c r="Q195" s="231"/>
      <c r="R195" s="231"/>
      <c r="S195" s="231"/>
      <c r="T195" s="231"/>
      <c r="U195" s="231"/>
      <c r="V195" s="231"/>
      <c r="W195" s="231"/>
      <c r="X195" s="231"/>
      <c r="Y195" s="231"/>
      <c r="Z195" s="231"/>
    </row>
    <row r="196" spans="1:26" ht="14.25" customHeight="1">
      <c r="A196" s="31"/>
      <c r="B196" s="31"/>
      <c r="C196" s="31"/>
      <c r="D196" s="31"/>
      <c r="E196" s="31"/>
      <c r="F196" s="31"/>
      <c r="G196" s="31"/>
      <c r="H196" s="231"/>
      <c r="I196" s="231"/>
      <c r="J196" s="231"/>
      <c r="K196" s="231"/>
      <c r="L196" s="231"/>
      <c r="M196" s="231"/>
      <c r="N196" s="231"/>
      <c r="O196" s="231"/>
      <c r="P196" s="231"/>
      <c r="Q196" s="231"/>
      <c r="R196" s="231"/>
      <c r="S196" s="231"/>
      <c r="T196" s="231"/>
      <c r="U196" s="231"/>
      <c r="V196" s="231"/>
      <c r="W196" s="231"/>
      <c r="X196" s="231"/>
      <c r="Y196" s="231"/>
      <c r="Z196" s="231"/>
    </row>
    <row r="197" spans="1:26" ht="14.25" customHeight="1">
      <c r="A197" s="31"/>
      <c r="B197" s="31"/>
      <c r="C197" s="31"/>
      <c r="D197" s="31"/>
      <c r="E197" s="31"/>
      <c r="F197" s="31"/>
      <c r="G197" s="31"/>
      <c r="H197" s="231"/>
      <c r="I197" s="231"/>
      <c r="J197" s="231"/>
      <c r="K197" s="231"/>
      <c r="L197" s="231"/>
      <c r="M197" s="231"/>
      <c r="N197" s="231"/>
      <c r="O197" s="231"/>
      <c r="P197" s="231"/>
      <c r="Q197" s="231"/>
      <c r="R197" s="231"/>
      <c r="S197" s="231"/>
      <c r="T197" s="231"/>
      <c r="U197" s="231"/>
      <c r="V197" s="231"/>
      <c r="W197" s="231"/>
      <c r="X197" s="231"/>
      <c r="Y197" s="231"/>
      <c r="Z197" s="231"/>
    </row>
    <row r="198" spans="1:26" ht="14.25" customHeight="1">
      <c r="A198" s="31"/>
      <c r="B198" s="31"/>
      <c r="C198" s="31"/>
      <c r="D198" s="31"/>
      <c r="E198" s="31"/>
      <c r="F198" s="31"/>
      <c r="G198" s="31"/>
      <c r="H198" s="231"/>
      <c r="I198" s="231"/>
      <c r="J198" s="231"/>
      <c r="K198" s="231"/>
      <c r="L198" s="231"/>
      <c r="M198" s="231"/>
      <c r="N198" s="231"/>
      <c r="O198" s="231"/>
      <c r="P198" s="231"/>
      <c r="Q198" s="231"/>
      <c r="R198" s="231"/>
      <c r="S198" s="231"/>
      <c r="T198" s="231"/>
      <c r="U198" s="231"/>
      <c r="V198" s="231"/>
      <c r="W198" s="231"/>
      <c r="X198" s="231"/>
      <c r="Y198" s="231"/>
      <c r="Z198" s="231"/>
    </row>
    <row r="199" spans="1:26" ht="14.25" customHeight="1">
      <c r="A199" s="31"/>
      <c r="B199" s="31"/>
      <c r="C199" s="31"/>
      <c r="D199" s="31"/>
      <c r="E199" s="31"/>
      <c r="F199" s="31"/>
      <c r="G199" s="31"/>
      <c r="H199" s="231"/>
      <c r="I199" s="231"/>
      <c r="J199" s="231"/>
      <c r="K199" s="231"/>
      <c r="L199" s="231"/>
      <c r="M199" s="231"/>
      <c r="N199" s="231"/>
      <c r="O199" s="231"/>
      <c r="P199" s="231"/>
      <c r="Q199" s="231"/>
      <c r="R199" s="231"/>
      <c r="S199" s="231"/>
      <c r="T199" s="231"/>
      <c r="U199" s="231"/>
      <c r="V199" s="231"/>
      <c r="W199" s="231"/>
      <c r="X199" s="231"/>
      <c r="Y199" s="231"/>
      <c r="Z199" s="231"/>
    </row>
    <row r="200" spans="1:26" ht="14.25" customHeight="1">
      <c r="A200" s="31"/>
      <c r="B200" s="31"/>
      <c r="C200" s="31"/>
      <c r="D200" s="31"/>
      <c r="E200" s="31"/>
      <c r="F200" s="31"/>
      <c r="G200" s="31"/>
      <c r="H200" s="231"/>
      <c r="I200" s="231"/>
      <c r="J200" s="231"/>
      <c r="K200" s="231"/>
      <c r="L200" s="231"/>
      <c r="M200" s="231"/>
      <c r="N200" s="231"/>
      <c r="O200" s="231"/>
      <c r="P200" s="231"/>
      <c r="Q200" s="231"/>
      <c r="R200" s="231"/>
      <c r="S200" s="231"/>
      <c r="T200" s="231"/>
      <c r="U200" s="231"/>
      <c r="V200" s="231"/>
      <c r="W200" s="231"/>
      <c r="X200" s="231"/>
      <c r="Y200" s="231"/>
      <c r="Z200" s="231"/>
    </row>
    <row r="201" spans="1:26" ht="14.25" customHeight="1">
      <c r="A201" s="31"/>
      <c r="B201" s="31"/>
      <c r="C201" s="31"/>
      <c r="D201" s="31"/>
      <c r="E201" s="31"/>
      <c r="F201" s="31"/>
      <c r="G201" s="31"/>
      <c r="H201" s="231"/>
      <c r="I201" s="231"/>
      <c r="J201" s="231"/>
      <c r="K201" s="231"/>
      <c r="L201" s="231"/>
      <c r="M201" s="231"/>
      <c r="N201" s="231"/>
      <c r="O201" s="231"/>
      <c r="P201" s="231"/>
      <c r="Q201" s="231"/>
      <c r="R201" s="231"/>
      <c r="S201" s="231"/>
      <c r="T201" s="231"/>
      <c r="U201" s="231"/>
      <c r="V201" s="231"/>
      <c r="W201" s="231"/>
      <c r="X201" s="231"/>
      <c r="Y201" s="231"/>
      <c r="Z201" s="231"/>
    </row>
    <row r="202" spans="1:26" ht="14.25" customHeight="1">
      <c r="A202" s="31"/>
      <c r="B202" s="31"/>
      <c r="C202" s="31"/>
      <c r="D202" s="31"/>
      <c r="E202" s="31"/>
      <c r="F202" s="31"/>
      <c r="G202" s="31"/>
      <c r="H202" s="231"/>
      <c r="I202" s="231"/>
      <c r="J202" s="231"/>
      <c r="K202" s="231"/>
      <c r="L202" s="231"/>
      <c r="M202" s="231"/>
      <c r="N202" s="231"/>
      <c r="O202" s="231"/>
      <c r="P202" s="231"/>
      <c r="Q202" s="231"/>
      <c r="R202" s="231"/>
      <c r="S202" s="231"/>
      <c r="T202" s="231"/>
      <c r="U202" s="231"/>
      <c r="V202" s="231"/>
      <c r="W202" s="231"/>
      <c r="X202" s="231"/>
      <c r="Y202" s="231"/>
      <c r="Z202" s="231"/>
    </row>
    <row r="203" spans="1:26" ht="14.25" customHeight="1">
      <c r="A203" s="31"/>
      <c r="B203" s="31"/>
      <c r="C203" s="31"/>
      <c r="D203" s="31"/>
      <c r="E203" s="31"/>
      <c r="F203" s="31"/>
      <c r="G203" s="31"/>
      <c r="H203" s="231"/>
      <c r="I203" s="231"/>
      <c r="J203" s="231"/>
      <c r="K203" s="231"/>
      <c r="L203" s="231"/>
      <c r="M203" s="231"/>
      <c r="N203" s="231"/>
      <c r="O203" s="231"/>
      <c r="P203" s="231"/>
      <c r="Q203" s="231"/>
      <c r="R203" s="231"/>
      <c r="S203" s="231"/>
      <c r="T203" s="231"/>
      <c r="U203" s="231"/>
      <c r="V203" s="231"/>
      <c r="W203" s="231"/>
      <c r="X203" s="231"/>
      <c r="Y203" s="231"/>
      <c r="Z203" s="231"/>
    </row>
    <row r="204" spans="1:26" ht="14.25" customHeight="1">
      <c r="A204" s="31"/>
      <c r="B204" s="31"/>
      <c r="C204" s="31"/>
      <c r="D204" s="31"/>
      <c r="E204" s="31"/>
      <c r="F204" s="31"/>
      <c r="G204" s="31"/>
      <c r="H204" s="231"/>
      <c r="I204" s="231"/>
      <c r="J204" s="231"/>
      <c r="K204" s="231"/>
      <c r="L204" s="231"/>
      <c r="M204" s="231"/>
      <c r="N204" s="231"/>
      <c r="O204" s="231"/>
      <c r="P204" s="231"/>
      <c r="Q204" s="231"/>
      <c r="R204" s="231"/>
      <c r="S204" s="231"/>
      <c r="T204" s="231"/>
      <c r="U204" s="231"/>
      <c r="V204" s="231"/>
      <c r="W204" s="231"/>
      <c r="X204" s="231"/>
      <c r="Y204" s="231"/>
      <c r="Z204" s="231"/>
    </row>
    <row r="205" spans="1:26" ht="14.25" customHeight="1">
      <c r="A205" s="31"/>
      <c r="B205" s="31"/>
      <c r="C205" s="31"/>
      <c r="D205" s="31"/>
      <c r="E205" s="31"/>
      <c r="F205" s="31"/>
      <c r="G205" s="31"/>
      <c r="H205" s="231"/>
      <c r="I205" s="231"/>
      <c r="J205" s="231"/>
      <c r="K205" s="231"/>
      <c r="L205" s="231"/>
      <c r="M205" s="231"/>
      <c r="N205" s="231"/>
      <c r="O205" s="231"/>
      <c r="P205" s="231"/>
      <c r="Q205" s="231"/>
      <c r="R205" s="231"/>
      <c r="S205" s="231"/>
      <c r="T205" s="231"/>
      <c r="U205" s="231"/>
      <c r="V205" s="231"/>
      <c r="W205" s="231"/>
      <c r="X205" s="231"/>
      <c r="Y205" s="231"/>
      <c r="Z205" s="231"/>
    </row>
    <row r="206" spans="1:26" ht="14.25" customHeight="1">
      <c r="A206" s="31"/>
      <c r="B206" s="31"/>
      <c r="C206" s="31"/>
      <c r="D206" s="31"/>
      <c r="E206" s="31"/>
      <c r="F206" s="31"/>
      <c r="G206" s="31"/>
      <c r="H206" s="231"/>
      <c r="I206" s="231"/>
      <c r="J206" s="231"/>
      <c r="K206" s="231"/>
      <c r="L206" s="231"/>
      <c r="M206" s="231"/>
      <c r="N206" s="231"/>
      <c r="O206" s="231"/>
      <c r="P206" s="231"/>
      <c r="Q206" s="231"/>
      <c r="R206" s="231"/>
      <c r="S206" s="231"/>
      <c r="T206" s="231"/>
      <c r="U206" s="231"/>
      <c r="V206" s="231"/>
      <c r="W206" s="231"/>
      <c r="X206" s="231"/>
      <c r="Y206" s="231"/>
      <c r="Z206" s="231"/>
    </row>
    <row r="207" spans="1:26" ht="14.25" customHeight="1">
      <c r="A207" s="31"/>
      <c r="B207" s="31"/>
      <c r="C207" s="31"/>
      <c r="D207" s="31"/>
      <c r="E207" s="31"/>
      <c r="F207" s="31"/>
      <c r="G207" s="31"/>
      <c r="H207" s="231"/>
      <c r="I207" s="231"/>
      <c r="J207" s="231"/>
      <c r="K207" s="231"/>
      <c r="L207" s="231"/>
      <c r="M207" s="231"/>
      <c r="N207" s="231"/>
      <c r="O207" s="231"/>
      <c r="P207" s="231"/>
      <c r="Q207" s="231"/>
      <c r="R207" s="231"/>
      <c r="S207" s="231"/>
      <c r="T207" s="231"/>
      <c r="U207" s="231"/>
      <c r="V207" s="231"/>
      <c r="W207" s="231"/>
      <c r="X207" s="231"/>
      <c r="Y207" s="231"/>
      <c r="Z207" s="231"/>
    </row>
    <row r="208" spans="1:26" ht="14.25" customHeight="1">
      <c r="A208" s="31"/>
      <c r="B208" s="31"/>
      <c r="C208" s="31"/>
      <c r="D208" s="31"/>
      <c r="E208" s="31"/>
      <c r="F208" s="31"/>
      <c r="G208" s="31"/>
      <c r="H208" s="231"/>
      <c r="I208" s="231"/>
      <c r="J208" s="231"/>
      <c r="K208" s="231"/>
      <c r="L208" s="231"/>
      <c r="M208" s="231"/>
      <c r="N208" s="231"/>
      <c r="O208" s="231"/>
      <c r="P208" s="231"/>
      <c r="Q208" s="231"/>
      <c r="R208" s="231"/>
      <c r="S208" s="231"/>
      <c r="T208" s="231"/>
      <c r="U208" s="231"/>
      <c r="V208" s="231"/>
      <c r="W208" s="231"/>
      <c r="X208" s="231"/>
      <c r="Y208" s="231"/>
      <c r="Z208" s="231"/>
    </row>
    <row r="209" spans="1:26" ht="14.25" customHeight="1">
      <c r="A209" s="31"/>
      <c r="B209" s="31"/>
      <c r="C209" s="31"/>
      <c r="D209" s="31"/>
      <c r="E209" s="31"/>
      <c r="F209" s="31"/>
      <c r="G209" s="31"/>
      <c r="H209" s="231"/>
      <c r="I209" s="231"/>
      <c r="J209" s="231"/>
      <c r="K209" s="231"/>
      <c r="L209" s="231"/>
      <c r="M209" s="231"/>
      <c r="N209" s="231"/>
      <c r="O209" s="231"/>
      <c r="P209" s="231"/>
      <c r="Q209" s="231"/>
      <c r="R209" s="231"/>
      <c r="S209" s="231"/>
      <c r="T209" s="231"/>
      <c r="U209" s="231"/>
      <c r="V209" s="231"/>
      <c r="W209" s="231"/>
      <c r="X209" s="231"/>
      <c r="Y209" s="231"/>
      <c r="Z209" s="231"/>
    </row>
    <row r="210" spans="1:26" ht="14.25" customHeight="1">
      <c r="A210" s="31"/>
      <c r="B210" s="31"/>
      <c r="C210" s="31"/>
      <c r="D210" s="31"/>
      <c r="E210" s="31"/>
      <c r="F210" s="31"/>
      <c r="G210" s="31"/>
      <c r="H210" s="231"/>
      <c r="I210" s="231"/>
      <c r="J210" s="231"/>
      <c r="K210" s="231"/>
      <c r="L210" s="231"/>
      <c r="M210" s="231"/>
      <c r="N210" s="231"/>
      <c r="O210" s="231"/>
      <c r="P210" s="231"/>
      <c r="Q210" s="231"/>
      <c r="R210" s="231"/>
      <c r="S210" s="231"/>
      <c r="T210" s="231"/>
      <c r="U210" s="231"/>
      <c r="V210" s="231"/>
      <c r="W210" s="231"/>
      <c r="X210" s="231"/>
      <c r="Y210" s="231"/>
      <c r="Z210" s="231"/>
    </row>
    <row r="211" spans="1:26" ht="14.25" customHeight="1">
      <c r="A211" s="31"/>
      <c r="B211" s="31"/>
      <c r="C211" s="31"/>
      <c r="D211" s="31"/>
      <c r="E211" s="31"/>
      <c r="F211" s="31"/>
      <c r="G211" s="31"/>
      <c r="H211" s="231"/>
      <c r="I211" s="231"/>
      <c r="J211" s="231"/>
      <c r="K211" s="231"/>
      <c r="L211" s="231"/>
      <c r="M211" s="231"/>
      <c r="N211" s="231"/>
      <c r="O211" s="231"/>
      <c r="P211" s="231"/>
      <c r="Q211" s="231"/>
      <c r="R211" s="231"/>
      <c r="S211" s="231"/>
      <c r="T211" s="231"/>
      <c r="U211" s="231"/>
      <c r="V211" s="231"/>
      <c r="W211" s="231"/>
      <c r="X211" s="231"/>
      <c r="Y211" s="231"/>
      <c r="Z211" s="231"/>
    </row>
    <row r="212" spans="1:26" ht="14.25" customHeight="1">
      <c r="A212" s="31"/>
      <c r="B212" s="31"/>
      <c r="C212" s="31"/>
      <c r="D212" s="31"/>
      <c r="E212" s="31"/>
      <c r="F212" s="31"/>
      <c r="G212" s="31"/>
      <c r="H212" s="231"/>
      <c r="I212" s="231"/>
      <c r="J212" s="231"/>
      <c r="K212" s="231"/>
      <c r="L212" s="231"/>
      <c r="M212" s="231"/>
      <c r="N212" s="231"/>
      <c r="O212" s="231"/>
      <c r="P212" s="231"/>
      <c r="Q212" s="231"/>
      <c r="R212" s="231"/>
      <c r="S212" s="231"/>
      <c r="T212" s="231"/>
      <c r="U212" s="231"/>
      <c r="V212" s="231"/>
      <c r="W212" s="231"/>
      <c r="X212" s="231"/>
      <c r="Y212" s="231"/>
      <c r="Z212" s="231"/>
    </row>
    <row r="213" spans="1:26" ht="14.25" customHeight="1">
      <c r="A213" s="31"/>
      <c r="B213" s="31"/>
      <c r="C213" s="31"/>
      <c r="D213" s="31"/>
      <c r="E213" s="31"/>
      <c r="F213" s="31"/>
      <c r="G213" s="31"/>
      <c r="H213" s="231"/>
      <c r="I213" s="231"/>
      <c r="J213" s="231"/>
      <c r="K213" s="231"/>
      <c r="L213" s="231"/>
      <c r="M213" s="231"/>
      <c r="N213" s="231"/>
      <c r="O213" s="231"/>
      <c r="P213" s="231"/>
      <c r="Q213" s="231"/>
      <c r="R213" s="231"/>
      <c r="S213" s="231"/>
      <c r="T213" s="231"/>
      <c r="U213" s="231"/>
      <c r="V213" s="231"/>
      <c r="W213" s="231"/>
      <c r="X213" s="231"/>
      <c r="Y213" s="231"/>
      <c r="Z213" s="231"/>
    </row>
    <row r="214" spans="1:26" ht="14.25" customHeight="1">
      <c r="A214" s="31"/>
      <c r="B214" s="31"/>
      <c r="C214" s="31"/>
      <c r="D214" s="31"/>
      <c r="E214" s="31"/>
      <c r="F214" s="31"/>
      <c r="G214" s="31"/>
      <c r="H214" s="231"/>
      <c r="I214" s="231"/>
      <c r="J214" s="231"/>
      <c r="K214" s="231"/>
      <c r="L214" s="231"/>
      <c r="M214" s="231"/>
      <c r="N214" s="231"/>
      <c r="O214" s="231"/>
      <c r="P214" s="231"/>
      <c r="Q214" s="231"/>
      <c r="R214" s="231"/>
      <c r="S214" s="231"/>
      <c r="T214" s="231"/>
      <c r="U214" s="231"/>
      <c r="V214" s="231"/>
      <c r="W214" s="231"/>
      <c r="X214" s="231"/>
      <c r="Y214" s="231"/>
      <c r="Z214" s="231"/>
    </row>
    <row r="215" spans="1:26" ht="14.25" customHeight="1">
      <c r="A215" s="31"/>
      <c r="B215" s="31"/>
      <c r="C215" s="31"/>
      <c r="D215" s="31"/>
      <c r="E215" s="31"/>
      <c r="F215" s="31"/>
      <c r="G215" s="31"/>
      <c r="H215" s="231"/>
      <c r="I215" s="231"/>
      <c r="J215" s="231"/>
      <c r="K215" s="231"/>
      <c r="L215" s="231"/>
      <c r="M215" s="231"/>
      <c r="N215" s="231"/>
      <c r="O215" s="231"/>
      <c r="P215" s="231"/>
      <c r="Q215" s="231"/>
      <c r="R215" s="231"/>
      <c r="S215" s="231"/>
      <c r="T215" s="231"/>
      <c r="U215" s="231"/>
      <c r="V215" s="231"/>
      <c r="W215" s="231"/>
      <c r="X215" s="231"/>
      <c r="Y215" s="231"/>
      <c r="Z215" s="231"/>
    </row>
    <row r="216" spans="1:26" ht="14.25" customHeight="1">
      <c r="A216" s="31"/>
      <c r="B216" s="31"/>
      <c r="C216" s="31"/>
      <c r="D216" s="31"/>
      <c r="E216" s="31"/>
      <c r="F216" s="31"/>
      <c r="G216" s="31"/>
      <c r="H216" s="231"/>
      <c r="I216" s="231"/>
      <c r="J216" s="231"/>
      <c r="K216" s="231"/>
      <c r="L216" s="231"/>
      <c r="M216" s="231"/>
      <c r="N216" s="231"/>
      <c r="O216" s="231"/>
      <c r="P216" s="231"/>
      <c r="Q216" s="231"/>
      <c r="R216" s="231"/>
      <c r="S216" s="231"/>
      <c r="T216" s="231"/>
      <c r="U216" s="231"/>
      <c r="V216" s="231"/>
      <c r="W216" s="231"/>
      <c r="X216" s="231"/>
      <c r="Y216" s="231"/>
      <c r="Z216" s="231"/>
    </row>
    <row r="217" spans="1:26" ht="14.25" customHeight="1">
      <c r="A217" s="31"/>
      <c r="B217" s="31"/>
      <c r="C217" s="31"/>
      <c r="D217" s="31"/>
      <c r="E217" s="31"/>
      <c r="F217" s="31"/>
      <c r="G217" s="31"/>
      <c r="H217" s="231"/>
      <c r="I217" s="231"/>
      <c r="J217" s="231"/>
      <c r="K217" s="231"/>
      <c r="L217" s="231"/>
      <c r="M217" s="231"/>
      <c r="N217" s="231"/>
      <c r="O217" s="231"/>
      <c r="P217" s="231"/>
      <c r="Q217" s="231"/>
      <c r="R217" s="231"/>
      <c r="S217" s="231"/>
      <c r="T217" s="231"/>
      <c r="U217" s="231"/>
      <c r="V217" s="231"/>
      <c r="W217" s="231"/>
      <c r="X217" s="231"/>
      <c r="Y217" s="231"/>
      <c r="Z217" s="231"/>
    </row>
    <row r="218" spans="1:26" ht="14.25" customHeight="1">
      <c r="A218" s="31"/>
      <c r="B218" s="31"/>
      <c r="C218" s="31"/>
      <c r="D218" s="31"/>
      <c r="E218" s="31"/>
      <c r="F218" s="31"/>
      <c r="G218" s="31"/>
      <c r="H218" s="231"/>
      <c r="I218" s="231"/>
      <c r="J218" s="231"/>
      <c r="K218" s="231"/>
      <c r="L218" s="231"/>
      <c r="M218" s="231"/>
      <c r="N218" s="231"/>
      <c r="O218" s="231"/>
      <c r="P218" s="231"/>
      <c r="Q218" s="231"/>
      <c r="R218" s="231"/>
      <c r="S218" s="231"/>
      <c r="T218" s="231"/>
      <c r="U218" s="231"/>
      <c r="V218" s="231"/>
      <c r="W218" s="231"/>
      <c r="X218" s="231"/>
      <c r="Y218" s="231"/>
      <c r="Z218" s="231"/>
    </row>
    <row r="219" spans="1:26" ht="14.25" customHeight="1">
      <c r="A219" s="31"/>
      <c r="B219" s="31"/>
      <c r="C219" s="31"/>
      <c r="D219" s="31"/>
      <c r="E219" s="31"/>
      <c r="F219" s="31"/>
      <c r="G219" s="31"/>
      <c r="H219" s="231"/>
      <c r="I219" s="231"/>
      <c r="J219" s="231"/>
      <c r="K219" s="231"/>
      <c r="L219" s="231"/>
      <c r="M219" s="231"/>
      <c r="N219" s="231"/>
      <c r="O219" s="231"/>
      <c r="P219" s="231"/>
      <c r="Q219" s="231"/>
      <c r="R219" s="231"/>
      <c r="S219" s="231"/>
      <c r="T219" s="231"/>
      <c r="U219" s="231"/>
      <c r="V219" s="231"/>
      <c r="W219" s="231"/>
      <c r="X219" s="231"/>
      <c r="Y219" s="231"/>
      <c r="Z219" s="231"/>
    </row>
    <row r="220" spans="1:26" ht="14.25" customHeight="1">
      <c r="A220" s="31"/>
      <c r="B220" s="31"/>
      <c r="C220" s="31"/>
      <c r="D220" s="31"/>
      <c r="E220" s="31"/>
      <c r="F220" s="31"/>
      <c r="G220" s="31"/>
      <c r="H220" s="231"/>
      <c r="I220" s="231"/>
      <c r="J220" s="231"/>
      <c r="K220" s="231"/>
      <c r="L220" s="231"/>
      <c r="M220" s="231"/>
      <c r="N220" s="231"/>
      <c r="O220" s="231"/>
      <c r="P220" s="231"/>
      <c r="Q220" s="231"/>
      <c r="R220" s="231"/>
      <c r="S220" s="231"/>
      <c r="T220" s="231"/>
      <c r="U220" s="231"/>
      <c r="V220" s="231"/>
      <c r="W220" s="231"/>
      <c r="X220" s="231"/>
      <c r="Y220" s="231"/>
      <c r="Z220" s="231"/>
    </row>
    <row r="221" spans="1:26" ht="14.25" customHeight="1">
      <c r="A221" s="31"/>
      <c r="B221" s="31"/>
      <c r="C221" s="31"/>
      <c r="D221" s="31"/>
      <c r="E221" s="31"/>
      <c r="F221" s="31"/>
      <c r="G221" s="31"/>
      <c r="H221" s="231"/>
      <c r="I221" s="231"/>
      <c r="J221" s="231"/>
      <c r="K221" s="231"/>
      <c r="L221" s="231"/>
      <c r="M221" s="231"/>
      <c r="N221" s="231"/>
      <c r="O221" s="231"/>
      <c r="P221" s="231"/>
      <c r="Q221" s="231"/>
      <c r="R221" s="231"/>
      <c r="S221" s="231"/>
      <c r="T221" s="231"/>
      <c r="U221" s="231"/>
      <c r="V221" s="231"/>
      <c r="W221" s="231"/>
      <c r="X221" s="231"/>
      <c r="Y221" s="231"/>
      <c r="Z221" s="231"/>
    </row>
    <row r="222" spans="1:26" ht="14.25" customHeight="1">
      <c r="A222" s="31"/>
      <c r="B222" s="31"/>
      <c r="C222" s="31"/>
      <c r="D222" s="31"/>
      <c r="E222" s="31"/>
      <c r="F222" s="31"/>
      <c r="G222" s="31"/>
      <c r="H222" s="231"/>
      <c r="I222" s="231"/>
      <c r="J222" s="231"/>
      <c r="K222" s="231"/>
      <c r="L222" s="231"/>
      <c r="M222" s="231"/>
      <c r="N222" s="231"/>
      <c r="O222" s="231"/>
      <c r="P222" s="231"/>
      <c r="Q222" s="231"/>
      <c r="R222" s="231"/>
      <c r="S222" s="231"/>
      <c r="T222" s="231"/>
      <c r="U222" s="231"/>
      <c r="V222" s="231"/>
      <c r="W222" s="231"/>
      <c r="X222" s="231"/>
      <c r="Y222" s="231"/>
      <c r="Z222" s="231"/>
    </row>
    <row r="223" spans="1:26" ht="14.25" customHeight="1">
      <c r="A223" s="31"/>
      <c r="B223" s="31"/>
      <c r="C223" s="31"/>
      <c r="D223" s="31"/>
      <c r="E223" s="31"/>
      <c r="F223" s="31"/>
      <c r="G223" s="31"/>
      <c r="H223" s="231"/>
      <c r="I223" s="231"/>
      <c r="J223" s="231"/>
      <c r="K223" s="231"/>
      <c r="L223" s="231"/>
      <c r="M223" s="231"/>
      <c r="N223" s="231"/>
      <c r="O223" s="231"/>
      <c r="P223" s="231"/>
      <c r="Q223" s="231"/>
      <c r="R223" s="231"/>
      <c r="S223" s="231"/>
      <c r="T223" s="231"/>
      <c r="U223" s="231"/>
      <c r="V223" s="231"/>
      <c r="W223" s="231"/>
      <c r="X223" s="231"/>
      <c r="Y223" s="231"/>
      <c r="Z223" s="231"/>
    </row>
    <row r="224" spans="1:26" ht="14.25" customHeight="1">
      <c r="A224" s="31"/>
      <c r="B224" s="31"/>
      <c r="C224" s="31"/>
      <c r="D224" s="31"/>
      <c r="E224" s="31"/>
      <c r="F224" s="31"/>
      <c r="G224" s="31"/>
      <c r="H224" s="231"/>
      <c r="I224" s="231"/>
      <c r="J224" s="231"/>
      <c r="K224" s="231"/>
      <c r="L224" s="231"/>
      <c r="M224" s="231"/>
      <c r="N224" s="231"/>
      <c r="O224" s="231"/>
      <c r="P224" s="231"/>
      <c r="Q224" s="231"/>
      <c r="R224" s="231"/>
      <c r="S224" s="231"/>
      <c r="T224" s="231"/>
      <c r="U224" s="231"/>
      <c r="V224" s="231"/>
      <c r="W224" s="231"/>
      <c r="X224" s="231"/>
      <c r="Y224" s="231"/>
      <c r="Z224" s="231"/>
    </row>
    <row r="225" spans="1:26" ht="14.25" customHeight="1">
      <c r="A225" s="31"/>
      <c r="B225" s="31"/>
      <c r="C225" s="31"/>
      <c r="D225" s="31"/>
      <c r="E225" s="31"/>
      <c r="F225" s="31"/>
      <c r="G225" s="31"/>
      <c r="H225" s="231"/>
      <c r="I225" s="231"/>
      <c r="J225" s="231"/>
      <c r="K225" s="231"/>
      <c r="L225" s="231"/>
      <c r="M225" s="231"/>
      <c r="N225" s="231"/>
      <c r="O225" s="231"/>
      <c r="P225" s="231"/>
      <c r="Q225" s="231"/>
      <c r="R225" s="231"/>
      <c r="S225" s="231"/>
      <c r="T225" s="231"/>
      <c r="U225" s="231"/>
      <c r="V225" s="231"/>
      <c r="W225" s="231"/>
      <c r="X225" s="231"/>
      <c r="Y225" s="231"/>
      <c r="Z225" s="231"/>
    </row>
    <row r="226" spans="1:26" ht="14.25" customHeight="1">
      <c r="A226" s="31"/>
      <c r="B226" s="31"/>
      <c r="C226" s="31"/>
      <c r="D226" s="31"/>
      <c r="E226" s="31"/>
      <c r="F226" s="31"/>
      <c r="G226" s="31"/>
      <c r="H226" s="231"/>
      <c r="I226" s="231"/>
      <c r="J226" s="231"/>
      <c r="K226" s="231"/>
      <c r="L226" s="231"/>
      <c r="M226" s="231"/>
      <c r="N226" s="231"/>
      <c r="O226" s="231"/>
      <c r="P226" s="231"/>
      <c r="Q226" s="231"/>
      <c r="R226" s="231"/>
      <c r="S226" s="231"/>
      <c r="T226" s="231"/>
      <c r="U226" s="231"/>
      <c r="V226" s="231"/>
      <c r="W226" s="231"/>
      <c r="X226" s="231"/>
      <c r="Y226" s="231"/>
      <c r="Z226" s="231"/>
    </row>
    <row r="227" spans="1:26" ht="14.25" customHeight="1">
      <c r="A227" s="31"/>
      <c r="B227" s="31"/>
      <c r="C227" s="31"/>
      <c r="D227" s="31"/>
      <c r="E227" s="31"/>
      <c r="F227" s="31"/>
      <c r="G227" s="31"/>
      <c r="H227" s="231"/>
      <c r="I227" s="231"/>
      <c r="J227" s="231"/>
      <c r="K227" s="231"/>
      <c r="L227" s="231"/>
      <c r="M227" s="231"/>
      <c r="N227" s="231"/>
      <c r="O227" s="231"/>
      <c r="P227" s="231"/>
      <c r="Q227" s="231"/>
      <c r="R227" s="231"/>
      <c r="S227" s="231"/>
      <c r="T227" s="231"/>
      <c r="U227" s="231"/>
      <c r="V227" s="231"/>
      <c r="W227" s="231"/>
      <c r="X227" s="231"/>
      <c r="Y227" s="231"/>
      <c r="Z227" s="231"/>
    </row>
    <row r="228" spans="1:26" ht="14.25" customHeight="1">
      <c r="A228" s="31"/>
      <c r="B228" s="31"/>
      <c r="C228" s="31"/>
      <c r="D228" s="31"/>
      <c r="E228" s="31"/>
      <c r="F228" s="31"/>
      <c r="G228" s="31"/>
      <c r="H228" s="231"/>
      <c r="I228" s="231"/>
      <c r="J228" s="231"/>
      <c r="K228" s="231"/>
      <c r="L228" s="231"/>
      <c r="M228" s="231"/>
      <c r="N228" s="231"/>
      <c r="O228" s="231"/>
      <c r="P228" s="231"/>
      <c r="Q228" s="231"/>
      <c r="R228" s="231"/>
      <c r="S228" s="231"/>
      <c r="T228" s="231"/>
      <c r="U228" s="231"/>
      <c r="V228" s="231"/>
      <c r="W228" s="231"/>
      <c r="X228" s="231"/>
      <c r="Y228" s="231"/>
      <c r="Z228" s="231"/>
    </row>
    <row r="229" spans="1:26" ht="14.25" customHeight="1">
      <c r="A229" s="31"/>
      <c r="B229" s="31"/>
      <c r="C229" s="31"/>
      <c r="D229" s="31"/>
      <c r="E229" s="31"/>
      <c r="F229" s="31"/>
      <c r="G229" s="31"/>
      <c r="H229" s="231"/>
      <c r="I229" s="231"/>
      <c r="J229" s="231"/>
      <c r="K229" s="231"/>
      <c r="L229" s="231"/>
      <c r="M229" s="231"/>
      <c r="N229" s="231"/>
      <c r="O229" s="231"/>
      <c r="P229" s="231"/>
      <c r="Q229" s="231"/>
      <c r="R229" s="231"/>
      <c r="S229" s="231"/>
      <c r="T229" s="231"/>
      <c r="U229" s="231"/>
      <c r="V229" s="231"/>
      <c r="W229" s="231"/>
      <c r="X229" s="231"/>
      <c r="Y229" s="231"/>
      <c r="Z229" s="231"/>
    </row>
    <row r="230" spans="1:26" ht="14.25" customHeight="1">
      <c r="A230" s="31"/>
      <c r="B230" s="31"/>
      <c r="C230" s="31"/>
      <c r="D230" s="31"/>
      <c r="E230" s="31"/>
      <c r="F230" s="31"/>
      <c r="G230" s="31"/>
      <c r="H230" s="231"/>
      <c r="I230" s="231"/>
      <c r="J230" s="231"/>
      <c r="K230" s="231"/>
      <c r="L230" s="231"/>
      <c r="M230" s="231"/>
      <c r="N230" s="231"/>
      <c r="O230" s="231"/>
      <c r="P230" s="231"/>
      <c r="Q230" s="231"/>
      <c r="R230" s="231"/>
      <c r="S230" s="231"/>
      <c r="T230" s="231"/>
      <c r="U230" s="231"/>
      <c r="V230" s="231"/>
      <c r="W230" s="231"/>
      <c r="X230" s="231"/>
      <c r="Y230" s="231"/>
      <c r="Z230" s="231"/>
    </row>
    <row r="231" spans="1:26" ht="14.25" customHeight="1">
      <c r="A231" s="31"/>
      <c r="B231" s="31"/>
      <c r="C231" s="31"/>
      <c r="D231" s="31"/>
      <c r="E231" s="31"/>
      <c r="F231" s="31"/>
      <c r="G231" s="31"/>
      <c r="H231" s="231"/>
      <c r="I231" s="231"/>
      <c r="J231" s="231"/>
      <c r="K231" s="231"/>
      <c r="L231" s="231"/>
      <c r="M231" s="231"/>
      <c r="N231" s="231"/>
      <c r="O231" s="231"/>
      <c r="P231" s="231"/>
      <c r="Q231" s="231"/>
      <c r="R231" s="231"/>
      <c r="S231" s="231"/>
      <c r="T231" s="231"/>
      <c r="U231" s="231"/>
      <c r="V231" s="231"/>
      <c r="W231" s="231"/>
      <c r="X231" s="231"/>
      <c r="Y231" s="231"/>
      <c r="Z231" s="231"/>
    </row>
    <row r="232" spans="1:26" ht="14.25" customHeight="1">
      <c r="A232" s="31"/>
      <c r="B232" s="31"/>
      <c r="C232" s="31"/>
      <c r="D232" s="31"/>
      <c r="E232" s="31"/>
      <c r="F232" s="31"/>
      <c r="G232" s="31"/>
      <c r="H232" s="231"/>
      <c r="I232" s="231"/>
      <c r="J232" s="231"/>
      <c r="K232" s="231"/>
      <c r="L232" s="231"/>
      <c r="M232" s="231"/>
      <c r="N232" s="231"/>
      <c r="O232" s="231"/>
      <c r="P232" s="231"/>
      <c r="Q232" s="231"/>
      <c r="R232" s="231"/>
      <c r="S232" s="231"/>
      <c r="T232" s="231"/>
      <c r="U232" s="231"/>
      <c r="V232" s="231"/>
      <c r="W232" s="231"/>
      <c r="X232" s="231"/>
      <c r="Y232" s="231"/>
      <c r="Z232" s="231"/>
    </row>
    <row r="233" spans="1:26" ht="14.25" customHeight="1">
      <c r="A233" s="31"/>
      <c r="B233" s="31"/>
      <c r="C233" s="31"/>
      <c r="D233" s="31"/>
      <c r="E233" s="31"/>
      <c r="F233" s="31"/>
      <c r="G233" s="31"/>
      <c r="H233" s="231"/>
      <c r="I233" s="231"/>
      <c r="J233" s="231"/>
      <c r="K233" s="231"/>
      <c r="L233" s="231"/>
      <c r="M233" s="231"/>
      <c r="N233" s="231"/>
      <c r="O233" s="231"/>
      <c r="P233" s="231"/>
      <c r="Q233" s="231"/>
      <c r="R233" s="231"/>
      <c r="S233" s="231"/>
      <c r="T233" s="231"/>
      <c r="U233" s="231"/>
      <c r="V233" s="231"/>
      <c r="W233" s="231"/>
      <c r="X233" s="231"/>
      <c r="Y233" s="231"/>
      <c r="Z233" s="231"/>
    </row>
    <row r="234" spans="1:26" ht="14.25" customHeight="1">
      <c r="A234" s="31"/>
      <c r="B234" s="31"/>
      <c r="C234" s="31"/>
      <c r="D234" s="31"/>
      <c r="E234" s="31"/>
      <c r="F234" s="31"/>
      <c r="G234" s="31"/>
      <c r="H234" s="231"/>
      <c r="I234" s="231"/>
      <c r="J234" s="231"/>
      <c r="K234" s="231"/>
      <c r="L234" s="231"/>
      <c r="M234" s="231"/>
      <c r="N234" s="231"/>
      <c r="O234" s="231"/>
      <c r="P234" s="231"/>
      <c r="Q234" s="231"/>
      <c r="R234" s="231"/>
      <c r="S234" s="231"/>
      <c r="T234" s="231"/>
      <c r="U234" s="231"/>
      <c r="V234" s="231"/>
      <c r="W234" s="231"/>
      <c r="X234" s="231"/>
      <c r="Y234" s="231"/>
      <c r="Z234" s="231"/>
    </row>
    <row r="235" spans="1:26" ht="14.25" customHeight="1">
      <c r="A235" s="31"/>
      <c r="B235" s="31"/>
      <c r="C235" s="31"/>
      <c r="D235" s="31"/>
      <c r="E235" s="31"/>
      <c r="F235" s="31"/>
      <c r="G235" s="31"/>
      <c r="H235" s="231"/>
      <c r="I235" s="231"/>
      <c r="J235" s="231"/>
      <c r="K235" s="231"/>
      <c r="L235" s="231"/>
      <c r="M235" s="231"/>
      <c r="N235" s="231"/>
      <c r="O235" s="231"/>
      <c r="P235" s="231"/>
      <c r="Q235" s="231"/>
      <c r="R235" s="231"/>
      <c r="S235" s="231"/>
      <c r="T235" s="231"/>
      <c r="U235" s="231"/>
      <c r="V235" s="231"/>
      <c r="W235" s="231"/>
      <c r="X235" s="231"/>
      <c r="Y235" s="231"/>
      <c r="Z235" s="231"/>
    </row>
    <row r="236" spans="1:26" ht="14.25" customHeight="1">
      <c r="A236" s="31"/>
      <c r="B236" s="31"/>
      <c r="C236" s="31"/>
      <c r="D236" s="31"/>
      <c r="E236" s="31"/>
      <c r="F236" s="31"/>
      <c r="G236" s="31"/>
      <c r="H236" s="231"/>
      <c r="I236" s="231"/>
      <c r="J236" s="231"/>
      <c r="K236" s="231"/>
      <c r="L236" s="231"/>
      <c r="M236" s="231"/>
      <c r="N236" s="231"/>
      <c r="O236" s="231"/>
      <c r="P236" s="231"/>
      <c r="Q236" s="231"/>
      <c r="R236" s="231"/>
      <c r="S236" s="231"/>
      <c r="T236" s="231"/>
      <c r="U236" s="231"/>
      <c r="V236" s="231"/>
      <c r="W236" s="231"/>
      <c r="X236" s="231"/>
      <c r="Y236" s="231"/>
      <c r="Z236" s="231"/>
    </row>
    <row r="237" spans="1:26" ht="14.25" customHeight="1">
      <c r="A237" s="31"/>
      <c r="B237" s="31"/>
      <c r="C237" s="31"/>
      <c r="D237" s="31"/>
      <c r="E237" s="31"/>
      <c r="F237" s="31"/>
      <c r="G237" s="31"/>
      <c r="H237" s="231"/>
      <c r="I237" s="231"/>
      <c r="J237" s="231"/>
      <c r="K237" s="231"/>
      <c r="L237" s="231"/>
      <c r="M237" s="231"/>
      <c r="N237" s="231"/>
      <c r="O237" s="231"/>
      <c r="P237" s="231"/>
      <c r="Q237" s="231"/>
      <c r="R237" s="231"/>
      <c r="S237" s="231"/>
      <c r="T237" s="231"/>
      <c r="U237" s="231"/>
      <c r="V237" s="231"/>
      <c r="W237" s="231"/>
      <c r="X237" s="231"/>
      <c r="Y237" s="231"/>
      <c r="Z237" s="231"/>
    </row>
    <row r="238" spans="1:26" ht="14.25" customHeight="1">
      <c r="A238" s="31"/>
      <c r="B238" s="31"/>
      <c r="C238" s="31"/>
      <c r="D238" s="31"/>
      <c r="E238" s="31"/>
      <c r="F238" s="31"/>
      <c r="G238" s="31"/>
      <c r="H238" s="231"/>
      <c r="I238" s="231"/>
      <c r="J238" s="231"/>
      <c r="K238" s="231"/>
      <c r="L238" s="231"/>
      <c r="M238" s="231"/>
      <c r="N238" s="231"/>
      <c r="O238" s="231"/>
      <c r="P238" s="231"/>
      <c r="Q238" s="231"/>
      <c r="R238" s="231"/>
      <c r="S238" s="231"/>
      <c r="T238" s="231"/>
      <c r="U238" s="231"/>
      <c r="V238" s="231"/>
      <c r="W238" s="231"/>
      <c r="X238" s="231"/>
      <c r="Y238" s="231"/>
      <c r="Z238" s="231"/>
    </row>
    <row r="239" spans="1:26" ht="14.25" customHeight="1">
      <c r="A239" s="31"/>
      <c r="B239" s="31"/>
      <c r="C239" s="31"/>
      <c r="D239" s="31"/>
      <c r="E239" s="31"/>
      <c r="F239" s="31"/>
      <c r="G239" s="31"/>
      <c r="H239" s="231"/>
      <c r="I239" s="231"/>
      <c r="J239" s="231"/>
      <c r="K239" s="231"/>
      <c r="L239" s="231"/>
      <c r="M239" s="231"/>
      <c r="N239" s="231"/>
      <c r="O239" s="231"/>
      <c r="P239" s="231"/>
      <c r="Q239" s="231"/>
      <c r="R239" s="231"/>
      <c r="S239" s="231"/>
      <c r="T239" s="231"/>
      <c r="U239" s="231"/>
      <c r="V239" s="231"/>
      <c r="W239" s="231"/>
      <c r="X239" s="231"/>
      <c r="Y239" s="231"/>
      <c r="Z239" s="231"/>
    </row>
    <row r="240" spans="1:26" ht="14.25" customHeight="1">
      <c r="A240" s="31"/>
      <c r="B240" s="31"/>
      <c r="C240" s="31"/>
      <c r="D240" s="31"/>
      <c r="E240" s="31"/>
      <c r="F240" s="31"/>
      <c r="G240" s="31"/>
      <c r="H240" s="231"/>
      <c r="I240" s="231"/>
      <c r="J240" s="231"/>
      <c r="K240" s="231"/>
      <c r="L240" s="231"/>
      <c r="M240" s="231"/>
      <c r="N240" s="231"/>
      <c r="O240" s="231"/>
      <c r="P240" s="231"/>
      <c r="Q240" s="231"/>
      <c r="R240" s="231"/>
      <c r="S240" s="231"/>
      <c r="T240" s="231"/>
      <c r="U240" s="231"/>
      <c r="V240" s="231"/>
      <c r="W240" s="231"/>
      <c r="X240" s="231"/>
      <c r="Y240" s="231"/>
      <c r="Z240" s="231"/>
    </row>
    <row r="241" spans="1:26" ht="14.25" customHeight="1">
      <c r="A241" s="31"/>
      <c r="B241" s="31"/>
      <c r="C241" s="31"/>
      <c r="D241" s="31"/>
      <c r="E241" s="31"/>
      <c r="F241" s="31"/>
      <c r="G241" s="31"/>
      <c r="H241" s="231"/>
      <c r="I241" s="231"/>
      <c r="J241" s="231"/>
      <c r="K241" s="231"/>
      <c r="L241" s="231"/>
      <c r="M241" s="231"/>
      <c r="N241" s="231"/>
      <c r="O241" s="231"/>
      <c r="P241" s="231"/>
      <c r="Q241" s="231"/>
      <c r="R241" s="231"/>
      <c r="S241" s="231"/>
      <c r="T241" s="231"/>
      <c r="U241" s="231"/>
      <c r="V241" s="231"/>
      <c r="W241" s="231"/>
      <c r="X241" s="231"/>
      <c r="Y241" s="231"/>
      <c r="Z241" s="231"/>
    </row>
    <row r="242" spans="1:26" ht="14.25" customHeight="1">
      <c r="A242" s="31"/>
      <c r="B242" s="31"/>
      <c r="C242" s="31"/>
      <c r="D242" s="31"/>
      <c r="E242" s="31"/>
      <c r="F242" s="31"/>
      <c r="G242" s="31"/>
      <c r="H242" s="231"/>
      <c r="I242" s="231"/>
      <c r="J242" s="231"/>
      <c r="K242" s="231"/>
      <c r="L242" s="231"/>
      <c r="M242" s="231"/>
      <c r="N242" s="231"/>
      <c r="O242" s="231"/>
      <c r="P242" s="231"/>
      <c r="Q242" s="231"/>
      <c r="R242" s="231"/>
      <c r="S242" s="231"/>
      <c r="T242" s="231"/>
      <c r="U242" s="231"/>
      <c r="V242" s="231"/>
      <c r="W242" s="231"/>
      <c r="X242" s="231"/>
      <c r="Y242" s="231"/>
      <c r="Z242" s="231"/>
    </row>
    <row r="243" spans="1:26" ht="14.25" customHeight="1">
      <c r="A243" s="31"/>
      <c r="B243" s="31"/>
      <c r="C243" s="31"/>
      <c r="D243" s="31"/>
      <c r="E243" s="31"/>
      <c r="F243" s="31"/>
      <c r="G243" s="31"/>
      <c r="H243" s="231"/>
      <c r="I243" s="231"/>
      <c r="J243" s="231"/>
      <c r="K243" s="231"/>
      <c r="L243" s="231"/>
      <c r="M243" s="231"/>
      <c r="N243" s="231"/>
      <c r="O243" s="231"/>
      <c r="P243" s="231"/>
      <c r="Q243" s="231"/>
      <c r="R243" s="231"/>
      <c r="S243" s="231"/>
      <c r="T243" s="231"/>
      <c r="U243" s="231"/>
      <c r="V243" s="231"/>
      <c r="W243" s="231"/>
      <c r="X243" s="231"/>
      <c r="Y243" s="231"/>
      <c r="Z243" s="231"/>
    </row>
    <row r="244" spans="1:26" ht="14.25" customHeight="1">
      <c r="A244" s="31"/>
      <c r="B244" s="31"/>
      <c r="C244" s="31"/>
      <c r="D244" s="31"/>
      <c r="E244" s="31"/>
      <c r="F244" s="31"/>
      <c r="G244" s="31"/>
      <c r="H244" s="231"/>
      <c r="I244" s="231"/>
      <c r="J244" s="231"/>
      <c r="K244" s="231"/>
      <c r="L244" s="231"/>
      <c r="M244" s="231"/>
      <c r="N244" s="231"/>
      <c r="O244" s="231"/>
      <c r="P244" s="231"/>
      <c r="Q244" s="231"/>
      <c r="R244" s="231"/>
      <c r="S244" s="231"/>
      <c r="T244" s="231"/>
      <c r="U244" s="231"/>
      <c r="V244" s="231"/>
      <c r="W244" s="231"/>
      <c r="X244" s="231"/>
      <c r="Y244" s="231"/>
      <c r="Z244" s="231"/>
    </row>
    <row r="245" spans="1:26" ht="14.25" customHeight="1">
      <c r="A245" s="31"/>
      <c r="B245" s="31"/>
      <c r="C245" s="31"/>
      <c r="D245" s="31"/>
      <c r="E245" s="31"/>
      <c r="F245" s="31"/>
      <c r="G245" s="31"/>
      <c r="H245" s="231"/>
      <c r="I245" s="231"/>
      <c r="J245" s="231"/>
      <c r="K245" s="231"/>
      <c r="L245" s="231"/>
      <c r="M245" s="231"/>
      <c r="N245" s="231"/>
      <c r="O245" s="231"/>
      <c r="P245" s="231"/>
      <c r="Q245" s="231"/>
      <c r="R245" s="231"/>
      <c r="S245" s="231"/>
      <c r="T245" s="231"/>
      <c r="U245" s="231"/>
      <c r="V245" s="231"/>
      <c r="W245" s="231"/>
      <c r="X245" s="231"/>
      <c r="Y245" s="231"/>
      <c r="Z245" s="231"/>
    </row>
    <row r="246" spans="1:26" ht="14.25" customHeight="1">
      <c r="A246" s="31"/>
      <c r="B246" s="31"/>
      <c r="C246" s="31"/>
      <c r="D246" s="31"/>
      <c r="E246" s="31"/>
      <c r="F246" s="31"/>
      <c r="G246" s="31"/>
      <c r="H246" s="231"/>
      <c r="I246" s="231"/>
      <c r="J246" s="231"/>
      <c r="K246" s="231"/>
      <c r="L246" s="231"/>
      <c r="M246" s="231"/>
      <c r="N246" s="231"/>
      <c r="O246" s="231"/>
      <c r="P246" s="231"/>
      <c r="Q246" s="231"/>
      <c r="R246" s="231"/>
      <c r="S246" s="231"/>
      <c r="T246" s="231"/>
      <c r="U246" s="231"/>
      <c r="V246" s="231"/>
      <c r="W246" s="231"/>
      <c r="X246" s="231"/>
      <c r="Y246" s="231"/>
      <c r="Z246" s="231"/>
    </row>
    <row r="247" spans="1:26" ht="14.25" customHeight="1">
      <c r="A247" s="31"/>
      <c r="B247" s="31"/>
      <c r="C247" s="31"/>
      <c r="D247" s="31"/>
      <c r="E247" s="31"/>
      <c r="F247" s="31"/>
      <c r="G247" s="31"/>
      <c r="H247" s="231"/>
      <c r="I247" s="231"/>
      <c r="J247" s="231"/>
      <c r="K247" s="231"/>
      <c r="L247" s="231"/>
      <c r="M247" s="231"/>
      <c r="N247" s="231"/>
      <c r="O247" s="231"/>
      <c r="P247" s="231"/>
      <c r="Q247" s="231"/>
      <c r="R247" s="231"/>
      <c r="S247" s="231"/>
      <c r="T247" s="231"/>
      <c r="U247" s="231"/>
      <c r="V247" s="231"/>
      <c r="W247" s="231"/>
      <c r="X247" s="231"/>
      <c r="Y247" s="231"/>
      <c r="Z247" s="231"/>
    </row>
    <row r="248" spans="1:26" ht="14.25" customHeight="1">
      <c r="A248" s="31"/>
      <c r="B248" s="31"/>
      <c r="C248" s="31"/>
      <c r="D248" s="31"/>
      <c r="E248" s="31"/>
      <c r="F248" s="31"/>
      <c r="G248" s="31"/>
      <c r="H248" s="231"/>
      <c r="I248" s="231"/>
      <c r="J248" s="231"/>
      <c r="K248" s="231"/>
      <c r="L248" s="231"/>
      <c r="M248" s="231"/>
      <c r="N248" s="231"/>
      <c r="O248" s="231"/>
      <c r="P248" s="231"/>
      <c r="Q248" s="231"/>
      <c r="R248" s="231"/>
      <c r="S248" s="231"/>
      <c r="T248" s="231"/>
      <c r="U248" s="231"/>
      <c r="V248" s="231"/>
      <c r="W248" s="231"/>
      <c r="X248" s="231"/>
      <c r="Y248" s="231"/>
      <c r="Z248" s="231"/>
    </row>
    <row r="249" spans="1:26" ht="14.25" customHeight="1">
      <c r="A249" s="31"/>
      <c r="B249" s="31"/>
      <c r="C249" s="31"/>
      <c r="D249" s="31"/>
      <c r="E249" s="31"/>
      <c r="F249" s="31"/>
      <c r="G249" s="31"/>
      <c r="H249" s="231"/>
      <c r="I249" s="231"/>
      <c r="J249" s="231"/>
      <c r="K249" s="231"/>
      <c r="L249" s="231"/>
      <c r="M249" s="231"/>
      <c r="N249" s="231"/>
      <c r="O249" s="231"/>
      <c r="P249" s="231"/>
      <c r="Q249" s="231"/>
      <c r="R249" s="231"/>
      <c r="S249" s="231"/>
      <c r="T249" s="231"/>
      <c r="U249" s="231"/>
      <c r="V249" s="231"/>
      <c r="W249" s="231"/>
      <c r="X249" s="231"/>
      <c r="Y249" s="231"/>
      <c r="Z249" s="231"/>
    </row>
    <row r="250" spans="1:26" ht="14.25" customHeight="1">
      <c r="A250" s="31"/>
      <c r="B250" s="31"/>
      <c r="C250" s="31"/>
      <c r="D250" s="31"/>
      <c r="E250" s="31"/>
      <c r="F250" s="31"/>
      <c r="G250" s="31"/>
      <c r="H250" s="231"/>
      <c r="I250" s="231"/>
      <c r="J250" s="231"/>
      <c r="K250" s="231"/>
      <c r="L250" s="231"/>
      <c r="M250" s="231"/>
      <c r="N250" s="231"/>
      <c r="O250" s="231"/>
      <c r="P250" s="231"/>
      <c r="Q250" s="231"/>
      <c r="R250" s="231"/>
      <c r="S250" s="231"/>
      <c r="T250" s="231"/>
      <c r="U250" s="231"/>
      <c r="V250" s="231"/>
      <c r="W250" s="231"/>
      <c r="X250" s="231"/>
      <c r="Y250" s="231"/>
      <c r="Z250" s="231"/>
    </row>
    <row r="251" spans="1:26" ht="14.25" customHeight="1">
      <c r="A251" s="31"/>
      <c r="B251" s="31"/>
      <c r="C251" s="31"/>
      <c r="D251" s="31"/>
      <c r="E251" s="31"/>
      <c r="F251" s="31"/>
      <c r="G251" s="31"/>
      <c r="H251" s="231"/>
      <c r="I251" s="231"/>
      <c r="J251" s="231"/>
      <c r="K251" s="231"/>
      <c r="L251" s="231"/>
      <c r="M251" s="231"/>
      <c r="N251" s="231"/>
      <c r="O251" s="231"/>
      <c r="P251" s="231"/>
      <c r="Q251" s="231"/>
      <c r="R251" s="231"/>
      <c r="S251" s="231"/>
      <c r="T251" s="231"/>
      <c r="U251" s="231"/>
      <c r="V251" s="231"/>
      <c r="W251" s="231"/>
      <c r="X251" s="231"/>
      <c r="Y251" s="231"/>
      <c r="Z251" s="231"/>
    </row>
    <row r="252" spans="1:26" ht="14.25" customHeight="1">
      <c r="A252" s="31"/>
      <c r="B252" s="31"/>
      <c r="C252" s="31"/>
      <c r="D252" s="31"/>
      <c r="E252" s="31"/>
      <c r="F252" s="31"/>
      <c r="G252" s="31"/>
      <c r="H252" s="231"/>
      <c r="I252" s="231"/>
      <c r="J252" s="231"/>
      <c r="K252" s="231"/>
      <c r="L252" s="231"/>
      <c r="M252" s="231"/>
      <c r="N252" s="231"/>
      <c r="O252" s="231"/>
      <c r="P252" s="231"/>
      <c r="Q252" s="231"/>
      <c r="R252" s="231"/>
      <c r="S252" s="231"/>
      <c r="T252" s="231"/>
      <c r="U252" s="231"/>
      <c r="V252" s="231"/>
      <c r="W252" s="231"/>
      <c r="X252" s="231"/>
      <c r="Y252" s="231"/>
      <c r="Z252" s="231"/>
    </row>
    <row r="253" spans="1:26" ht="14.25" customHeight="1">
      <c r="A253" s="31"/>
      <c r="B253" s="31"/>
      <c r="C253" s="31"/>
      <c r="D253" s="31"/>
      <c r="E253" s="31"/>
      <c r="F253" s="31"/>
      <c r="G253" s="31"/>
      <c r="H253" s="231"/>
      <c r="I253" s="231"/>
      <c r="J253" s="231"/>
      <c r="K253" s="231"/>
      <c r="L253" s="231"/>
      <c r="M253" s="231"/>
      <c r="N253" s="231"/>
      <c r="O253" s="231"/>
      <c r="P253" s="231"/>
      <c r="Q253" s="231"/>
      <c r="R253" s="231"/>
      <c r="S253" s="231"/>
      <c r="T253" s="231"/>
      <c r="U253" s="231"/>
      <c r="V253" s="231"/>
      <c r="W253" s="231"/>
      <c r="X253" s="231"/>
      <c r="Y253" s="231"/>
      <c r="Z253" s="231"/>
    </row>
    <row r="254" spans="1:26" ht="14.25" customHeight="1">
      <c r="A254" s="31"/>
      <c r="B254" s="31"/>
      <c r="C254" s="31"/>
      <c r="D254" s="31"/>
      <c r="E254" s="31"/>
      <c r="F254" s="31"/>
      <c r="G254" s="31"/>
      <c r="H254" s="231"/>
      <c r="I254" s="231"/>
      <c r="J254" s="231"/>
      <c r="K254" s="231"/>
      <c r="L254" s="231"/>
      <c r="M254" s="231"/>
      <c r="N254" s="231"/>
      <c r="O254" s="231"/>
      <c r="P254" s="231"/>
      <c r="Q254" s="231"/>
      <c r="R254" s="231"/>
      <c r="S254" s="231"/>
      <c r="T254" s="231"/>
      <c r="U254" s="231"/>
      <c r="V254" s="231"/>
      <c r="W254" s="231"/>
      <c r="X254" s="231"/>
      <c r="Y254" s="231"/>
      <c r="Z254" s="231"/>
    </row>
    <row r="255" spans="1:26" ht="14.25" customHeight="1">
      <c r="A255" s="31"/>
      <c r="B255" s="31"/>
      <c r="C255" s="31"/>
      <c r="D255" s="31"/>
      <c r="E255" s="31"/>
      <c r="F255" s="31"/>
      <c r="G255" s="31"/>
      <c r="H255" s="231"/>
      <c r="I255" s="231"/>
      <c r="J255" s="231"/>
      <c r="K255" s="231"/>
      <c r="L255" s="231"/>
      <c r="M255" s="231"/>
      <c r="N255" s="231"/>
      <c r="O255" s="231"/>
      <c r="P255" s="231"/>
      <c r="Q255" s="231"/>
      <c r="R255" s="231"/>
      <c r="S255" s="231"/>
      <c r="T255" s="231"/>
      <c r="U255" s="231"/>
      <c r="V255" s="231"/>
      <c r="W255" s="231"/>
      <c r="X255" s="231"/>
      <c r="Y255" s="231"/>
      <c r="Z255" s="231"/>
    </row>
    <row r="256" spans="1:26" ht="14.25" customHeight="1">
      <c r="A256" s="31"/>
      <c r="B256" s="31"/>
      <c r="C256" s="31"/>
      <c r="D256" s="31"/>
      <c r="E256" s="31"/>
      <c r="F256" s="31"/>
      <c r="G256" s="31"/>
      <c r="H256" s="231"/>
      <c r="I256" s="231"/>
      <c r="J256" s="231"/>
      <c r="K256" s="231"/>
      <c r="L256" s="231"/>
      <c r="M256" s="231"/>
      <c r="N256" s="231"/>
      <c r="O256" s="231"/>
      <c r="P256" s="231"/>
      <c r="Q256" s="231"/>
      <c r="R256" s="231"/>
      <c r="S256" s="231"/>
      <c r="T256" s="231"/>
      <c r="U256" s="231"/>
      <c r="V256" s="231"/>
      <c r="W256" s="231"/>
      <c r="X256" s="231"/>
      <c r="Y256" s="231"/>
      <c r="Z256" s="231"/>
    </row>
    <row r="257" spans="1:26" ht="14.25" customHeight="1">
      <c r="A257" s="31"/>
      <c r="B257" s="31"/>
      <c r="C257" s="31"/>
      <c r="D257" s="31"/>
      <c r="E257" s="31"/>
      <c r="F257" s="31"/>
      <c r="G257" s="31"/>
      <c r="H257" s="231"/>
      <c r="I257" s="231"/>
      <c r="J257" s="231"/>
      <c r="K257" s="231"/>
      <c r="L257" s="231"/>
      <c r="M257" s="231"/>
      <c r="N257" s="231"/>
      <c r="O257" s="231"/>
      <c r="P257" s="231"/>
      <c r="Q257" s="231"/>
      <c r="R257" s="231"/>
      <c r="S257" s="231"/>
      <c r="T257" s="231"/>
      <c r="U257" s="231"/>
      <c r="V257" s="231"/>
      <c r="W257" s="231"/>
      <c r="X257" s="231"/>
      <c r="Y257" s="231"/>
      <c r="Z257" s="231"/>
    </row>
    <row r="258" spans="1:26" ht="14.25" customHeight="1">
      <c r="A258" s="31"/>
      <c r="B258" s="31"/>
      <c r="C258" s="31"/>
      <c r="D258" s="31"/>
      <c r="E258" s="31"/>
      <c r="F258" s="31"/>
      <c r="G258" s="31"/>
      <c r="H258" s="231"/>
      <c r="I258" s="231"/>
      <c r="J258" s="231"/>
      <c r="K258" s="231"/>
      <c r="L258" s="231"/>
      <c r="M258" s="231"/>
      <c r="N258" s="231"/>
      <c r="O258" s="231"/>
      <c r="P258" s="231"/>
      <c r="Q258" s="231"/>
      <c r="R258" s="231"/>
      <c r="S258" s="231"/>
      <c r="T258" s="231"/>
      <c r="U258" s="231"/>
      <c r="V258" s="231"/>
      <c r="W258" s="231"/>
      <c r="X258" s="231"/>
      <c r="Y258" s="231"/>
      <c r="Z258" s="231"/>
    </row>
    <row r="259" spans="1:26" ht="14.25" customHeight="1">
      <c r="A259" s="31"/>
      <c r="B259" s="31"/>
      <c r="C259" s="31"/>
      <c r="D259" s="31"/>
      <c r="E259" s="31"/>
      <c r="F259" s="31"/>
      <c r="G259" s="31"/>
      <c r="H259" s="231"/>
      <c r="I259" s="231"/>
      <c r="J259" s="231"/>
      <c r="K259" s="231"/>
      <c r="L259" s="231"/>
      <c r="M259" s="231"/>
      <c r="N259" s="231"/>
      <c r="O259" s="231"/>
      <c r="P259" s="231"/>
      <c r="Q259" s="231"/>
      <c r="R259" s="231"/>
      <c r="S259" s="231"/>
      <c r="T259" s="231"/>
      <c r="U259" s="231"/>
      <c r="V259" s="231"/>
      <c r="W259" s="231"/>
      <c r="X259" s="231"/>
      <c r="Y259" s="231"/>
      <c r="Z259" s="231"/>
    </row>
    <row r="260" spans="1:26" ht="14.25" customHeight="1">
      <c r="A260" s="31"/>
      <c r="B260" s="31"/>
      <c r="C260" s="31"/>
      <c r="D260" s="31"/>
      <c r="E260" s="31"/>
      <c r="F260" s="31"/>
      <c r="G260" s="31"/>
      <c r="H260" s="231"/>
      <c r="I260" s="231"/>
      <c r="J260" s="231"/>
      <c r="K260" s="231"/>
      <c r="L260" s="231"/>
      <c r="M260" s="231"/>
      <c r="N260" s="231"/>
      <c r="O260" s="231"/>
      <c r="P260" s="231"/>
      <c r="Q260" s="231"/>
      <c r="R260" s="231"/>
      <c r="S260" s="231"/>
      <c r="T260" s="231"/>
      <c r="U260" s="231"/>
      <c r="V260" s="231"/>
      <c r="W260" s="231"/>
      <c r="X260" s="231"/>
      <c r="Y260" s="231"/>
      <c r="Z260" s="231"/>
    </row>
    <row r="261" spans="1:26" ht="14.25" customHeight="1">
      <c r="A261" s="31"/>
      <c r="B261" s="31"/>
      <c r="C261" s="31"/>
      <c r="D261" s="31"/>
      <c r="E261" s="31"/>
      <c r="F261" s="31"/>
      <c r="G261" s="31"/>
      <c r="H261" s="231"/>
      <c r="I261" s="231"/>
      <c r="J261" s="231"/>
      <c r="K261" s="231"/>
      <c r="L261" s="231"/>
      <c r="M261" s="231"/>
      <c r="N261" s="231"/>
      <c r="O261" s="231"/>
      <c r="P261" s="231"/>
      <c r="Q261" s="231"/>
      <c r="R261" s="231"/>
      <c r="S261" s="231"/>
      <c r="T261" s="231"/>
      <c r="U261" s="231"/>
      <c r="V261" s="231"/>
      <c r="W261" s="231"/>
      <c r="X261" s="231"/>
      <c r="Y261" s="231"/>
      <c r="Z261" s="231"/>
    </row>
    <row r="262" spans="1:26" ht="14.25" customHeight="1">
      <c r="A262" s="31"/>
      <c r="B262" s="31"/>
      <c r="C262" s="31"/>
      <c r="D262" s="31"/>
      <c r="E262" s="31"/>
      <c r="F262" s="31"/>
      <c r="G262" s="31"/>
      <c r="H262" s="231"/>
      <c r="I262" s="231"/>
      <c r="J262" s="231"/>
      <c r="K262" s="231"/>
      <c r="L262" s="231"/>
      <c r="M262" s="231"/>
      <c r="N262" s="231"/>
      <c r="O262" s="231"/>
      <c r="P262" s="231"/>
      <c r="Q262" s="231"/>
      <c r="R262" s="231"/>
      <c r="S262" s="231"/>
      <c r="T262" s="231"/>
      <c r="U262" s="231"/>
      <c r="V262" s="231"/>
      <c r="W262" s="231"/>
      <c r="X262" s="231"/>
      <c r="Y262" s="231"/>
      <c r="Z262" s="231"/>
    </row>
    <row r="263" spans="1:26" ht="14.25" customHeight="1">
      <c r="A263" s="31"/>
      <c r="B263" s="31"/>
      <c r="C263" s="31"/>
      <c r="D263" s="31"/>
      <c r="E263" s="31"/>
      <c r="F263" s="31"/>
      <c r="G263" s="31"/>
      <c r="H263" s="231"/>
      <c r="I263" s="231"/>
      <c r="J263" s="231"/>
      <c r="K263" s="231"/>
      <c r="L263" s="231"/>
      <c r="M263" s="231"/>
      <c r="N263" s="231"/>
      <c r="O263" s="231"/>
      <c r="P263" s="231"/>
      <c r="Q263" s="231"/>
      <c r="R263" s="231"/>
      <c r="S263" s="231"/>
      <c r="T263" s="231"/>
      <c r="U263" s="231"/>
      <c r="V263" s="231"/>
      <c r="W263" s="231"/>
      <c r="X263" s="231"/>
      <c r="Y263" s="231"/>
      <c r="Z263" s="231"/>
    </row>
    <row r="264" spans="1:26" ht="14.25" customHeight="1">
      <c r="A264" s="31"/>
      <c r="B264" s="31"/>
      <c r="C264" s="31"/>
      <c r="D264" s="31"/>
      <c r="E264" s="31"/>
      <c r="F264" s="31"/>
      <c r="G264" s="31"/>
      <c r="H264" s="231"/>
      <c r="I264" s="231"/>
      <c r="J264" s="231"/>
      <c r="K264" s="231"/>
      <c r="L264" s="231"/>
      <c r="M264" s="231"/>
      <c r="N264" s="231"/>
      <c r="O264" s="231"/>
      <c r="P264" s="231"/>
      <c r="Q264" s="231"/>
      <c r="R264" s="231"/>
      <c r="S264" s="231"/>
      <c r="T264" s="231"/>
      <c r="U264" s="231"/>
      <c r="V264" s="231"/>
      <c r="W264" s="231"/>
      <c r="X264" s="231"/>
      <c r="Y264" s="231"/>
      <c r="Z264" s="231"/>
    </row>
    <row r="265" spans="1:26" ht="14.25" customHeight="1">
      <c r="A265" s="31"/>
      <c r="B265" s="31"/>
      <c r="C265" s="31"/>
      <c r="D265" s="31"/>
      <c r="E265" s="31"/>
      <c r="F265" s="31"/>
      <c r="G265" s="31"/>
      <c r="H265" s="231"/>
      <c r="I265" s="231"/>
      <c r="J265" s="231"/>
      <c r="K265" s="231"/>
      <c r="L265" s="231"/>
      <c r="M265" s="231"/>
      <c r="N265" s="231"/>
      <c r="O265" s="231"/>
      <c r="P265" s="231"/>
      <c r="Q265" s="231"/>
      <c r="R265" s="231"/>
      <c r="S265" s="231"/>
      <c r="T265" s="231"/>
      <c r="U265" s="231"/>
      <c r="V265" s="231"/>
      <c r="W265" s="231"/>
      <c r="X265" s="231"/>
      <c r="Y265" s="231"/>
      <c r="Z265" s="231"/>
    </row>
    <row r="266" spans="1:26" ht="14.25" customHeight="1">
      <c r="A266" s="31"/>
      <c r="B266" s="31"/>
      <c r="C266" s="31"/>
      <c r="D266" s="31"/>
      <c r="E266" s="31"/>
      <c r="F266" s="31"/>
      <c r="G266" s="31"/>
      <c r="H266" s="231"/>
      <c r="I266" s="231"/>
      <c r="J266" s="231"/>
      <c r="K266" s="231"/>
      <c r="L266" s="231"/>
      <c r="M266" s="231"/>
      <c r="N266" s="231"/>
      <c r="O266" s="231"/>
      <c r="P266" s="231"/>
      <c r="Q266" s="231"/>
      <c r="R266" s="231"/>
      <c r="S266" s="231"/>
      <c r="T266" s="231"/>
      <c r="U266" s="231"/>
      <c r="V266" s="231"/>
      <c r="W266" s="231"/>
      <c r="X266" s="231"/>
      <c r="Y266" s="231"/>
      <c r="Z266" s="231"/>
    </row>
    <row r="267" spans="1:26" ht="14.25" customHeight="1">
      <c r="A267" s="31"/>
      <c r="B267" s="31"/>
      <c r="C267" s="31"/>
      <c r="D267" s="31"/>
      <c r="E267" s="31"/>
      <c r="F267" s="31"/>
      <c r="G267" s="31"/>
      <c r="H267" s="231"/>
      <c r="I267" s="231"/>
      <c r="J267" s="231"/>
      <c r="K267" s="231"/>
      <c r="L267" s="231"/>
      <c r="M267" s="231"/>
      <c r="N267" s="231"/>
      <c r="O267" s="231"/>
      <c r="P267" s="231"/>
      <c r="Q267" s="231"/>
      <c r="R267" s="231"/>
      <c r="S267" s="231"/>
      <c r="T267" s="231"/>
      <c r="U267" s="231"/>
      <c r="V267" s="231"/>
      <c r="W267" s="231"/>
      <c r="X267" s="231"/>
      <c r="Y267" s="231"/>
      <c r="Z267" s="231"/>
    </row>
    <row r="268" spans="1:26" ht="14.25" customHeight="1">
      <c r="A268" s="31"/>
      <c r="B268" s="31"/>
      <c r="C268" s="31"/>
      <c r="D268" s="31"/>
      <c r="E268" s="31"/>
      <c r="F268" s="31"/>
      <c r="G268" s="31"/>
      <c r="H268" s="231"/>
      <c r="I268" s="231"/>
      <c r="J268" s="231"/>
      <c r="K268" s="231"/>
      <c r="L268" s="231"/>
      <c r="M268" s="231"/>
      <c r="N268" s="231"/>
      <c r="O268" s="231"/>
      <c r="P268" s="231"/>
      <c r="Q268" s="231"/>
      <c r="R268" s="231"/>
      <c r="S268" s="231"/>
      <c r="T268" s="231"/>
      <c r="U268" s="231"/>
      <c r="V268" s="231"/>
      <c r="W268" s="231"/>
      <c r="X268" s="231"/>
      <c r="Y268" s="231"/>
      <c r="Z268" s="231"/>
    </row>
    <row r="269" spans="1:26" ht="14.25" customHeight="1">
      <c r="A269" s="31"/>
      <c r="B269" s="31"/>
      <c r="C269" s="31"/>
      <c r="D269" s="31"/>
      <c r="E269" s="31"/>
      <c r="F269" s="31"/>
      <c r="G269" s="31"/>
      <c r="H269" s="231"/>
      <c r="I269" s="231"/>
      <c r="J269" s="231"/>
      <c r="K269" s="231"/>
      <c r="L269" s="231"/>
      <c r="M269" s="231"/>
      <c r="N269" s="231"/>
      <c r="O269" s="231"/>
      <c r="P269" s="231"/>
      <c r="Q269" s="231"/>
      <c r="R269" s="231"/>
      <c r="S269" s="231"/>
      <c r="T269" s="231"/>
      <c r="U269" s="231"/>
      <c r="V269" s="231"/>
      <c r="W269" s="231"/>
      <c r="X269" s="231"/>
      <c r="Y269" s="231"/>
      <c r="Z269" s="231"/>
    </row>
    <row r="270" spans="1:26" ht="14.25" customHeight="1">
      <c r="A270" s="31"/>
      <c r="B270" s="31"/>
      <c r="C270" s="31"/>
      <c r="D270" s="31"/>
      <c r="E270" s="31"/>
      <c r="F270" s="31"/>
      <c r="G270" s="31"/>
      <c r="H270" s="231"/>
      <c r="I270" s="231"/>
      <c r="J270" s="231"/>
      <c r="K270" s="231"/>
      <c r="L270" s="231"/>
      <c r="M270" s="231"/>
      <c r="N270" s="231"/>
      <c r="O270" s="231"/>
      <c r="P270" s="231"/>
      <c r="Q270" s="231"/>
      <c r="R270" s="231"/>
      <c r="S270" s="231"/>
      <c r="T270" s="231"/>
      <c r="U270" s="231"/>
      <c r="V270" s="231"/>
      <c r="W270" s="231"/>
      <c r="X270" s="231"/>
      <c r="Y270" s="231"/>
      <c r="Z270" s="231"/>
    </row>
    <row r="271" spans="1:26" ht="14.25" customHeight="1">
      <c r="A271" s="31"/>
      <c r="B271" s="31"/>
      <c r="C271" s="31"/>
      <c r="D271" s="31"/>
      <c r="E271" s="31"/>
      <c r="F271" s="31"/>
      <c r="G271" s="31"/>
      <c r="H271" s="231"/>
      <c r="I271" s="231"/>
      <c r="J271" s="231"/>
      <c r="K271" s="231"/>
      <c r="L271" s="231"/>
      <c r="M271" s="231"/>
      <c r="N271" s="231"/>
      <c r="O271" s="231"/>
      <c r="P271" s="231"/>
      <c r="Q271" s="231"/>
      <c r="R271" s="231"/>
      <c r="S271" s="231"/>
      <c r="T271" s="231"/>
      <c r="U271" s="231"/>
      <c r="V271" s="231"/>
      <c r="W271" s="231"/>
      <c r="X271" s="231"/>
      <c r="Y271" s="231"/>
      <c r="Z271" s="231"/>
    </row>
    <row r="272" spans="1:26" ht="14.25" customHeight="1">
      <c r="A272" s="31"/>
      <c r="B272" s="31"/>
      <c r="C272" s="31"/>
      <c r="D272" s="31"/>
      <c r="E272" s="31"/>
      <c r="F272" s="31"/>
      <c r="G272" s="31"/>
      <c r="H272" s="231"/>
      <c r="I272" s="231"/>
      <c r="J272" s="231"/>
      <c r="K272" s="231"/>
      <c r="L272" s="231"/>
      <c r="M272" s="231"/>
      <c r="N272" s="231"/>
      <c r="O272" s="231"/>
      <c r="P272" s="231"/>
      <c r="Q272" s="231"/>
      <c r="R272" s="231"/>
      <c r="S272" s="231"/>
      <c r="T272" s="231"/>
      <c r="U272" s="231"/>
      <c r="V272" s="231"/>
      <c r="W272" s="231"/>
      <c r="X272" s="231"/>
      <c r="Y272" s="231"/>
      <c r="Z272" s="231"/>
    </row>
    <row r="273" spans="1:26" ht="14.25" customHeight="1">
      <c r="A273" s="31"/>
      <c r="B273" s="31"/>
      <c r="C273" s="31"/>
      <c r="D273" s="31"/>
      <c r="E273" s="31"/>
      <c r="F273" s="31"/>
      <c r="G273" s="31"/>
      <c r="H273" s="231"/>
      <c r="I273" s="231"/>
      <c r="J273" s="231"/>
      <c r="K273" s="231"/>
      <c r="L273" s="231"/>
      <c r="M273" s="231"/>
      <c r="N273" s="231"/>
      <c r="O273" s="231"/>
      <c r="P273" s="231"/>
      <c r="Q273" s="231"/>
      <c r="R273" s="231"/>
      <c r="S273" s="231"/>
      <c r="T273" s="231"/>
      <c r="U273" s="231"/>
      <c r="V273" s="231"/>
      <c r="W273" s="231"/>
      <c r="X273" s="231"/>
      <c r="Y273" s="231"/>
      <c r="Z273" s="231"/>
    </row>
    <row r="274" spans="1:26" ht="14.25" customHeight="1">
      <c r="A274" s="31"/>
      <c r="B274" s="31"/>
      <c r="C274" s="31"/>
      <c r="D274" s="31"/>
      <c r="E274" s="31"/>
      <c r="F274" s="31"/>
      <c r="G274" s="31"/>
      <c r="H274" s="231"/>
      <c r="I274" s="231"/>
      <c r="J274" s="231"/>
      <c r="K274" s="231"/>
      <c r="L274" s="231"/>
      <c r="M274" s="231"/>
      <c r="N274" s="231"/>
      <c r="O274" s="231"/>
      <c r="P274" s="231"/>
      <c r="Q274" s="231"/>
      <c r="R274" s="231"/>
      <c r="S274" s="231"/>
      <c r="T274" s="231"/>
      <c r="U274" s="231"/>
      <c r="V274" s="231"/>
      <c r="W274" s="231"/>
      <c r="X274" s="231"/>
      <c r="Y274" s="231"/>
      <c r="Z274" s="231"/>
    </row>
    <row r="275" spans="1:26" ht="14.25" customHeight="1">
      <c r="A275" s="31"/>
      <c r="B275" s="31"/>
      <c r="C275" s="31"/>
      <c r="D275" s="31"/>
      <c r="E275" s="31"/>
      <c r="F275" s="31"/>
      <c r="G275" s="31"/>
      <c r="H275" s="231"/>
      <c r="I275" s="231"/>
      <c r="J275" s="231"/>
      <c r="K275" s="231"/>
      <c r="L275" s="231"/>
      <c r="M275" s="231"/>
      <c r="N275" s="231"/>
      <c r="O275" s="231"/>
      <c r="P275" s="231"/>
      <c r="Q275" s="231"/>
      <c r="R275" s="231"/>
      <c r="S275" s="231"/>
      <c r="T275" s="231"/>
      <c r="U275" s="231"/>
      <c r="V275" s="231"/>
      <c r="W275" s="231"/>
      <c r="X275" s="231"/>
      <c r="Y275" s="231"/>
      <c r="Z275" s="231"/>
    </row>
    <row r="276" spans="1:26" ht="14.25" customHeight="1">
      <c r="A276" s="31"/>
      <c r="B276" s="31"/>
      <c r="C276" s="31"/>
      <c r="D276" s="31"/>
      <c r="E276" s="31"/>
      <c r="F276" s="31"/>
      <c r="G276" s="31"/>
      <c r="H276" s="231"/>
      <c r="I276" s="231"/>
      <c r="J276" s="231"/>
      <c r="K276" s="231"/>
      <c r="L276" s="231"/>
      <c r="M276" s="231"/>
      <c r="N276" s="231"/>
      <c r="O276" s="231"/>
      <c r="P276" s="231"/>
      <c r="Q276" s="231"/>
      <c r="R276" s="231"/>
      <c r="S276" s="231"/>
      <c r="T276" s="231"/>
      <c r="U276" s="231"/>
      <c r="V276" s="231"/>
      <c r="W276" s="231"/>
      <c r="X276" s="231"/>
      <c r="Y276" s="231"/>
      <c r="Z276" s="231"/>
    </row>
    <row r="277" spans="1:26" ht="14.25" customHeight="1">
      <c r="A277" s="31"/>
      <c r="B277" s="31"/>
      <c r="C277" s="31"/>
      <c r="D277" s="31"/>
      <c r="E277" s="31"/>
      <c r="F277" s="31"/>
      <c r="G277" s="31"/>
      <c r="H277" s="231"/>
      <c r="I277" s="231"/>
      <c r="J277" s="231"/>
      <c r="K277" s="231"/>
      <c r="L277" s="231"/>
      <c r="M277" s="231"/>
      <c r="N277" s="231"/>
      <c r="O277" s="231"/>
      <c r="P277" s="231"/>
      <c r="Q277" s="231"/>
      <c r="R277" s="231"/>
      <c r="S277" s="231"/>
      <c r="T277" s="231"/>
      <c r="U277" s="231"/>
      <c r="V277" s="231"/>
      <c r="W277" s="231"/>
      <c r="X277" s="231"/>
      <c r="Y277" s="231"/>
      <c r="Z277" s="231"/>
    </row>
    <row r="278" spans="1:26" ht="14.25" customHeight="1">
      <c r="A278" s="31"/>
      <c r="B278" s="31"/>
      <c r="C278" s="31"/>
      <c r="D278" s="31"/>
      <c r="E278" s="31"/>
      <c r="F278" s="31"/>
      <c r="G278" s="31"/>
      <c r="H278" s="231"/>
      <c r="I278" s="231"/>
      <c r="J278" s="231"/>
      <c r="K278" s="231"/>
      <c r="L278" s="231"/>
      <c r="M278" s="231"/>
      <c r="N278" s="231"/>
      <c r="O278" s="231"/>
      <c r="P278" s="231"/>
      <c r="Q278" s="231"/>
      <c r="R278" s="231"/>
      <c r="S278" s="231"/>
      <c r="T278" s="231"/>
      <c r="U278" s="231"/>
      <c r="V278" s="231"/>
      <c r="W278" s="231"/>
      <c r="X278" s="231"/>
      <c r="Y278" s="231"/>
      <c r="Z278" s="231"/>
    </row>
    <row r="279" spans="1:26" ht="14.25" customHeight="1">
      <c r="A279" s="31"/>
      <c r="B279" s="31"/>
      <c r="C279" s="31"/>
      <c r="D279" s="31"/>
      <c r="E279" s="31"/>
      <c r="F279" s="31"/>
      <c r="G279" s="31"/>
      <c r="H279" s="231"/>
      <c r="I279" s="231"/>
      <c r="J279" s="231"/>
      <c r="K279" s="231"/>
      <c r="L279" s="231"/>
      <c r="M279" s="231"/>
      <c r="N279" s="231"/>
      <c r="O279" s="231"/>
      <c r="P279" s="231"/>
      <c r="Q279" s="231"/>
      <c r="R279" s="231"/>
      <c r="S279" s="231"/>
      <c r="T279" s="231"/>
      <c r="U279" s="231"/>
      <c r="V279" s="231"/>
      <c r="W279" s="231"/>
      <c r="X279" s="231"/>
      <c r="Y279" s="231"/>
      <c r="Z279" s="231"/>
    </row>
    <row r="280" spans="1:26" ht="14.25" customHeight="1">
      <c r="A280" s="31"/>
      <c r="B280" s="31"/>
      <c r="C280" s="31"/>
      <c r="D280" s="31"/>
      <c r="E280" s="31"/>
      <c r="F280" s="31"/>
      <c r="G280" s="31"/>
      <c r="H280" s="231"/>
      <c r="I280" s="231"/>
      <c r="J280" s="231"/>
      <c r="K280" s="231"/>
      <c r="L280" s="231"/>
      <c r="M280" s="231"/>
      <c r="N280" s="231"/>
      <c r="O280" s="231"/>
      <c r="P280" s="231"/>
      <c r="Q280" s="231"/>
      <c r="R280" s="231"/>
      <c r="S280" s="231"/>
      <c r="T280" s="231"/>
      <c r="U280" s="231"/>
      <c r="V280" s="231"/>
      <c r="W280" s="231"/>
      <c r="X280" s="231"/>
      <c r="Y280" s="231"/>
      <c r="Z280" s="231"/>
    </row>
    <row r="281" spans="1:26" ht="14.25" customHeight="1">
      <c r="A281" s="31"/>
      <c r="B281" s="31"/>
      <c r="C281" s="31"/>
      <c r="D281" s="31"/>
      <c r="E281" s="31"/>
      <c r="F281" s="31"/>
      <c r="G281" s="31"/>
      <c r="H281" s="231"/>
      <c r="I281" s="231"/>
      <c r="J281" s="231"/>
      <c r="K281" s="231"/>
      <c r="L281" s="231"/>
      <c r="M281" s="231"/>
      <c r="N281" s="231"/>
      <c r="O281" s="231"/>
      <c r="P281" s="231"/>
      <c r="Q281" s="231"/>
      <c r="R281" s="231"/>
      <c r="S281" s="231"/>
      <c r="T281" s="231"/>
      <c r="U281" s="231"/>
      <c r="V281" s="231"/>
      <c r="W281" s="231"/>
      <c r="X281" s="231"/>
      <c r="Y281" s="231"/>
      <c r="Z281" s="231"/>
    </row>
    <row r="282" spans="1:26" ht="14.25" customHeight="1">
      <c r="A282" s="31"/>
      <c r="B282" s="31"/>
      <c r="C282" s="31"/>
      <c r="D282" s="31"/>
      <c r="E282" s="31"/>
      <c r="F282" s="31"/>
      <c r="G282" s="31"/>
      <c r="H282" s="231"/>
      <c r="I282" s="231"/>
      <c r="J282" s="231"/>
      <c r="K282" s="231"/>
      <c r="L282" s="231"/>
      <c r="M282" s="231"/>
      <c r="N282" s="231"/>
      <c r="O282" s="231"/>
      <c r="P282" s="231"/>
      <c r="Q282" s="231"/>
      <c r="R282" s="231"/>
      <c r="S282" s="231"/>
      <c r="T282" s="231"/>
      <c r="U282" s="231"/>
      <c r="V282" s="231"/>
      <c r="W282" s="231"/>
      <c r="X282" s="231"/>
      <c r="Y282" s="231"/>
      <c r="Z282" s="231"/>
    </row>
    <row r="283" spans="1:26" ht="14.25" customHeight="1">
      <c r="A283" s="31"/>
      <c r="B283" s="31"/>
      <c r="C283" s="31"/>
      <c r="D283" s="31"/>
      <c r="E283" s="31"/>
      <c r="F283" s="31"/>
      <c r="G283" s="31"/>
      <c r="H283" s="231"/>
      <c r="I283" s="231"/>
      <c r="J283" s="231"/>
      <c r="K283" s="231"/>
      <c r="L283" s="231"/>
      <c r="M283" s="231"/>
      <c r="N283" s="231"/>
      <c r="O283" s="231"/>
      <c r="P283" s="231"/>
      <c r="Q283" s="231"/>
      <c r="R283" s="231"/>
      <c r="S283" s="231"/>
      <c r="T283" s="231"/>
      <c r="U283" s="231"/>
      <c r="V283" s="231"/>
      <c r="W283" s="231"/>
      <c r="X283" s="231"/>
      <c r="Y283" s="231"/>
      <c r="Z283" s="231"/>
    </row>
    <row r="284" spans="1:26" ht="14.25" customHeight="1">
      <c r="A284" s="31"/>
      <c r="B284" s="31"/>
      <c r="C284" s="31"/>
      <c r="D284" s="31"/>
      <c r="E284" s="31"/>
      <c r="F284" s="31"/>
      <c r="G284" s="31"/>
      <c r="H284" s="231"/>
      <c r="I284" s="231"/>
      <c r="J284" s="231"/>
      <c r="K284" s="231"/>
      <c r="L284" s="231"/>
      <c r="M284" s="231"/>
      <c r="N284" s="231"/>
      <c r="O284" s="231"/>
      <c r="P284" s="231"/>
      <c r="Q284" s="231"/>
      <c r="R284" s="231"/>
      <c r="S284" s="231"/>
      <c r="T284" s="231"/>
      <c r="U284" s="231"/>
      <c r="V284" s="231"/>
      <c r="W284" s="231"/>
      <c r="X284" s="231"/>
      <c r="Y284" s="231"/>
      <c r="Z284" s="231"/>
    </row>
    <row r="285" spans="1:26" ht="14.25" customHeight="1">
      <c r="A285" s="31"/>
      <c r="B285" s="31"/>
      <c r="C285" s="31"/>
      <c r="D285" s="31"/>
      <c r="E285" s="31"/>
      <c r="F285" s="31"/>
      <c r="G285" s="31"/>
      <c r="H285" s="231"/>
      <c r="I285" s="231"/>
      <c r="J285" s="231"/>
      <c r="K285" s="231"/>
      <c r="L285" s="231"/>
      <c r="M285" s="231"/>
      <c r="N285" s="231"/>
      <c r="O285" s="231"/>
      <c r="P285" s="231"/>
      <c r="Q285" s="231"/>
      <c r="R285" s="231"/>
      <c r="S285" s="231"/>
      <c r="T285" s="231"/>
      <c r="U285" s="231"/>
      <c r="V285" s="231"/>
      <c r="W285" s="231"/>
      <c r="X285" s="231"/>
      <c r="Y285" s="231"/>
      <c r="Z285" s="231"/>
    </row>
    <row r="286" spans="1:26" ht="14.25" customHeight="1">
      <c r="A286" s="31"/>
      <c r="B286" s="31"/>
      <c r="C286" s="31"/>
      <c r="D286" s="31"/>
      <c r="E286" s="31"/>
      <c r="F286" s="31"/>
      <c r="G286" s="31"/>
      <c r="H286" s="231"/>
      <c r="I286" s="231"/>
      <c r="J286" s="231"/>
      <c r="K286" s="231"/>
      <c r="L286" s="231"/>
      <c r="M286" s="231"/>
      <c r="N286" s="231"/>
      <c r="O286" s="231"/>
      <c r="P286" s="231"/>
      <c r="Q286" s="231"/>
      <c r="R286" s="231"/>
      <c r="S286" s="231"/>
      <c r="T286" s="231"/>
      <c r="U286" s="231"/>
      <c r="V286" s="231"/>
      <c r="W286" s="231"/>
      <c r="X286" s="231"/>
      <c r="Y286" s="231"/>
      <c r="Z286" s="231"/>
    </row>
    <row r="287" spans="1:26" ht="14.25" customHeight="1">
      <c r="A287" s="31"/>
      <c r="B287" s="31"/>
      <c r="C287" s="31"/>
      <c r="D287" s="31"/>
      <c r="E287" s="31"/>
      <c r="F287" s="31"/>
      <c r="G287" s="31"/>
      <c r="H287" s="231"/>
      <c r="I287" s="231"/>
      <c r="J287" s="231"/>
      <c r="K287" s="231"/>
      <c r="L287" s="231"/>
      <c r="M287" s="231"/>
      <c r="N287" s="231"/>
      <c r="O287" s="231"/>
      <c r="P287" s="231"/>
      <c r="Q287" s="231"/>
      <c r="R287" s="231"/>
      <c r="S287" s="231"/>
      <c r="T287" s="231"/>
      <c r="U287" s="231"/>
      <c r="V287" s="231"/>
      <c r="W287" s="231"/>
      <c r="X287" s="231"/>
      <c r="Y287" s="231"/>
      <c r="Z287" s="231"/>
    </row>
    <row r="288" spans="1:26" ht="14.25" customHeight="1">
      <c r="A288" s="31"/>
      <c r="B288" s="31"/>
      <c r="C288" s="31"/>
      <c r="D288" s="31"/>
      <c r="E288" s="31"/>
      <c r="F288" s="31"/>
      <c r="G288" s="31"/>
      <c r="H288" s="231"/>
      <c r="I288" s="231"/>
      <c r="J288" s="231"/>
      <c r="K288" s="231"/>
      <c r="L288" s="231"/>
      <c r="M288" s="231"/>
      <c r="N288" s="231"/>
      <c r="O288" s="231"/>
      <c r="P288" s="231"/>
      <c r="Q288" s="231"/>
      <c r="R288" s="231"/>
      <c r="S288" s="231"/>
      <c r="T288" s="231"/>
      <c r="U288" s="231"/>
      <c r="V288" s="231"/>
      <c r="W288" s="231"/>
      <c r="X288" s="231"/>
      <c r="Y288" s="231"/>
      <c r="Z288" s="231"/>
    </row>
    <row r="289" spans="1:26" ht="14.25" customHeight="1">
      <c r="A289" s="31"/>
      <c r="B289" s="31"/>
      <c r="C289" s="31"/>
      <c r="D289" s="31"/>
      <c r="E289" s="31"/>
      <c r="F289" s="31"/>
      <c r="G289" s="31"/>
      <c r="H289" s="231"/>
      <c r="I289" s="231"/>
      <c r="J289" s="231"/>
      <c r="K289" s="231"/>
      <c r="L289" s="231"/>
      <c r="M289" s="231"/>
      <c r="N289" s="231"/>
      <c r="O289" s="231"/>
      <c r="P289" s="231"/>
      <c r="Q289" s="231"/>
      <c r="R289" s="231"/>
      <c r="S289" s="231"/>
      <c r="T289" s="231"/>
      <c r="U289" s="231"/>
      <c r="V289" s="231"/>
      <c r="W289" s="231"/>
      <c r="X289" s="231"/>
      <c r="Y289" s="231"/>
      <c r="Z289" s="231"/>
    </row>
    <row r="290" spans="1:26" ht="14.25" customHeight="1">
      <c r="A290" s="31"/>
      <c r="B290" s="31"/>
      <c r="C290" s="31"/>
      <c r="D290" s="31"/>
      <c r="E290" s="31"/>
      <c r="F290" s="31"/>
      <c r="G290" s="31"/>
      <c r="H290" s="231"/>
      <c r="I290" s="231"/>
      <c r="J290" s="231"/>
      <c r="K290" s="231"/>
      <c r="L290" s="231"/>
      <c r="M290" s="231"/>
      <c r="N290" s="231"/>
      <c r="O290" s="231"/>
      <c r="P290" s="231"/>
      <c r="Q290" s="231"/>
      <c r="R290" s="231"/>
      <c r="S290" s="231"/>
      <c r="T290" s="231"/>
      <c r="U290" s="231"/>
      <c r="V290" s="231"/>
      <c r="W290" s="231"/>
      <c r="X290" s="231"/>
      <c r="Y290" s="231"/>
      <c r="Z290" s="231"/>
    </row>
    <row r="291" spans="1:26" ht="14.25" customHeight="1">
      <c r="A291" s="31"/>
      <c r="B291" s="31"/>
      <c r="C291" s="31"/>
      <c r="D291" s="31"/>
      <c r="E291" s="31"/>
      <c r="F291" s="31"/>
      <c r="G291" s="31"/>
      <c r="H291" s="231"/>
      <c r="I291" s="231"/>
      <c r="J291" s="231"/>
      <c r="K291" s="231"/>
      <c r="L291" s="231"/>
      <c r="M291" s="231"/>
      <c r="N291" s="231"/>
      <c r="O291" s="231"/>
      <c r="P291" s="231"/>
      <c r="Q291" s="231"/>
      <c r="R291" s="231"/>
      <c r="S291" s="231"/>
      <c r="T291" s="231"/>
      <c r="U291" s="231"/>
      <c r="V291" s="231"/>
      <c r="W291" s="231"/>
      <c r="X291" s="231"/>
      <c r="Y291" s="231"/>
      <c r="Z291" s="231"/>
    </row>
    <row r="292" spans="1:26" ht="14.25" customHeight="1">
      <c r="A292" s="31"/>
      <c r="B292" s="31"/>
      <c r="C292" s="31"/>
      <c r="D292" s="31"/>
      <c r="E292" s="31"/>
      <c r="F292" s="31"/>
      <c r="G292" s="31"/>
      <c r="H292" s="231"/>
      <c r="I292" s="231"/>
      <c r="J292" s="231"/>
      <c r="K292" s="231"/>
      <c r="L292" s="231"/>
      <c r="M292" s="231"/>
      <c r="N292" s="231"/>
      <c r="O292" s="231"/>
      <c r="P292" s="231"/>
      <c r="Q292" s="231"/>
      <c r="R292" s="231"/>
      <c r="S292" s="231"/>
      <c r="T292" s="231"/>
      <c r="U292" s="231"/>
      <c r="V292" s="231"/>
      <c r="W292" s="231"/>
      <c r="X292" s="231"/>
      <c r="Y292" s="231"/>
      <c r="Z292" s="231"/>
    </row>
    <row r="293" spans="1:26" ht="14.25" customHeight="1">
      <c r="A293" s="31"/>
      <c r="B293" s="31"/>
      <c r="C293" s="31"/>
      <c r="D293" s="31"/>
      <c r="E293" s="31"/>
      <c r="F293" s="31"/>
      <c r="G293" s="31"/>
      <c r="H293" s="231"/>
      <c r="I293" s="231"/>
      <c r="J293" s="231"/>
      <c r="K293" s="231"/>
      <c r="L293" s="231"/>
      <c r="M293" s="231"/>
      <c r="N293" s="231"/>
      <c r="O293" s="231"/>
      <c r="P293" s="231"/>
      <c r="Q293" s="231"/>
      <c r="R293" s="231"/>
      <c r="S293" s="231"/>
      <c r="T293" s="231"/>
      <c r="U293" s="231"/>
      <c r="V293" s="231"/>
      <c r="W293" s="231"/>
      <c r="X293" s="231"/>
      <c r="Y293" s="231"/>
      <c r="Z293" s="231"/>
    </row>
    <row r="294" spans="1:26" ht="14.25" customHeight="1">
      <c r="A294" s="31"/>
      <c r="B294" s="31"/>
      <c r="C294" s="31"/>
      <c r="D294" s="31"/>
      <c r="E294" s="31"/>
      <c r="F294" s="31"/>
      <c r="G294" s="31"/>
      <c r="H294" s="231"/>
      <c r="I294" s="231"/>
      <c r="J294" s="231"/>
      <c r="K294" s="231"/>
      <c r="L294" s="231"/>
      <c r="M294" s="231"/>
      <c r="N294" s="231"/>
      <c r="O294" s="231"/>
      <c r="P294" s="231"/>
      <c r="Q294" s="231"/>
      <c r="R294" s="231"/>
      <c r="S294" s="231"/>
      <c r="T294" s="231"/>
      <c r="U294" s="231"/>
      <c r="V294" s="231"/>
      <c r="W294" s="231"/>
      <c r="X294" s="231"/>
      <c r="Y294" s="231"/>
      <c r="Z294" s="231"/>
    </row>
    <row r="295" spans="1:26" ht="14.25" customHeight="1">
      <c r="A295" s="31"/>
      <c r="B295" s="31"/>
      <c r="C295" s="31"/>
      <c r="D295" s="31"/>
      <c r="E295" s="31"/>
      <c r="F295" s="31"/>
      <c r="G295" s="31"/>
      <c r="H295" s="231"/>
      <c r="I295" s="231"/>
      <c r="J295" s="231"/>
      <c r="K295" s="231"/>
      <c r="L295" s="231"/>
      <c r="M295" s="231"/>
      <c r="N295" s="231"/>
      <c r="O295" s="231"/>
      <c r="P295" s="231"/>
      <c r="Q295" s="231"/>
      <c r="R295" s="231"/>
      <c r="S295" s="231"/>
      <c r="T295" s="231"/>
      <c r="U295" s="231"/>
      <c r="V295" s="231"/>
      <c r="W295" s="231"/>
      <c r="X295" s="231"/>
      <c r="Y295" s="231"/>
      <c r="Z295" s="231"/>
    </row>
    <row r="296" spans="1:26" ht="14.25" customHeight="1">
      <c r="A296" s="31"/>
      <c r="B296" s="31"/>
      <c r="C296" s="31"/>
      <c r="D296" s="31"/>
      <c r="E296" s="31"/>
      <c r="F296" s="31"/>
      <c r="G296" s="31"/>
      <c r="H296" s="231"/>
      <c r="I296" s="231"/>
      <c r="J296" s="231"/>
      <c r="K296" s="231"/>
      <c r="L296" s="231"/>
      <c r="M296" s="231"/>
      <c r="N296" s="231"/>
      <c r="O296" s="231"/>
      <c r="P296" s="231"/>
      <c r="Q296" s="231"/>
      <c r="R296" s="231"/>
      <c r="S296" s="231"/>
      <c r="T296" s="231"/>
      <c r="U296" s="231"/>
      <c r="V296" s="231"/>
      <c r="W296" s="231"/>
      <c r="X296" s="231"/>
      <c r="Y296" s="231"/>
      <c r="Z296" s="231"/>
    </row>
    <row r="297" spans="1:26" ht="14.25" customHeight="1">
      <c r="A297" s="31"/>
      <c r="B297" s="31"/>
      <c r="C297" s="31"/>
      <c r="D297" s="31"/>
      <c r="E297" s="31"/>
      <c r="F297" s="31"/>
      <c r="G297" s="31"/>
      <c r="H297" s="231"/>
      <c r="I297" s="231"/>
      <c r="J297" s="231"/>
      <c r="K297" s="231"/>
      <c r="L297" s="231"/>
      <c r="M297" s="231"/>
      <c r="N297" s="231"/>
      <c r="O297" s="231"/>
      <c r="P297" s="231"/>
      <c r="Q297" s="231"/>
      <c r="R297" s="231"/>
      <c r="S297" s="231"/>
      <c r="T297" s="231"/>
      <c r="U297" s="231"/>
      <c r="V297" s="231"/>
      <c r="W297" s="231"/>
      <c r="X297" s="231"/>
      <c r="Y297" s="231"/>
      <c r="Z297" s="231"/>
    </row>
    <row r="298" spans="1:26" ht="14.25" customHeight="1">
      <c r="A298" s="31"/>
      <c r="B298" s="31"/>
      <c r="C298" s="31"/>
      <c r="D298" s="31"/>
      <c r="E298" s="31"/>
      <c r="F298" s="31"/>
      <c r="G298" s="31"/>
      <c r="H298" s="231"/>
      <c r="I298" s="231"/>
      <c r="J298" s="231"/>
      <c r="K298" s="231"/>
      <c r="L298" s="231"/>
      <c r="M298" s="231"/>
      <c r="N298" s="231"/>
      <c r="O298" s="231"/>
      <c r="P298" s="231"/>
      <c r="Q298" s="231"/>
      <c r="R298" s="231"/>
      <c r="S298" s="231"/>
      <c r="T298" s="231"/>
      <c r="U298" s="231"/>
      <c r="V298" s="231"/>
      <c r="W298" s="231"/>
      <c r="X298" s="231"/>
      <c r="Y298" s="231"/>
      <c r="Z298" s="231"/>
    </row>
    <row r="299" spans="1:26" ht="14.25" customHeight="1">
      <c r="A299" s="31"/>
      <c r="B299" s="31"/>
      <c r="C299" s="31"/>
      <c r="D299" s="31"/>
      <c r="E299" s="31"/>
      <c r="F299" s="31"/>
      <c r="G299" s="31"/>
      <c r="H299" s="231"/>
      <c r="I299" s="231"/>
      <c r="J299" s="231"/>
      <c r="K299" s="231"/>
      <c r="L299" s="231"/>
      <c r="M299" s="231"/>
      <c r="N299" s="231"/>
      <c r="O299" s="231"/>
      <c r="P299" s="231"/>
      <c r="Q299" s="231"/>
      <c r="R299" s="231"/>
      <c r="S299" s="231"/>
      <c r="T299" s="231"/>
      <c r="U299" s="231"/>
      <c r="V299" s="231"/>
      <c r="W299" s="231"/>
      <c r="X299" s="231"/>
      <c r="Y299" s="231"/>
      <c r="Z299" s="231"/>
    </row>
    <row r="300" spans="1:26" ht="14.25" customHeight="1">
      <c r="A300" s="31"/>
      <c r="B300" s="31"/>
      <c r="C300" s="31"/>
      <c r="D300" s="31"/>
      <c r="E300" s="31"/>
      <c r="F300" s="31"/>
      <c r="G300" s="31"/>
      <c r="H300" s="231"/>
      <c r="I300" s="231"/>
      <c r="J300" s="231"/>
      <c r="K300" s="231"/>
      <c r="L300" s="231"/>
      <c r="M300" s="231"/>
      <c r="N300" s="231"/>
      <c r="O300" s="231"/>
      <c r="P300" s="231"/>
      <c r="Q300" s="231"/>
      <c r="R300" s="231"/>
      <c r="S300" s="231"/>
      <c r="T300" s="231"/>
      <c r="U300" s="231"/>
      <c r="V300" s="231"/>
      <c r="W300" s="231"/>
      <c r="X300" s="231"/>
      <c r="Y300" s="231"/>
      <c r="Z300" s="231"/>
    </row>
    <row r="301" spans="1:26" ht="14.25" customHeight="1">
      <c r="A301" s="31"/>
      <c r="B301" s="31"/>
      <c r="C301" s="31"/>
      <c r="D301" s="31"/>
      <c r="E301" s="31"/>
      <c r="F301" s="31"/>
      <c r="G301" s="31"/>
      <c r="H301" s="231"/>
      <c r="I301" s="231"/>
      <c r="J301" s="231"/>
      <c r="K301" s="231"/>
      <c r="L301" s="231"/>
      <c r="M301" s="231"/>
      <c r="N301" s="231"/>
      <c r="O301" s="231"/>
      <c r="P301" s="231"/>
      <c r="Q301" s="231"/>
      <c r="R301" s="231"/>
      <c r="S301" s="231"/>
      <c r="T301" s="231"/>
      <c r="U301" s="231"/>
      <c r="V301" s="231"/>
      <c r="W301" s="231"/>
      <c r="X301" s="231"/>
      <c r="Y301" s="231"/>
      <c r="Z301" s="231"/>
    </row>
    <row r="302" spans="1:26" ht="14.25" customHeight="1">
      <c r="A302" s="31"/>
      <c r="B302" s="31"/>
      <c r="C302" s="31"/>
      <c r="D302" s="31"/>
      <c r="E302" s="31"/>
      <c r="F302" s="31"/>
      <c r="G302" s="31"/>
      <c r="H302" s="231"/>
      <c r="I302" s="231"/>
      <c r="J302" s="231"/>
      <c r="K302" s="231"/>
      <c r="L302" s="231"/>
      <c r="M302" s="231"/>
      <c r="N302" s="231"/>
      <c r="O302" s="231"/>
      <c r="P302" s="231"/>
      <c r="Q302" s="231"/>
      <c r="R302" s="231"/>
      <c r="S302" s="231"/>
      <c r="T302" s="231"/>
      <c r="U302" s="231"/>
      <c r="V302" s="231"/>
      <c r="W302" s="231"/>
      <c r="X302" s="231"/>
      <c r="Y302" s="231"/>
      <c r="Z302" s="231"/>
    </row>
    <row r="303" spans="1:26" ht="14.25" customHeight="1">
      <c r="A303" s="31"/>
      <c r="B303" s="31"/>
      <c r="C303" s="31"/>
      <c r="D303" s="31"/>
      <c r="E303" s="31"/>
      <c r="F303" s="31"/>
      <c r="G303" s="31"/>
      <c r="H303" s="231"/>
      <c r="I303" s="231"/>
      <c r="J303" s="231"/>
      <c r="K303" s="231"/>
      <c r="L303" s="231"/>
      <c r="M303" s="231"/>
      <c r="N303" s="231"/>
      <c r="O303" s="231"/>
      <c r="P303" s="231"/>
      <c r="Q303" s="231"/>
      <c r="R303" s="231"/>
      <c r="S303" s="231"/>
      <c r="T303" s="231"/>
      <c r="U303" s="231"/>
      <c r="V303" s="231"/>
      <c r="W303" s="231"/>
      <c r="X303" s="231"/>
      <c r="Y303" s="231"/>
      <c r="Z303" s="231"/>
    </row>
    <row r="304" spans="1:26" ht="14.25" customHeight="1">
      <c r="A304" s="31"/>
      <c r="B304" s="31"/>
      <c r="C304" s="31"/>
      <c r="D304" s="31"/>
      <c r="E304" s="31"/>
      <c r="F304" s="31"/>
      <c r="G304" s="31"/>
      <c r="H304" s="231"/>
      <c r="I304" s="231"/>
      <c r="J304" s="231"/>
      <c r="K304" s="231"/>
      <c r="L304" s="231"/>
      <c r="M304" s="231"/>
      <c r="N304" s="231"/>
      <c r="O304" s="231"/>
      <c r="P304" s="231"/>
      <c r="Q304" s="231"/>
      <c r="R304" s="231"/>
      <c r="S304" s="231"/>
      <c r="T304" s="231"/>
      <c r="U304" s="231"/>
      <c r="V304" s="231"/>
      <c r="W304" s="231"/>
      <c r="X304" s="231"/>
      <c r="Y304" s="231"/>
      <c r="Z304" s="231"/>
    </row>
    <row r="305" spans="1:26" ht="14.25" customHeight="1">
      <c r="A305" s="31"/>
      <c r="B305" s="31"/>
      <c r="C305" s="31"/>
      <c r="D305" s="31"/>
      <c r="E305" s="31"/>
      <c r="F305" s="31"/>
      <c r="G305" s="31"/>
      <c r="H305" s="231"/>
      <c r="I305" s="231"/>
      <c r="J305" s="231"/>
      <c r="K305" s="231"/>
      <c r="L305" s="231"/>
      <c r="M305" s="231"/>
      <c r="N305" s="231"/>
      <c r="O305" s="231"/>
      <c r="P305" s="231"/>
      <c r="Q305" s="231"/>
      <c r="R305" s="231"/>
      <c r="S305" s="231"/>
      <c r="T305" s="231"/>
      <c r="U305" s="231"/>
      <c r="V305" s="231"/>
      <c r="W305" s="231"/>
      <c r="X305" s="231"/>
      <c r="Y305" s="231"/>
      <c r="Z305" s="231"/>
    </row>
    <row r="306" spans="1:26" ht="14.25" customHeight="1">
      <c r="A306" s="31"/>
      <c r="B306" s="31"/>
      <c r="C306" s="31"/>
      <c r="D306" s="31"/>
      <c r="E306" s="31"/>
      <c r="F306" s="31"/>
      <c r="G306" s="31"/>
      <c r="H306" s="231"/>
      <c r="I306" s="231"/>
      <c r="J306" s="231"/>
      <c r="K306" s="231"/>
      <c r="L306" s="231"/>
      <c r="M306" s="231"/>
      <c r="N306" s="231"/>
      <c r="O306" s="231"/>
      <c r="P306" s="231"/>
      <c r="Q306" s="231"/>
      <c r="R306" s="231"/>
      <c r="S306" s="231"/>
      <c r="T306" s="231"/>
      <c r="U306" s="231"/>
      <c r="V306" s="231"/>
      <c r="W306" s="231"/>
      <c r="X306" s="231"/>
      <c r="Y306" s="231"/>
      <c r="Z306" s="231"/>
    </row>
    <row r="307" spans="1:26" ht="14.25" customHeight="1">
      <c r="A307" s="31"/>
      <c r="B307" s="31"/>
      <c r="C307" s="31"/>
      <c r="D307" s="31"/>
      <c r="E307" s="31"/>
      <c r="F307" s="31"/>
      <c r="G307" s="31"/>
      <c r="H307" s="231"/>
      <c r="I307" s="231"/>
      <c r="J307" s="231"/>
      <c r="K307" s="231"/>
      <c r="L307" s="231"/>
      <c r="M307" s="231"/>
      <c r="N307" s="231"/>
      <c r="O307" s="231"/>
      <c r="P307" s="231"/>
      <c r="Q307" s="231"/>
      <c r="R307" s="231"/>
      <c r="S307" s="231"/>
      <c r="T307" s="231"/>
      <c r="U307" s="231"/>
      <c r="V307" s="231"/>
      <c r="W307" s="231"/>
      <c r="X307" s="231"/>
      <c r="Y307" s="231"/>
      <c r="Z307" s="231"/>
    </row>
    <row r="308" spans="1:26" ht="14.25" customHeight="1">
      <c r="A308" s="31"/>
      <c r="B308" s="31"/>
      <c r="C308" s="31"/>
      <c r="D308" s="31"/>
      <c r="E308" s="31"/>
      <c r="F308" s="31"/>
      <c r="G308" s="31"/>
      <c r="H308" s="231"/>
      <c r="I308" s="231"/>
      <c r="J308" s="231"/>
      <c r="K308" s="231"/>
      <c r="L308" s="231"/>
      <c r="M308" s="231"/>
      <c r="N308" s="231"/>
      <c r="O308" s="231"/>
      <c r="P308" s="231"/>
      <c r="Q308" s="231"/>
      <c r="R308" s="231"/>
      <c r="S308" s="231"/>
      <c r="T308" s="231"/>
      <c r="U308" s="231"/>
      <c r="V308" s="231"/>
      <c r="W308" s="231"/>
      <c r="X308" s="231"/>
      <c r="Y308" s="231"/>
      <c r="Z308" s="231"/>
    </row>
    <row r="309" spans="1:26" ht="14.25" customHeight="1">
      <c r="A309" s="31"/>
      <c r="B309" s="31"/>
      <c r="C309" s="31"/>
      <c r="D309" s="31"/>
      <c r="E309" s="31"/>
      <c r="F309" s="31"/>
      <c r="G309" s="31"/>
      <c r="H309" s="231"/>
      <c r="I309" s="231"/>
      <c r="J309" s="231"/>
      <c r="K309" s="231"/>
      <c r="L309" s="231"/>
      <c r="M309" s="231"/>
      <c r="N309" s="231"/>
      <c r="O309" s="231"/>
      <c r="P309" s="231"/>
      <c r="Q309" s="231"/>
      <c r="R309" s="231"/>
      <c r="S309" s="231"/>
      <c r="T309" s="231"/>
      <c r="U309" s="231"/>
      <c r="V309" s="231"/>
      <c r="W309" s="231"/>
      <c r="X309" s="231"/>
      <c r="Y309" s="231"/>
      <c r="Z309" s="231"/>
    </row>
    <row r="310" spans="1:26" ht="14.25" customHeight="1">
      <c r="A310" s="31"/>
      <c r="B310" s="31"/>
      <c r="C310" s="31"/>
      <c r="D310" s="31"/>
      <c r="E310" s="31"/>
      <c r="F310" s="31"/>
      <c r="G310" s="31"/>
      <c r="H310" s="231"/>
      <c r="I310" s="231"/>
      <c r="J310" s="231"/>
      <c r="K310" s="231"/>
      <c r="L310" s="231"/>
      <c r="M310" s="231"/>
      <c r="N310" s="231"/>
      <c r="O310" s="231"/>
      <c r="P310" s="231"/>
      <c r="Q310" s="231"/>
      <c r="R310" s="231"/>
      <c r="S310" s="231"/>
      <c r="T310" s="231"/>
      <c r="U310" s="231"/>
      <c r="V310" s="231"/>
      <c r="W310" s="231"/>
      <c r="X310" s="231"/>
      <c r="Y310" s="231"/>
      <c r="Z310" s="231"/>
    </row>
    <row r="311" spans="1:26" ht="14.25" customHeight="1">
      <c r="A311" s="31"/>
      <c r="B311" s="31"/>
      <c r="C311" s="31"/>
      <c r="D311" s="31"/>
      <c r="E311" s="31"/>
      <c r="F311" s="31"/>
      <c r="G311" s="31"/>
      <c r="H311" s="231"/>
      <c r="I311" s="231"/>
      <c r="J311" s="231"/>
      <c r="K311" s="231"/>
      <c r="L311" s="231"/>
      <c r="M311" s="231"/>
      <c r="N311" s="231"/>
      <c r="O311" s="231"/>
      <c r="P311" s="231"/>
      <c r="Q311" s="231"/>
      <c r="R311" s="231"/>
      <c r="S311" s="231"/>
      <c r="T311" s="231"/>
      <c r="U311" s="231"/>
      <c r="V311" s="231"/>
      <c r="W311" s="231"/>
      <c r="X311" s="231"/>
      <c r="Y311" s="231"/>
      <c r="Z311" s="231"/>
    </row>
    <row r="312" spans="1:26" ht="14.25" customHeight="1">
      <c r="A312" s="31"/>
      <c r="B312" s="31"/>
      <c r="C312" s="31"/>
      <c r="D312" s="31"/>
      <c r="E312" s="31"/>
      <c r="F312" s="31"/>
      <c r="G312" s="31"/>
      <c r="H312" s="231"/>
      <c r="I312" s="231"/>
      <c r="J312" s="231"/>
      <c r="K312" s="231"/>
      <c r="L312" s="231"/>
      <c r="M312" s="231"/>
      <c r="N312" s="231"/>
      <c r="O312" s="231"/>
      <c r="P312" s="231"/>
      <c r="Q312" s="231"/>
      <c r="R312" s="231"/>
      <c r="S312" s="231"/>
      <c r="T312" s="231"/>
      <c r="U312" s="231"/>
      <c r="V312" s="231"/>
      <c r="W312" s="231"/>
      <c r="X312" s="231"/>
      <c r="Y312" s="231"/>
      <c r="Z312" s="231"/>
    </row>
    <row r="313" spans="1:26" ht="14.25" customHeight="1">
      <c r="A313" s="31"/>
      <c r="B313" s="31"/>
      <c r="C313" s="31"/>
      <c r="D313" s="31"/>
      <c r="E313" s="31"/>
      <c r="F313" s="31"/>
      <c r="G313" s="31"/>
      <c r="H313" s="231"/>
      <c r="I313" s="231"/>
      <c r="J313" s="231"/>
      <c r="K313" s="231"/>
      <c r="L313" s="231"/>
      <c r="M313" s="231"/>
      <c r="N313" s="231"/>
      <c r="O313" s="231"/>
      <c r="P313" s="231"/>
      <c r="Q313" s="231"/>
      <c r="R313" s="231"/>
      <c r="S313" s="231"/>
      <c r="T313" s="231"/>
      <c r="U313" s="231"/>
      <c r="V313" s="231"/>
      <c r="W313" s="231"/>
      <c r="X313" s="231"/>
      <c r="Y313" s="231"/>
      <c r="Z313" s="231"/>
    </row>
    <row r="314" spans="1:26" ht="14.25" customHeight="1">
      <c r="A314" s="31"/>
      <c r="B314" s="31"/>
      <c r="C314" s="31"/>
      <c r="D314" s="31"/>
      <c r="E314" s="31"/>
      <c r="F314" s="31"/>
      <c r="G314" s="31"/>
      <c r="H314" s="231"/>
      <c r="I314" s="231"/>
      <c r="J314" s="231"/>
      <c r="K314" s="231"/>
      <c r="L314" s="231"/>
      <c r="M314" s="231"/>
      <c r="N314" s="231"/>
      <c r="O314" s="231"/>
      <c r="P314" s="231"/>
      <c r="Q314" s="231"/>
      <c r="R314" s="231"/>
      <c r="S314" s="231"/>
      <c r="T314" s="231"/>
      <c r="U314" s="231"/>
      <c r="V314" s="231"/>
      <c r="W314" s="231"/>
      <c r="X314" s="231"/>
      <c r="Y314" s="231"/>
      <c r="Z314" s="231"/>
    </row>
    <row r="315" spans="1:26" ht="14.25" customHeight="1">
      <c r="A315" s="31"/>
      <c r="B315" s="31"/>
      <c r="C315" s="31"/>
      <c r="D315" s="31"/>
      <c r="E315" s="31"/>
      <c r="F315" s="31"/>
      <c r="G315" s="31"/>
      <c r="H315" s="231"/>
      <c r="I315" s="231"/>
      <c r="J315" s="231"/>
      <c r="K315" s="231"/>
      <c r="L315" s="231"/>
      <c r="M315" s="231"/>
      <c r="N315" s="231"/>
      <c r="O315" s="231"/>
      <c r="P315" s="231"/>
      <c r="Q315" s="231"/>
      <c r="R315" s="231"/>
      <c r="S315" s="231"/>
      <c r="T315" s="231"/>
      <c r="U315" s="231"/>
      <c r="V315" s="231"/>
      <c r="W315" s="231"/>
      <c r="X315" s="231"/>
      <c r="Y315" s="231"/>
      <c r="Z315" s="231"/>
    </row>
    <row r="316" spans="1:26" ht="14.25" customHeight="1">
      <c r="A316" s="31"/>
      <c r="B316" s="31"/>
      <c r="C316" s="31"/>
      <c r="D316" s="31"/>
      <c r="E316" s="31"/>
      <c r="F316" s="31"/>
      <c r="G316" s="31"/>
      <c r="H316" s="231"/>
      <c r="I316" s="231"/>
      <c r="J316" s="231"/>
      <c r="K316" s="231"/>
      <c r="L316" s="231"/>
      <c r="M316" s="231"/>
      <c r="N316" s="231"/>
      <c r="O316" s="231"/>
      <c r="P316" s="231"/>
      <c r="Q316" s="231"/>
      <c r="R316" s="231"/>
      <c r="S316" s="231"/>
      <c r="T316" s="231"/>
      <c r="U316" s="231"/>
      <c r="V316" s="231"/>
      <c r="W316" s="231"/>
      <c r="X316" s="231"/>
      <c r="Y316" s="231"/>
      <c r="Z316" s="231"/>
    </row>
    <row r="317" spans="1:26" ht="14.25" customHeight="1">
      <c r="A317" s="31"/>
      <c r="B317" s="31"/>
      <c r="C317" s="31"/>
      <c r="D317" s="31"/>
      <c r="E317" s="31"/>
      <c r="F317" s="31"/>
      <c r="G317" s="31"/>
      <c r="H317" s="231"/>
      <c r="I317" s="231"/>
      <c r="J317" s="231"/>
      <c r="K317" s="231"/>
      <c r="L317" s="231"/>
      <c r="M317" s="231"/>
      <c r="N317" s="231"/>
      <c r="O317" s="231"/>
      <c r="P317" s="231"/>
      <c r="Q317" s="231"/>
      <c r="R317" s="231"/>
      <c r="S317" s="231"/>
      <c r="T317" s="231"/>
      <c r="U317" s="231"/>
      <c r="V317" s="231"/>
      <c r="W317" s="231"/>
      <c r="X317" s="231"/>
      <c r="Y317" s="231"/>
      <c r="Z317" s="231"/>
    </row>
    <row r="318" spans="1:26" ht="14.25" customHeight="1">
      <c r="A318" s="31"/>
      <c r="B318" s="31"/>
      <c r="C318" s="31"/>
      <c r="D318" s="31"/>
      <c r="E318" s="31"/>
      <c r="F318" s="31"/>
      <c r="G318" s="31"/>
      <c r="H318" s="231"/>
      <c r="I318" s="231"/>
      <c r="J318" s="231"/>
      <c r="K318" s="231"/>
      <c r="L318" s="231"/>
      <c r="M318" s="231"/>
      <c r="N318" s="231"/>
      <c r="O318" s="231"/>
      <c r="P318" s="231"/>
      <c r="Q318" s="231"/>
      <c r="R318" s="231"/>
      <c r="S318" s="231"/>
      <c r="T318" s="231"/>
      <c r="U318" s="231"/>
      <c r="V318" s="231"/>
      <c r="W318" s="231"/>
      <c r="X318" s="231"/>
      <c r="Y318" s="231"/>
      <c r="Z318" s="231"/>
    </row>
    <row r="319" spans="1:26" ht="14.25" customHeight="1">
      <c r="A319" s="31"/>
      <c r="B319" s="31"/>
      <c r="C319" s="31"/>
      <c r="D319" s="31"/>
      <c r="E319" s="31"/>
      <c r="F319" s="31"/>
      <c r="G319" s="31"/>
      <c r="H319" s="231"/>
      <c r="I319" s="231"/>
      <c r="J319" s="231"/>
      <c r="K319" s="231"/>
      <c r="L319" s="231"/>
      <c r="M319" s="231"/>
      <c r="N319" s="231"/>
      <c r="O319" s="231"/>
      <c r="P319" s="231"/>
      <c r="Q319" s="231"/>
      <c r="R319" s="231"/>
      <c r="S319" s="231"/>
      <c r="T319" s="231"/>
      <c r="U319" s="231"/>
      <c r="V319" s="231"/>
      <c r="W319" s="231"/>
      <c r="X319" s="231"/>
      <c r="Y319" s="231"/>
      <c r="Z319" s="231"/>
    </row>
    <row r="320" spans="1:26" ht="14.25" customHeight="1">
      <c r="A320" s="31"/>
      <c r="B320" s="31"/>
      <c r="C320" s="31"/>
      <c r="D320" s="31"/>
      <c r="E320" s="31"/>
      <c r="F320" s="31"/>
      <c r="G320" s="31"/>
      <c r="H320" s="231"/>
      <c r="I320" s="231"/>
      <c r="J320" s="231"/>
      <c r="K320" s="231"/>
      <c r="L320" s="231"/>
      <c r="M320" s="231"/>
      <c r="N320" s="231"/>
      <c r="O320" s="231"/>
      <c r="P320" s="231"/>
      <c r="Q320" s="231"/>
      <c r="R320" s="231"/>
      <c r="S320" s="231"/>
      <c r="T320" s="231"/>
      <c r="U320" s="231"/>
      <c r="V320" s="231"/>
      <c r="W320" s="231"/>
      <c r="X320" s="231"/>
      <c r="Y320" s="231"/>
      <c r="Z320" s="231"/>
    </row>
    <row r="321" spans="1:26" ht="14.25" customHeight="1">
      <c r="A321" s="31"/>
      <c r="B321" s="31"/>
      <c r="C321" s="31"/>
      <c r="D321" s="31"/>
      <c r="E321" s="31"/>
      <c r="F321" s="31"/>
      <c r="G321" s="31"/>
      <c r="H321" s="231"/>
      <c r="I321" s="231"/>
      <c r="J321" s="231"/>
      <c r="K321" s="231"/>
      <c r="L321" s="231"/>
      <c r="M321" s="231"/>
      <c r="N321" s="231"/>
      <c r="O321" s="231"/>
      <c r="P321" s="231"/>
      <c r="Q321" s="231"/>
      <c r="R321" s="231"/>
      <c r="S321" s="231"/>
      <c r="T321" s="231"/>
      <c r="U321" s="231"/>
      <c r="V321" s="231"/>
      <c r="W321" s="231"/>
      <c r="X321" s="231"/>
      <c r="Y321" s="231"/>
      <c r="Z321" s="231"/>
    </row>
    <row r="322" spans="1:26" ht="14.25" customHeight="1">
      <c r="A322" s="31"/>
      <c r="B322" s="31"/>
      <c r="C322" s="31"/>
      <c r="D322" s="31"/>
      <c r="E322" s="31"/>
      <c r="F322" s="31"/>
      <c r="G322" s="31"/>
      <c r="H322" s="231"/>
      <c r="I322" s="231"/>
      <c r="J322" s="231"/>
      <c r="K322" s="231"/>
      <c r="L322" s="231"/>
      <c r="M322" s="231"/>
      <c r="N322" s="231"/>
      <c r="O322" s="231"/>
      <c r="P322" s="231"/>
      <c r="Q322" s="231"/>
      <c r="R322" s="231"/>
      <c r="S322" s="231"/>
      <c r="T322" s="231"/>
      <c r="U322" s="231"/>
      <c r="V322" s="231"/>
      <c r="W322" s="231"/>
      <c r="X322" s="231"/>
      <c r="Y322" s="231"/>
      <c r="Z322" s="231"/>
    </row>
    <row r="323" spans="1:26" ht="14.25" customHeight="1">
      <c r="A323" s="31"/>
      <c r="B323" s="31"/>
      <c r="C323" s="31"/>
      <c r="D323" s="31"/>
      <c r="E323" s="31"/>
      <c r="F323" s="31"/>
      <c r="G323" s="31"/>
      <c r="H323" s="231"/>
      <c r="I323" s="231"/>
      <c r="J323" s="231"/>
      <c r="K323" s="231"/>
      <c r="L323" s="231"/>
      <c r="M323" s="231"/>
      <c r="N323" s="231"/>
      <c r="O323" s="231"/>
      <c r="P323" s="231"/>
      <c r="Q323" s="231"/>
      <c r="R323" s="231"/>
      <c r="S323" s="231"/>
      <c r="T323" s="231"/>
      <c r="U323" s="231"/>
      <c r="V323" s="231"/>
      <c r="W323" s="231"/>
      <c r="X323" s="231"/>
      <c r="Y323" s="231"/>
      <c r="Z323" s="231"/>
    </row>
    <row r="324" spans="1:26" ht="14.25" customHeight="1">
      <c r="A324" s="31"/>
      <c r="B324" s="31"/>
      <c r="C324" s="31"/>
      <c r="D324" s="31"/>
      <c r="E324" s="31"/>
      <c r="F324" s="31"/>
      <c r="G324" s="31"/>
      <c r="H324" s="231"/>
      <c r="I324" s="231"/>
      <c r="J324" s="231"/>
      <c r="K324" s="231"/>
      <c r="L324" s="231"/>
      <c r="M324" s="231"/>
      <c r="N324" s="231"/>
      <c r="O324" s="231"/>
      <c r="P324" s="231"/>
      <c r="Q324" s="231"/>
      <c r="R324" s="231"/>
      <c r="S324" s="231"/>
      <c r="T324" s="231"/>
      <c r="U324" s="231"/>
      <c r="V324" s="231"/>
      <c r="W324" s="231"/>
      <c r="X324" s="231"/>
      <c r="Y324" s="231"/>
      <c r="Z324" s="231"/>
    </row>
    <row r="325" spans="1:26" ht="14.25" customHeight="1">
      <c r="A325" s="31"/>
      <c r="B325" s="31"/>
      <c r="C325" s="31"/>
      <c r="D325" s="31"/>
      <c r="E325" s="31"/>
      <c r="F325" s="31"/>
      <c r="G325" s="31"/>
      <c r="H325" s="231"/>
      <c r="I325" s="231"/>
      <c r="J325" s="231"/>
      <c r="K325" s="231"/>
      <c r="L325" s="231"/>
      <c r="M325" s="231"/>
      <c r="N325" s="231"/>
      <c r="O325" s="231"/>
      <c r="P325" s="231"/>
      <c r="Q325" s="231"/>
      <c r="R325" s="231"/>
      <c r="S325" s="231"/>
      <c r="T325" s="231"/>
      <c r="U325" s="231"/>
      <c r="V325" s="231"/>
      <c r="W325" s="231"/>
      <c r="X325" s="231"/>
      <c r="Y325" s="231"/>
      <c r="Z325" s="231"/>
    </row>
    <row r="326" spans="1:26" ht="14.25" customHeight="1">
      <c r="A326" s="31"/>
      <c r="B326" s="31"/>
      <c r="C326" s="31"/>
      <c r="D326" s="31"/>
      <c r="E326" s="31"/>
      <c r="F326" s="31"/>
      <c r="G326" s="31"/>
      <c r="H326" s="231"/>
      <c r="I326" s="231"/>
      <c r="J326" s="231"/>
      <c r="K326" s="231"/>
      <c r="L326" s="231"/>
      <c r="M326" s="231"/>
      <c r="N326" s="231"/>
      <c r="O326" s="231"/>
      <c r="P326" s="231"/>
      <c r="Q326" s="231"/>
      <c r="R326" s="231"/>
      <c r="S326" s="231"/>
      <c r="T326" s="231"/>
      <c r="U326" s="231"/>
      <c r="V326" s="231"/>
      <c r="W326" s="231"/>
      <c r="X326" s="231"/>
      <c r="Y326" s="231"/>
      <c r="Z326" s="231"/>
    </row>
    <row r="327" spans="1:26" ht="14.25" customHeight="1">
      <c r="A327" s="31"/>
      <c r="B327" s="31"/>
      <c r="C327" s="31"/>
      <c r="D327" s="31"/>
      <c r="E327" s="31"/>
      <c r="F327" s="31"/>
      <c r="G327" s="31"/>
      <c r="H327" s="231"/>
      <c r="I327" s="231"/>
      <c r="J327" s="231"/>
      <c r="K327" s="231"/>
      <c r="L327" s="231"/>
      <c r="M327" s="231"/>
      <c r="N327" s="231"/>
      <c r="O327" s="231"/>
      <c r="P327" s="231"/>
      <c r="Q327" s="231"/>
      <c r="R327" s="231"/>
      <c r="S327" s="231"/>
      <c r="T327" s="231"/>
      <c r="U327" s="231"/>
      <c r="V327" s="231"/>
      <c r="W327" s="231"/>
      <c r="X327" s="231"/>
      <c r="Y327" s="231"/>
      <c r="Z327" s="231"/>
    </row>
    <row r="328" spans="1:26" ht="14.25" customHeight="1">
      <c r="A328" s="31"/>
      <c r="B328" s="31"/>
      <c r="C328" s="31"/>
      <c r="D328" s="31"/>
      <c r="E328" s="31"/>
      <c r="F328" s="31"/>
      <c r="G328" s="31"/>
      <c r="H328" s="231"/>
      <c r="I328" s="231"/>
      <c r="J328" s="231"/>
      <c r="K328" s="231"/>
      <c r="L328" s="231"/>
      <c r="M328" s="231"/>
      <c r="N328" s="231"/>
      <c r="O328" s="231"/>
      <c r="P328" s="231"/>
      <c r="Q328" s="231"/>
      <c r="R328" s="231"/>
      <c r="S328" s="231"/>
      <c r="T328" s="231"/>
      <c r="U328" s="231"/>
      <c r="V328" s="231"/>
      <c r="W328" s="231"/>
      <c r="X328" s="231"/>
      <c r="Y328" s="231"/>
      <c r="Z328" s="231"/>
    </row>
    <row r="329" spans="1:26" ht="14.25" customHeight="1">
      <c r="A329" s="31"/>
      <c r="B329" s="31"/>
      <c r="C329" s="31"/>
      <c r="D329" s="31"/>
      <c r="E329" s="31"/>
      <c r="F329" s="31"/>
      <c r="G329" s="31"/>
      <c r="H329" s="231"/>
      <c r="I329" s="231"/>
      <c r="J329" s="231"/>
      <c r="K329" s="231"/>
      <c r="L329" s="231"/>
      <c r="M329" s="231"/>
      <c r="N329" s="231"/>
      <c r="O329" s="231"/>
      <c r="P329" s="231"/>
      <c r="Q329" s="231"/>
      <c r="R329" s="231"/>
      <c r="S329" s="231"/>
      <c r="T329" s="231"/>
      <c r="U329" s="231"/>
      <c r="V329" s="231"/>
      <c r="W329" s="231"/>
      <c r="X329" s="231"/>
      <c r="Y329" s="231"/>
      <c r="Z329" s="231"/>
    </row>
    <row r="330" spans="1:26" ht="14.25" customHeight="1">
      <c r="A330" s="31"/>
      <c r="B330" s="31"/>
      <c r="C330" s="31"/>
      <c r="D330" s="31"/>
      <c r="E330" s="31"/>
      <c r="F330" s="31"/>
      <c r="G330" s="31"/>
      <c r="H330" s="231"/>
      <c r="I330" s="231"/>
      <c r="J330" s="231"/>
      <c r="K330" s="231"/>
      <c r="L330" s="231"/>
      <c r="M330" s="231"/>
      <c r="N330" s="231"/>
      <c r="O330" s="231"/>
      <c r="P330" s="231"/>
      <c r="Q330" s="231"/>
      <c r="R330" s="231"/>
      <c r="S330" s="231"/>
      <c r="T330" s="231"/>
      <c r="U330" s="231"/>
      <c r="V330" s="231"/>
      <c r="W330" s="231"/>
      <c r="X330" s="231"/>
      <c r="Y330" s="231"/>
      <c r="Z330" s="231"/>
    </row>
    <row r="331" spans="1:26" ht="14.25" customHeight="1">
      <c r="A331" s="31"/>
      <c r="B331" s="31"/>
      <c r="C331" s="31"/>
      <c r="D331" s="31"/>
      <c r="E331" s="31"/>
      <c r="F331" s="31"/>
      <c r="G331" s="31"/>
      <c r="H331" s="231"/>
      <c r="I331" s="231"/>
      <c r="J331" s="231"/>
      <c r="K331" s="231"/>
      <c r="L331" s="231"/>
      <c r="M331" s="231"/>
      <c r="N331" s="231"/>
      <c r="O331" s="231"/>
      <c r="P331" s="231"/>
      <c r="Q331" s="231"/>
      <c r="R331" s="231"/>
      <c r="S331" s="231"/>
      <c r="T331" s="231"/>
      <c r="U331" s="231"/>
      <c r="V331" s="231"/>
      <c r="W331" s="231"/>
      <c r="X331" s="231"/>
      <c r="Y331" s="231"/>
      <c r="Z331" s="231"/>
    </row>
    <row r="332" spans="1:26" ht="14.25" customHeight="1">
      <c r="A332" s="31"/>
      <c r="B332" s="31"/>
      <c r="C332" s="31"/>
      <c r="D332" s="31"/>
      <c r="E332" s="31"/>
      <c r="F332" s="31"/>
      <c r="G332" s="31"/>
      <c r="H332" s="231"/>
      <c r="I332" s="231"/>
      <c r="J332" s="231"/>
      <c r="K332" s="231"/>
      <c r="L332" s="231"/>
      <c r="M332" s="231"/>
      <c r="N332" s="231"/>
      <c r="O332" s="231"/>
      <c r="P332" s="231"/>
      <c r="Q332" s="231"/>
      <c r="R332" s="231"/>
      <c r="S332" s="231"/>
      <c r="T332" s="231"/>
      <c r="U332" s="231"/>
      <c r="V332" s="231"/>
      <c r="W332" s="231"/>
      <c r="X332" s="231"/>
      <c r="Y332" s="231"/>
      <c r="Z332" s="231"/>
    </row>
    <row r="333" spans="1:26" ht="14.25" customHeight="1">
      <c r="A333" s="31"/>
      <c r="B333" s="31"/>
      <c r="C333" s="31"/>
      <c r="D333" s="31"/>
      <c r="E333" s="31"/>
      <c r="F333" s="31"/>
      <c r="G333" s="31"/>
      <c r="H333" s="231"/>
      <c r="I333" s="231"/>
      <c r="J333" s="231"/>
      <c r="K333" s="231"/>
      <c r="L333" s="231"/>
      <c r="M333" s="231"/>
      <c r="N333" s="231"/>
      <c r="O333" s="231"/>
      <c r="P333" s="231"/>
      <c r="Q333" s="231"/>
      <c r="R333" s="231"/>
      <c r="S333" s="231"/>
      <c r="T333" s="231"/>
      <c r="U333" s="231"/>
      <c r="V333" s="231"/>
      <c r="W333" s="231"/>
      <c r="X333" s="231"/>
      <c r="Y333" s="231"/>
      <c r="Z333" s="231"/>
    </row>
    <row r="334" spans="1:26" ht="14.25" customHeight="1">
      <c r="A334" s="31"/>
      <c r="B334" s="31"/>
      <c r="C334" s="31"/>
      <c r="D334" s="31"/>
      <c r="E334" s="31"/>
      <c r="F334" s="31"/>
      <c r="G334" s="31"/>
      <c r="H334" s="231"/>
      <c r="I334" s="231"/>
      <c r="J334" s="231"/>
      <c r="K334" s="231"/>
      <c r="L334" s="231"/>
      <c r="M334" s="231"/>
      <c r="N334" s="231"/>
      <c r="O334" s="231"/>
      <c r="P334" s="231"/>
      <c r="Q334" s="231"/>
      <c r="R334" s="231"/>
      <c r="S334" s="231"/>
      <c r="T334" s="231"/>
      <c r="U334" s="231"/>
      <c r="V334" s="231"/>
      <c r="W334" s="231"/>
      <c r="X334" s="231"/>
      <c r="Y334" s="231"/>
      <c r="Z334" s="231"/>
    </row>
    <row r="335" spans="1:26" ht="14.25" customHeight="1">
      <c r="A335" s="31"/>
      <c r="B335" s="31"/>
      <c r="C335" s="31"/>
      <c r="D335" s="31"/>
      <c r="E335" s="31"/>
      <c r="F335" s="31"/>
      <c r="G335" s="31"/>
      <c r="H335" s="231"/>
      <c r="I335" s="231"/>
      <c r="J335" s="231"/>
      <c r="K335" s="231"/>
      <c r="L335" s="231"/>
      <c r="M335" s="231"/>
      <c r="N335" s="231"/>
      <c r="O335" s="231"/>
      <c r="P335" s="231"/>
      <c r="Q335" s="231"/>
      <c r="R335" s="231"/>
      <c r="S335" s="231"/>
      <c r="T335" s="231"/>
      <c r="U335" s="231"/>
      <c r="V335" s="231"/>
      <c r="W335" s="231"/>
      <c r="X335" s="231"/>
      <c r="Y335" s="231"/>
      <c r="Z335" s="231"/>
    </row>
    <row r="336" spans="1:26" ht="14.25" customHeight="1">
      <c r="A336" s="31"/>
      <c r="B336" s="31"/>
      <c r="C336" s="31"/>
      <c r="D336" s="31"/>
      <c r="E336" s="31"/>
      <c r="F336" s="31"/>
      <c r="G336" s="31"/>
      <c r="H336" s="231"/>
      <c r="I336" s="231"/>
      <c r="J336" s="231"/>
      <c r="K336" s="231"/>
      <c r="L336" s="231"/>
      <c r="M336" s="231"/>
      <c r="N336" s="231"/>
      <c r="O336" s="231"/>
      <c r="P336" s="231"/>
      <c r="Q336" s="231"/>
      <c r="R336" s="231"/>
      <c r="S336" s="231"/>
      <c r="T336" s="231"/>
      <c r="U336" s="231"/>
      <c r="V336" s="231"/>
      <c r="W336" s="231"/>
      <c r="X336" s="231"/>
      <c r="Y336" s="231"/>
      <c r="Z336" s="231"/>
    </row>
    <row r="337" spans="1:26" ht="14.25" customHeight="1">
      <c r="A337" s="31"/>
      <c r="B337" s="31"/>
      <c r="C337" s="31"/>
      <c r="D337" s="31"/>
      <c r="E337" s="31"/>
      <c r="F337" s="31"/>
      <c r="G337" s="31"/>
      <c r="H337" s="231"/>
      <c r="I337" s="231"/>
      <c r="J337" s="231"/>
      <c r="K337" s="231"/>
      <c r="L337" s="231"/>
      <c r="M337" s="231"/>
      <c r="N337" s="231"/>
      <c r="O337" s="231"/>
      <c r="P337" s="231"/>
      <c r="Q337" s="231"/>
      <c r="R337" s="231"/>
      <c r="S337" s="231"/>
      <c r="T337" s="231"/>
      <c r="U337" s="231"/>
      <c r="V337" s="231"/>
      <c r="W337" s="231"/>
      <c r="X337" s="231"/>
      <c r="Y337" s="231"/>
      <c r="Z337" s="231"/>
    </row>
    <row r="338" spans="1:26" ht="14.25" customHeight="1">
      <c r="A338" s="31"/>
      <c r="B338" s="31"/>
      <c r="C338" s="31"/>
      <c r="D338" s="31"/>
      <c r="E338" s="31"/>
      <c r="F338" s="31"/>
      <c r="G338" s="31"/>
      <c r="H338" s="231"/>
      <c r="I338" s="231"/>
      <c r="J338" s="231"/>
      <c r="K338" s="231"/>
      <c r="L338" s="231"/>
      <c r="M338" s="231"/>
      <c r="N338" s="231"/>
      <c r="O338" s="231"/>
      <c r="P338" s="231"/>
      <c r="Q338" s="231"/>
      <c r="R338" s="231"/>
      <c r="S338" s="231"/>
      <c r="T338" s="231"/>
      <c r="U338" s="231"/>
      <c r="V338" s="231"/>
      <c r="W338" s="231"/>
      <c r="X338" s="231"/>
      <c r="Y338" s="231"/>
      <c r="Z338" s="231"/>
    </row>
    <row r="339" spans="1:26" ht="14.25" customHeight="1">
      <c r="A339" s="31"/>
      <c r="B339" s="31"/>
      <c r="C339" s="31"/>
      <c r="D339" s="31"/>
      <c r="E339" s="31"/>
      <c r="F339" s="31"/>
      <c r="G339" s="31"/>
      <c r="H339" s="231"/>
      <c r="I339" s="231"/>
      <c r="J339" s="231"/>
      <c r="K339" s="231"/>
      <c r="L339" s="231"/>
      <c r="M339" s="231"/>
      <c r="N339" s="231"/>
      <c r="O339" s="231"/>
      <c r="P339" s="231"/>
      <c r="Q339" s="231"/>
      <c r="R339" s="231"/>
      <c r="S339" s="231"/>
      <c r="T339" s="231"/>
      <c r="U339" s="231"/>
      <c r="V339" s="231"/>
      <c r="W339" s="231"/>
      <c r="X339" s="231"/>
      <c r="Y339" s="231"/>
      <c r="Z339" s="231"/>
    </row>
    <row r="340" spans="1:26" ht="14.25" customHeight="1">
      <c r="A340" s="31"/>
      <c r="B340" s="31"/>
      <c r="C340" s="31"/>
      <c r="D340" s="31"/>
      <c r="E340" s="31"/>
      <c r="F340" s="31"/>
      <c r="G340" s="31"/>
      <c r="H340" s="231"/>
      <c r="I340" s="231"/>
      <c r="J340" s="231"/>
      <c r="K340" s="231"/>
      <c r="L340" s="231"/>
      <c r="M340" s="231"/>
      <c r="N340" s="231"/>
      <c r="O340" s="231"/>
      <c r="P340" s="231"/>
      <c r="Q340" s="231"/>
      <c r="R340" s="231"/>
      <c r="S340" s="231"/>
      <c r="T340" s="231"/>
      <c r="U340" s="231"/>
      <c r="V340" s="231"/>
      <c r="W340" s="231"/>
      <c r="X340" s="231"/>
      <c r="Y340" s="231"/>
      <c r="Z340" s="231"/>
    </row>
    <row r="341" spans="1:26" ht="14.25" customHeight="1">
      <c r="A341" s="31"/>
      <c r="B341" s="31"/>
      <c r="C341" s="31"/>
      <c r="D341" s="31"/>
      <c r="E341" s="31"/>
      <c r="F341" s="31"/>
      <c r="G341" s="31"/>
      <c r="H341" s="231"/>
      <c r="I341" s="231"/>
      <c r="J341" s="231"/>
      <c r="K341" s="231"/>
      <c r="L341" s="231"/>
      <c r="M341" s="231"/>
      <c r="N341" s="231"/>
      <c r="O341" s="231"/>
      <c r="P341" s="231"/>
      <c r="Q341" s="231"/>
      <c r="R341" s="231"/>
      <c r="S341" s="231"/>
      <c r="T341" s="231"/>
      <c r="U341" s="231"/>
      <c r="V341" s="231"/>
      <c r="W341" s="231"/>
      <c r="X341" s="231"/>
      <c r="Y341" s="231"/>
      <c r="Z341" s="231"/>
    </row>
    <row r="342" spans="1:26" ht="14.25" customHeight="1">
      <c r="A342" s="31"/>
      <c r="B342" s="31"/>
      <c r="C342" s="31"/>
      <c r="D342" s="31"/>
      <c r="E342" s="31"/>
      <c r="F342" s="31"/>
      <c r="G342" s="31"/>
      <c r="H342" s="231"/>
      <c r="I342" s="231"/>
      <c r="J342" s="231"/>
      <c r="K342" s="231"/>
      <c r="L342" s="231"/>
      <c r="M342" s="231"/>
      <c r="N342" s="231"/>
      <c r="O342" s="231"/>
      <c r="P342" s="231"/>
      <c r="Q342" s="231"/>
      <c r="R342" s="231"/>
      <c r="S342" s="231"/>
      <c r="T342" s="231"/>
      <c r="U342" s="231"/>
      <c r="V342" s="231"/>
      <c r="W342" s="231"/>
      <c r="X342" s="231"/>
      <c r="Y342" s="231"/>
      <c r="Z342" s="231"/>
    </row>
    <row r="343" spans="1:26" ht="14.25" customHeight="1">
      <c r="A343" s="31"/>
      <c r="B343" s="31"/>
      <c r="C343" s="31"/>
      <c r="D343" s="31"/>
      <c r="E343" s="31"/>
      <c r="F343" s="31"/>
      <c r="G343" s="31"/>
      <c r="H343" s="231"/>
      <c r="I343" s="231"/>
      <c r="J343" s="231"/>
      <c r="K343" s="231"/>
      <c r="L343" s="231"/>
      <c r="M343" s="231"/>
      <c r="N343" s="231"/>
      <c r="O343" s="231"/>
      <c r="P343" s="231"/>
      <c r="Q343" s="231"/>
      <c r="R343" s="231"/>
      <c r="S343" s="231"/>
      <c r="T343" s="231"/>
      <c r="U343" s="231"/>
      <c r="V343" s="231"/>
      <c r="W343" s="231"/>
      <c r="X343" s="231"/>
      <c r="Y343" s="231"/>
      <c r="Z343" s="231"/>
    </row>
    <row r="344" spans="1:26" ht="14.25" customHeight="1">
      <c r="A344" s="31"/>
      <c r="B344" s="31"/>
      <c r="C344" s="31"/>
      <c r="D344" s="31"/>
      <c r="E344" s="31"/>
      <c r="F344" s="31"/>
      <c r="G344" s="31"/>
      <c r="H344" s="231"/>
      <c r="I344" s="231"/>
      <c r="J344" s="231"/>
      <c r="K344" s="231"/>
      <c r="L344" s="231"/>
      <c r="M344" s="231"/>
      <c r="N344" s="231"/>
      <c r="O344" s="231"/>
      <c r="P344" s="231"/>
      <c r="Q344" s="231"/>
      <c r="R344" s="231"/>
      <c r="S344" s="231"/>
      <c r="T344" s="231"/>
      <c r="U344" s="231"/>
      <c r="V344" s="231"/>
      <c r="W344" s="231"/>
      <c r="X344" s="231"/>
      <c r="Y344" s="231"/>
      <c r="Z344" s="231"/>
    </row>
    <row r="345" spans="1:26" ht="14.25" customHeight="1">
      <c r="A345" s="31"/>
      <c r="B345" s="31"/>
      <c r="C345" s="31"/>
      <c r="D345" s="31"/>
      <c r="E345" s="31"/>
      <c r="F345" s="31"/>
      <c r="G345" s="31"/>
      <c r="H345" s="231"/>
      <c r="I345" s="231"/>
      <c r="J345" s="231"/>
      <c r="K345" s="231"/>
      <c r="L345" s="231"/>
      <c r="M345" s="231"/>
      <c r="N345" s="231"/>
      <c r="O345" s="231"/>
      <c r="P345" s="231"/>
      <c r="Q345" s="231"/>
      <c r="R345" s="231"/>
      <c r="S345" s="231"/>
      <c r="T345" s="231"/>
      <c r="U345" s="231"/>
      <c r="V345" s="231"/>
      <c r="W345" s="231"/>
      <c r="X345" s="231"/>
      <c r="Y345" s="231"/>
      <c r="Z345" s="231"/>
    </row>
    <row r="346" spans="1:26" ht="14.25" customHeight="1">
      <c r="A346" s="31"/>
      <c r="B346" s="31"/>
      <c r="C346" s="31"/>
      <c r="D346" s="31"/>
      <c r="E346" s="31"/>
      <c r="F346" s="31"/>
      <c r="G346" s="31"/>
      <c r="H346" s="231"/>
      <c r="I346" s="231"/>
      <c r="J346" s="231"/>
      <c r="K346" s="231"/>
      <c r="L346" s="231"/>
      <c r="M346" s="231"/>
      <c r="N346" s="231"/>
      <c r="O346" s="231"/>
      <c r="P346" s="231"/>
      <c r="Q346" s="231"/>
      <c r="R346" s="231"/>
      <c r="S346" s="231"/>
      <c r="T346" s="231"/>
      <c r="U346" s="231"/>
      <c r="V346" s="231"/>
      <c r="W346" s="231"/>
      <c r="X346" s="231"/>
      <c r="Y346" s="231"/>
      <c r="Z346" s="231"/>
    </row>
    <row r="347" spans="1:26" ht="14.25" customHeight="1">
      <c r="A347" s="31"/>
      <c r="B347" s="31"/>
      <c r="C347" s="31"/>
      <c r="D347" s="31"/>
      <c r="E347" s="31"/>
      <c r="F347" s="31"/>
      <c r="G347" s="31"/>
      <c r="H347" s="231"/>
      <c r="I347" s="231"/>
      <c r="J347" s="231"/>
      <c r="K347" s="231"/>
      <c r="L347" s="231"/>
      <c r="M347" s="231"/>
      <c r="N347" s="231"/>
      <c r="O347" s="231"/>
      <c r="P347" s="231"/>
      <c r="Q347" s="231"/>
      <c r="R347" s="231"/>
      <c r="S347" s="231"/>
      <c r="T347" s="231"/>
      <c r="U347" s="231"/>
      <c r="V347" s="231"/>
      <c r="W347" s="231"/>
      <c r="X347" s="231"/>
      <c r="Y347" s="231"/>
      <c r="Z347" s="231"/>
    </row>
    <row r="348" spans="1:26" ht="14.25" customHeight="1">
      <c r="A348" s="31"/>
      <c r="B348" s="31"/>
      <c r="C348" s="31"/>
      <c r="D348" s="31"/>
      <c r="E348" s="31"/>
      <c r="F348" s="31"/>
      <c r="G348" s="31"/>
      <c r="H348" s="231"/>
      <c r="I348" s="231"/>
      <c r="J348" s="231"/>
      <c r="K348" s="231"/>
      <c r="L348" s="231"/>
      <c r="M348" s="231"/>
      <c r="N348" s="231"/>
      <c r="O348" s="231"/>
      <c r="P348" s="231"/>
      <c r="Q348" s="231"/>
      <c r="R348" s="231"/>
      <c r="S348" s="231"/>
      <c r="T348" s="231"/>
      <c r="U348" s="231"/>
      <c r="V348" s="231"/>
      <c r="W348" s="231"/>
      <c r="X348" s="231"/>
      <c r="Y348" s="231"/>
      <c r="Z348" s="231"/>
    </row>
    <row r="349" spans="1:26" ht="14.25" customHeight="1">
      <c r="A349" s="31"/>
      <c r="B349" s="31"/>
      <c r="C349" s="31"/>
      <c r="D349" s="31"/>
      <c r="E349" s="31"/>
      <c r="F349" s="31"/>
      <c r="G349" s="31"/>
      <c r="H349" s="231"/>
      <c r="I349" s="231"/>
      <c r="J349" s="231"/>
      <c r="K349" s="231"/>
      <c r="L349" s="231"/>
      <c r="M349" s="231"/>
      <c r="N349" s="231"/>
      <c r="O349" s="231"/>
      <c r="P349" s="231"/>
      <c r="Q349" s="231"/>
      <c r="R349" s="231"/>
      <c r="S349" s="231"/>
      <c r="T349" s="231"/>
      <c r="U349" s="231"/>
      <c r="V349" s="231"/>
      <c r="W349" s="231"/>
      <c r="X349" s="231"/>
      <c r="Y349" s="231"/>
      <c r="Z349" s="231"/>
    </row>
    <row r="350" spans="1:26" ht="14.25" customHeight="1">
      <c r="A350" s="31"/>
      <c r="B350" s="31"/>
      <c r="C350" s="31"/>
      <c r="D350" s="31"/>
      <c r="E350" s="31"/>
      <c r="F350" s="31"/>
      <c r="G350" s="31"/>
      <c r="H350" s="231"/>
      <c r="I350" s="231"/>
      <c r="J350" s="231"/>
      <c r="K350" s="231"/>
      <c r="L350" s="231"/>
      <c r="M350" s="231"/>
      <c r="N350" s="231"/>
      <c r="O350" s="231"/>
      <c r="P350" s="231"/>
      <c r="Q350" s="231"/>
      <c r="R350" s="231"/>
      <c r="S350" s="231"/>
      <c r="T350" s="231"/>
      <c r="U350" s="231"/>
      <c r="V350" s="231"/>
      <c r="W350" s="231"/>
      <c r="X350" s="231"/>
      <c r="Y350" s="231"/>
      <c r="Z350" s="231"/>
    </row>
    <row r="351" spans="1:26" ht="14.25" customHeight="1">
      <c r="A351" s="31"/>
      <c r="B351" s="31"/>
      <c r="C351" s="31"/>
      <c r="D351" s="31"/>
      <c r="E351" s="31"/>
      <c r="F351" s="31"/>
      <c r="G351" s="31"/>
      <c r="H351" s="231"/>
      <c r="I351" s="231"/>
      <c r="J351" s="231"/>
      <c r="K351" s="231"/>
      <c r="L351" s="231"/>
      <c r="M351" s="231"/>
      <c r="N351" s="231"/>
      <c r="O351" s="231"/>
      <c r="P351" s="231"/>
      <c r="Q351" s="231"/>
      <c r="R351" s="231"/>
      <c r="S351" s="231"/>
      <c r="T351" s="231"/>
      <c r="U351" s="231"/>
      <c r="V351" s="231"/>
      <c r="W351" s="231"/>
      <c r="X351" s="231"/>
      <c r="Y351" s="231"/>
      <c r="Z351" s="231"/>
    </row>
    <row r="352" spans="1:26" ht="14.25" customHeight="1">
      <c r="A352" s="31"/>
      <c r="B352" s="31"/>
      <c r="C352" s="31"/>
      <c r="D352" s="31"/>
      <c r="E352" s="31"/>
      <c r="F352" s="31"/>
      <c r="G352" s="31"/>
      <c r="H352" s="231"/>
      <c r="I352" s="231"/>
      <c r="J352" s="231"/>
      <c r="K352" s="231"/>
      <c r="L352" s="231"/>
      <c r="M352" s="231"/>
      <c r="N352" s="231"/>
      <c r="O352" s="231"/>
      <c r="P352" s="231"/>
      <c r="Q352" s="231"/>
      <c r="R352" s="231"/>
      <c r="S352" s="231"/>
      <c r="T352" s="231"/>
      <c r="U352" s="231"/>
      <c r="V352" s="231"/>
      <c r="W352" s="231"/>
      <c r="X352" s="231"/>
      <c r="Y352" s="231"/>
      <c r="Z352" s="231"/>
    </row>
    <row r="353" spans="1:26" ht="14.25" customHeight="1">
      <c r="A353" s="31"/>
      <c r="B353" s="31"/>
      <c r="C353" s="31"/>
      <c r="D353" s="31"/>
      <c r="E353" s="31"/>
      <c r="F353" s="31"/>
      <c r="G353" s="31"/>
      <c r="H353" s="231"/>
      <c r="I353" s="231"/>
      <c r="J353" s="231"/>
      <c r="K353" s="231"/>
      <c r="L353" s="231"/>
      <c r="M353" s="231"/>
      <c r="N353" s="231"/>
      <c r="O353" s="231"/>
      <c r="P353" s="231"/>
      <c r="Q353" s="231"/>
      <c r="R353" s="231"/>
      <c r="S353" s="231"/>
      <c r="T353" s="231"/>
      <c r="U353" s="231"/>
      <c r="V353" s="231"/>
      <c r="W353" s="231"/>
      <c r="X353" s="231"/>
      <c r="Y353" s="231"/>
      <c r="Z353" s="231"/>
    </row>
    <row r="354" spans="1:26" ht="14.25" customHeight="1">
      <c r="A354" s="31"/>
      <c r="B354" s="31"/>
      <c r="C354" s="31"/>
      <c r="D354" s="31"/>
      <c r="E354" s="31"/>
      <c r="F354" s="31"/>
      <c r="G354" s="31"/>
      <c r="H354" s="231"/>
      <c r="I354" s="231"/>
      <c r="J354" s="231"/>
      <c r="K354" s="231"/>
      <c r="L354" s="231"/>
      <c r="M354" s="231"/>
      <c r="N354" s="231"/>
      <c r="O354" s="231"/>
      <c r="P354" s="231"/>
      <c r="Q354" s="231"/>
      <c r="R354" s="231"/>
      <c r="S354" s="231"/>
      <c r="T354" s="231"/>
      <c r="U354" s="231"/>
      <c r="V354" s="231"/>
      <c r="W354" s="231"/>
      <c r="X354" s="231"/>
      <c r="Y354" s="231"/>
      <c r="Z354" s="231"/>
    </row>
    <row r="355" spans="1:26" ht="14.25" customHeight="1">
      <c r="A355" s="31"/>
      <c r="B355" s="31"/>
      <c r="C355" s="31"/>
      <c r="D355" s="31"/>
      <c r="E355" s="31"/>
      <c r="F355" s="31"/>
      <c r="G355" s="31"/>
      <c r="H355" s="231"/>
      <c r="I355" s="231"/>
      <c r="J355" s="231"/>
      <c r="K355" s="231"/>
      <c r="L355" s="231"/>
      <c r="M355" s="231"/>
      <c r="N355" s="231"/>
      <c r="O355" s="231"/>
      <c r="P355" s="231"/>
      <c r="Q355" s="231"/>
      <c r="R355" s="231"/>
      <c r="S355" s="231"/>
      <c r="T355" s="231"/>
      <c r="U355" s="231"/>
      <c r="V355" s="231"/>
      <c r="W355" s="231"/>
      <c r="X355" s="231"/>
      <c r="Y355" s="231"/>
      <c r="Z355" s="231"/>
    </row>
    <row r="356" spans="1:26" ht="14.25" customHeight="1">
      <c r="A356" s="31"/>
      <c r="B356" s="31"/>
      <c r="C356" s="31"/>
      <c r="D356" s="31"/>
      <c r="E356" s="31"/>
      <c r="F356" s="31"/>
      <c r="G356" s="31"/>
      <c r="H356" s="231"/>
      <c r="I356" s="231"/>
      <c r="J356" s="231"/>
      <c r="K356" s="231"/>
      <c r="L356" s="231"/>
      <c r="M356" s="231"/>
      <c r="N356" s="231"/>
      <c r="O356" s="231"/>
      <c r="P356" s="231"/>
      <c r="Q356" s="231"/>
      <c r="R356" s="231"/>
      <c r="S356" s="231"/>
      <c r="T356" s="231"/>
      <c r="U356" s="231"/>
      <c r="V356" s="231"/>
      <c r="W356" s="231"/>
      <c r="X356" s="231"/>
      <c r="Y356" s="231"/>
      <c r="Z356" s="231"/>
    </row>
    <row r="357" spans="1:26" ht="14.25" customHeight="1">
      <c r="A357" s="31"/>
      <c r="B357" s="31"/>
      <c r="C357" s="31"/>
      <c r="D357" s="31"/>
      <c r="E357" s="31"/>
      <c r="F357" s="31"/>
      <c r="G357" s="31"/>
      <c r="H357" s="231"/>
      <c r="I357" s="231"/>
      <c r="J357" s="231"/>
      <c r="K357" s="231"/>
      <c r="L357" s="231"/>
      <c r="M357" s="231"/>
      <c r="N357" s="231"/>
      <c r="O357" s="231"/>
      <c r="P357" s="231"/>
      <c r="Q357" s="231"/>
      <c r="R357" s="231"/>
      <c r="S357" s="231"/>
      <c r="T357" s="231"/>
      <c r="U357" s="231"/>
      <c r="V357" s="231"/>
      <c r="W357" s="231"/>
      <c r="X357" s="231"/>
      <c r="Y357" s="231"/>
      <c r="Z357" s="231"/>
    </row>
    <row r="358" spans="1:26" ht="14.25" customHeight="1">
      <c r="A358" s="31"/>
      <c r="B358" s="31"/>
      <c r="C358" s="31"/>
      <c r="D358" s="31"/>
      <c r="E358" s="31"/>
      <c r="F358" s="31"/>
      <c r="G358" s="31"/>
      <c r="H358" s="231"/>
      <c r="I358" s="231"/>
      <c r="J358" s="231"/>
      <c r="K358" s="231"/>
      <c r="L358" s="231"/>
      <c r="M358" s="231"/>
      <c r="N358" s="231"/>
      <c r="O358" s="231"/>
      <c r="P358" s="231"/>
      <c r="Q358" s="231"/>
      <c r="R358" s="231"/>
      <c r="S358" s="231"/>
      <c r="T358" s="231"/>
      <c r="U358" s="231"/>
      <c r="V358" s="231"/>
      <c r="W358" s="231"/>
      <c r="X358" s="231"/>
      <c r="Y358" s="231"/>
      <c r="Z358" s="231"/>
    </row>
    <row r="359" spans="1:26" ht="14.25" customHeight="1">
      <c r="A359" s="31"/>
      <c r="B359" s="31"/>
      <c r="C359" s="31"/>
      <c r="D359" s="31"/>
      <c r="E359" s="31"/>
      <c r="F359" s="31"/>
      <c r="G359" s="31"/>
      <c r="H359" s="231"/>
      <c r="I359" s="231"/>
      <c r="J359" s="231"/>
      <c r="K359" s="231"/>
      <c r="L359" s="231"/>
      <c r="M359" s="231"/>
      <c r="N359" s="231"/>
      <c r="O359" s="231"/>
      <c r="P359" s="231"/>
      <c r="Q359" s="231"/>
      <c r="R359" s="231"/>
      <c r="S359" s="231"/>
      <c r="T359" s="231"/>
      <c r="U359" s="231"/>
      <c r="V359" s="231"/>
      <c r="W359" s="231"/>
      <c r="X359" s="231"/>
      <c r="Y359" s="231"/>
      <c r="Z359" s="231"/>
    </row>
    <row r="360" spans="1:26" ht="14.25" customHeight="1">
      <c r="A360" s="31"/>
      <c r="B360" s="31"/>
      <c r="C360" s="31"/>
      <c r="D360" s="31"/>
      <c r="E360" s="31"/>
      <c r="F360" s="31"/>
      <c r="G360" s="31"/>
      <c r="H360" s="231"/>
      <c r="I360" s="231"/>
      <c r="J360" s="231"/>
      <c r="K360" s="231"/>
      <c r="L360" s="231"/>
      <c r="M360" s="231"/>
      <c r="N360" s="231"/>
      <c r="O360" s="231"/>
      <c r="P360" s="231"/>
      <c r="Q360" s="231"/>
      <c r="R360" s="231"/>
      <c r="S360" s="231"/>
      <c r="T360" s="231"/>
      <c r="U360" s="231"/>
      <c r="V360" s="231"/>
      <c r="W360" s="231"/>
      <c r="X360" s="231"/>
      <c r="Y360" s="231"/>
      <c r="Z360" s="231"/>
    </row>
    <row r="361" spans="1:26" ht="14.25" customHeight="1">
      <c r="A361" s="31"/>
      <c r="B361" s="31"/>
      <c r="C361" s="31"/>
      <c r="D361" s="31"/>
      <c r="E361" s="31"/>
      <c r="F361" s="31"/>
      <c r="G361" s="31"/>
      <c r="H361" s="231"/>
      <c r="I361" s="231"/>
      <c r="J361" s="231"/>
      <c r="K361" s="231"/>
      <c r="L361" s="231"/>
      <c r="M361" s="231"/>
      <c r="N361" s="231"/>
      <c r="O361" s="231"/>
      <c r="P361" s="231"/>
      <c r="Q361" s="231"/>
      <c r="R361" s="231"/>
      <c r="S361" s="231"/>
      <c r="T361" s="231"/>
      <c r="U361" s="231"/>
      <c r="V361" s="231"/>
      <c r="W361" s="231"/>
      <c r="X361" s="231"/>
      <c r="Y361" s="231"/>
      <c r="Z361" s="231"/>
    </row>
    <row r="362" spans="1:26" ht="14.25" customHeight="1">
      <c r="A362" s="31"/>
      <c r="B362" s="31"/>
      <c r="C362" s="31"/>
      <c r="D362" s="31"/>
      <c r="E362" s="31"/>
      <c r="F362" s="31"/>
      <c r="G362" s="31"/>
      <c r="H362" s="231"/>
      <c r="I362" s="231"/>
      <c r="J362" s="231"/>
      <c r="K362" s="231"/>
      <c r="L362" s="231"/>
      <c r="M362" s="231"/>
      <c r="N362" s="231"/>
      <c r="O362" s="231"/>
      <c r="P362" s="231"/>
      <c r="Q362" s="231"/>
      <c r="R362" s="231"/>
      <c r="S362" s="231"/>
      <c r="T362" s="231"/>
      <c r="U362" s="231"/>
      <c r="V362" s="231"/>
      <c r="W362" s="231"/>
      <c r="X362" s="231"/>
      <c r="Y362" s="231"/>
      <c r="Z362" s="231"/>
    </row>
    <row r="363" spans="1:26" ht="14.25" customHeight="1">
      <c r="A363" s="31"/>
      <c r="B363" s="31"/>
      <c r="C363" s="31"/>
      <c r="D363" s="31"/>
      <c r="E363" s="31"/>
      <c r="F363" s="31"/>
      <c r="G363" s="31"/>
      <c r="H363" s="231"/>
      <c r="I363" s="231"/>
      <c r="J363" s="231"/>
      <c r="K363" s="231"/>
      <c r="L363" s="231"/>
      <c r="M363" s="231"/>
      <c r="N363" s="231"/>
      <c r="O363" s="231"/>
      <c r="P363" s="231"/>
      <c r="Q363" s="231"/>
      <c r="R363" s="231"/>
      <c r="S363" s="231"/>
      <c r="T363" s="231"/>
      <c r="U363" s="231"/>
      <c r="V363" s="231"/>
      <c r="W363" s="231"/>
      <c r="X363" s="231"/>
      <c r="Y363" s="231"/>
      <c r="Z363" s="231"/>
    </row>
    <row r="364" spans="1:26" ht="14.25" customHeight="1">
      <c r="A364" s="31"/>
      <c r="B364" s="31"/>
      <c r="C364" s="31"/>
      <c r="D364" s="31"/>
      <c r="E364" s="31"/>
      <c r="F364" s="31"/>
      <c r="G364" s="31"/>
      <c r="H364" s="231"/>
      <c r="I364" s="231"/>
      <c r="J364" s="231"/>
      <c r="K364" s="231"/>
      <c r="L364" s="231"/>
      <c r="M364" s="231"/>
      <c r="N364" s="231"/>
      <c r="O364" s="231"/>
      <c r="P364" s="231"/>
      <c r="Q364" s="231"/>
      <c r="R364" s="231"/>
      <c r="S364" s="231"/>
      <c r="T364" s="231"/>
      <c r="U364" s="231"/>
      <c r="V364" s="231"/>
      <c r="W364" s="231"/>
      <c r="X364" s="231"/>
      <c r="Y364" s="231"/>
      <c r="Z364" s="231"/>
    </row>
    <row r="365" spans="1:26" ht="14.25" customHeight="1">
      <c r="A365" s="31"/>
      <c r="B365" s="31"/>
      <c r="C365" s="31"/>
      <c r="D365" s="31"/>
      <c r="E365" s="31"/>
      <c r="F365" s="31"/>
      <c r="G365" s="31"/>
      <c r="H365" s="231"/>
      <c r="I365" s="231"/>
      <c r="J365" s="231"/>
      <c r="K365" s="231"/>
      <c r="L365" s="231"/>
      <c r="M365" s="231"/>
      <c r="N365" s="231"/>
      <c r="O365" s="231"/>
      <c r="P365" s="231"/>
      <c r="Q365" s="231"/>
      <c r="R365" s="231"/>
      <c r="S365" s="231"/>
      <c r="T365" s="231"/>
      <c r="U365" s="231"/>
      <c r="V365" s="231"/>
      <c r="W365" s="231"/>
      <c r="X365" s="231"/>
      <c r="Y365" s="231"/>
      <c r="Z365" s="231"/>
    </row>
    <row r="366" spans="1:26" ht="14.25" customHeight="1">
      <c r="A366" s="31"/>
      <c r="B366" s="31"/>
      <c r="C366" s="31"/>
      <c r="D366" s="31"/>
      <c r="E366" s="31"/>
      <c r="F366" s="31"/>
      <c r="G366" s="31"/>
      <c r="H366" s="231"/>
      <c r="I366" s="231"/>
      <c r="J366" s="231"/>
      <c r="K366" s="231"/>
      <c r="L366" s="231"/>
      <c r="M366" s="231"/>
      <c r="N366" s="231"/>
      <c r="O366" s="231"/>
      <c r="P366" s="231"/>
      <c r="Q366" s="231"/>
      <c r="R366" s="231"/>
      <c r="S366" s="231"/>
      <c r="T366" s="231"/>
      <c r="U366" s="231"/>
      <c r="V366" s="231"/>
      <c r="W366" s="231"/>
      <c r="X366" s="231"/>
      <c r="Y366" s="231"/>
      <c r="Z366" s="231"/>
    </row>
    <row r="367" spans="1:26" ht="14.25" customHeight="1">
      <c r="A367" s="31"/>
      <c r="B367" s="31"/>
      <c r="C367" s="31"/>
      <c r="D367" s="31"/>
      <c r="E367" s="31"/>
      <c r="F367" s="31"/>
      <c r="G367" s="31"/>
      <c r="H367" s="231"/>
      <c r="I367" s="231"/>
      <c r="J367" s="231"/>
      <c r="K367" s="231"/>
      <c r="L367" s="231"/>
      <c r="M367" s="231"/>
      <c r="N367" s="231"/>
      <c r="O367" s="231"/>
      <c r="P367" s="231"/>
      <c r="Q367" s="231"/>
      <c r="R367" s="231"/>
      <c r="S367" s="231"/>
      <c r="T367" s="231"/>
      <c r="U367" s="231"/>
      <c r="V367" s="231"/>
      <c r="W367" s="231"/>
      <c r="X367" s="231"/>
      <c r="Y367" s="231"/>
      <c r="Z367" s="231"/>
    </row>
    <row r="368" spans="1:26" ht="14.25" customHeight="1">
      <c r="A368" s="31"/>
      <c r="B368" s="31"/>
      <c r="C368" s="31"/>
      <c r="D368" s="31"/>
      <c r="E368" s="31"/>
      <c r="F368" s="31"/>
      <c r="G368" s="31"/>
      <c r="H368" s="231"/>
      <c r="I368" s="231"/>
      <c r="J368" s="231"/>
      <c r="K368" s="231"/>
      <c r="L368" s="231"/>
      <c r="M368" s="231"/>
      <c r="N368" s="231"/>
      <c r="O368" s="231"/>
      <c r="P368" s="231"/>
      <c r="Q368" s="231"/>
      <c r="R368" s="231"/>
      <c r="S368" s="231"/>
      <c r="T368" s="231"/>
      <c r="U368" s="231"/>
      <c r="V368" s="231"/>
      <c r="W368" s="231"/>
      <c r="X368" s="231"/>
      <c r="Y368" s="231"/>
      <c r="Z368" s="231"/>
    </row>
    <row r="369" spans="1:26" ht="14.25" customHeight="1">
      <c r="A369" s="31"/>
      <c r="B369" s="31"/>
      <c r="C369" s="31"/>
      <c r="D369" s="31"/>
      <c r="E369" s="31"/>
      <c r="F369" s="31"/>
      <c r="G369" s="31"/>
      <c r="H369" s="231"/>
      <c r="I369" s="231"/>
      <c r="J369" s="231"/>
      <c r="K369" s="231"/>
      <c r="L369" s="231"/>
      <c r="M369" s="231"/>
      <c r="N369" s="231"/>
      <c r="O369" s="231"/>
      <c r="P369" s="231"/>
      <c r="Q369" s="231"/>
      <c r="R369" s="231"/>
      <c r="S369" s="231"/>
      <c r="T369" s="231"/>
      <c r="U369" s="231"/>
      <c r="V369" s="231"/>
      <c r="W369" s="231"/>
      <c r="X369" s="231"/>
      <c r="Y369" s="231"/>
      <c r="Z369" s="231"/>
    </row>
    <row r="370" spans="1:26" ht="14.25" customHeight="1">
      <c r="A370" s="31"/>
      <c r="B370" s="31"/>
      <c r="C370" s="31"/>
      <c r="D370" s="31"/>
      <c r="E370" s="31"/>
      <c r="F370" s="31"/>
      <c r="G370" s="31"/>
      <c r="H370" s="231"/>
      <c r="I370" s="231"/>
      <c r="J370" s="231"/>
      <c r="K370" s="231"/>
      <c r="L370" s="231"/>
      <c r="M370" s="231"/>
      <c r="N370" s="231"/>
      <c r="O370" s="231"/>
      <c r="P370" s="231"/>
      <c r="Q370" s="231"/>
      <c r="R370" s="231"/>
      <c r="S370" s="231"/>
      <c r="T370" s="231"/>
      <c r="U370" s="231"/>
      <c r="V370" s="231"/>
      <c r="W370" s="231"/>
      <c r="X370" s="231"/>
      <c r="Y370" s="231"/>
      <c r="Z370" s="231"/>
    </row>
    <row r="371" spans="1:26" ht="14.25" customHeight="1">
      <c r="A371" s="31"/>
      <c r="B371" s="31"/>
      <c r="C371" s="31"/>
      <c r="D371" s="31"/>
      <c r="E371" s="31"/>
      <c r="F371" s="31"/>
      <c r="G371" s="31"/>
      <c r="H371" s="231"/>
      <c r="I371" s="231"/>
      <c r="J371" s="231"/>
      <c r="K371" s="231"/>
      <c r="L371" s="231"/>
      <c r="M371" s="231"/>
      <c r="N371" s="231"/>
      <c r="O371" s="231"/>
      <c r="P371" s="231"/>
      <c r="Q371" s="231"/>
      <c r="R371" s="231"/>
      <c r="S371" s="231"/>
      <c r="T371" s="231"/>
      <c r="U371" s="231"/>
      <c r="V371" s="231"/>
      <c r="W371" s="231"/>
      <c r="X371" s="231"/>
      <c r="Y371" s="231"/>
      <c r="Z371" s="231"/>
    </row>
    <row r="372" spans="1:26" ht="14.25" customHeight="1">
      <c r="A372" s="31"/>
      <c r="B372" s="31"/>
      <c r="C372" s="31"/>
      <c r="D372" s="31"/>
      <c r="E372" s="31"/>
      <c r="F372" s="31"/>
      <c r="G372" s="31"/>
      <c r="H372" s="231"/>
      <c r="I372" s="231"/>
      <c r="J372" s="231"/>
      <c r="K372" s="231"/>
      <c r="L372" s="231"/>
      <c r="M372" s="231"/>
      <c r="N372" s="231"/>
      <c r="O372" s="231"/>
      <c r="P372" s="231"/>
      <c r="Q372" s="231"/>
      <c r="R372" s="231"/>
      <c r="S372" s="231"/>
      <c r="T372" s="231"/>
      <c r="U372" s="231"/>
      <c r="V372" s="231"/>
      <c r="W372" s="231"/>
      <c r="X372" s="231"/>
      <c r="Y372" s="231"/>
      <c r="Z372" s="231"/>
    </row>
    <row r="373" spans="1:26" ht="14.25" customHeight="1">
      <c r="A373" s="31"/>
      <c r="B373" s="31"/>
      <c r="C373" s="31"/>
      <c r="D373" s="31"/>
      <c r="E373" s="31"/>
      <c r="F373" s="31"/>
      <c r="G373" s="31"/>
      <c r="H373" s="231"/>
      <c r="I373" s="231"/>
      <c r="J373" s="231"/>
      <c r="K373" s="231"/>
      <c r="L373" s="231"/>
      <c r="M373" s="231"/>
      <c r="N373" s="231"/>
      <c r="O373" s="231"/>
      <c r="P373" s="231"/>
      <c r="Q373" s="231"/>
      <c r="R373" s="231"/>
      <c r="S373" s="231"/>
      <c r="T373" s="231"/>
      <c r="U373" s="231"/>
      <c r="V373" s="231"/>
      <c r="W373" s="231"/>
      <c r="X373" s="231"/>
      <c r="Y373" s="231"/>
      <c r="Z373" s="231"/>
    </row>
    <row r="374" spans="1:26" ht="14.25" customHeight="1">
      <c r="A374" s="31"/>
      <c r="B374" s="31"/>
      <c r="C374" s="31"/>
      <c r="D374" s="31"/>
      <c r="E374" s="31"/>
      <c r="F374" s="31"/>
      <c r="G374" s="31"/>
      <c r="H374" s="231"/>
      <c r="I374" s="231"/>
      <c r="J374" s="231"/>
      <c r="K374" s="231"/>
      <c r="L374" s="231"/>
      <c r="M374" s="231"/>
      <c r="N374" s="231"/>
      <c r="O374" s="231"/>
      <c r="P374" s="231"/>
      <c r="Q374" s="231"/>
      <c r="R374" s="231"/>
      <c r="S374" s="231"/>
      <c r="T374" s="231"/>
      <c r="U374" s="231"/>
      <c r="V374" s="231"/>
      <c r="W374" s="231"/>
      <c r="X374" s="231"/>
      <c r="Y374" s="231"/>
      <c r="Z374" s="231"/>
    </row>
    <row r="375" spans="1:26" ht="14.25" customHeight="1">
      <c r="A375" s="31"/>
      <c r="B375" s="31"/>
      <c r="C375" s="31"/>
      <c r="D375" s="31"/>
      <c r="E375" s="31"/>
      <c r="F375" s="31"/>
      <c r="G375" s="31"/>
      <c r="H375" s="231"/>
      <c r="I375" s="231"/>
      <c r="J375" s="231"/>
      <c r="K375" s="231"/>
      <c r="L375" s="231"/>
      <c r="M375" s="231"/>
      <c r="N375" s="231"/>
      <c r="O375" s="231"/>
      <c r="P375" s="231"/>
      <c r="Q375" s="231"/>
      <c r="R375" s="231"/>
      <c r="S375" s="231"/>
      <c r="T375" s="231"/>
      <c r="U375" s="231"/>
      <c r="V375" s="231"/>
      <c r="W375" s="231"/>
      <c r="X375" s="231"/>
      <c r="Y375" s="231"/>
      <c r="Z375" s="231"/>
    </row>
    <row r="376" spans="1:26" ht="14.25" customHeight="1">
      <c r="A376" s="31"/>
      <c r="B376" s="31"/>
      <c r="C376" s="31"/>
      <c r="D376" s="31"/>
      <c r="E376" s="31"/>
      <c r="F376" s="31"/>
      <c r="G376" s="31"/>
      <c r="H376" s="231"/>
      <c r="I376" s="231"/>
      <c r="J376" s="231"/>
      <c r="K376" s="231"/>
      <c r="L376" s="231"/>
      <c r="M376" s="231"/>
      <c r="N376" s="231"/>
      <c r="O376" s="231"/>
      <c r="P376" s="231"/>
      <c r="Q376" s="231"/>
      <c r="R376" s="231"/>
      <c r="S376" s="231"/>
      <c r="T376" s="231"/>
      <c r="U376" s="231"/>
      <c r="V376" s="231"/>
      <c r="W376" s="231"/>
      <c r="X376" s="231"/>
      <c r="Y376" s="231"/>
      <c r="Z376" s="231"/>
    </row>
    <row r="377" spans="1:26" ht="14.25" customHeight="1">
      <c r="A377" s="31"/>
      <c r="B377" s="31"/>
      <c r="C377" s="31"/>
      <c r="D377" s="31"/>
      <c r="E377" s="31"/>
      <c r="F377" s="31"/>
      <c r="G377" s="31"/>
      <c r="H377" s="231"/>
      <c r="I377" s="231"/>
      <c r="J377" s="231"/>
      <c r="K377" s="231"/>
      <c r="L377" s="231"/>
      <c r="M377" s="231"/>
      <c r="N377" s="231"/>
      <c r="O377" s="231"/>
      <c r="P377" s="231"/>
      <c r="Q377" s="231"/>
      <c r="R377" s="231"/>
      <c r="S377" s="231"/>
      <c r="T377" s="231"/>
      <c r="U377" s="231"/>
      <c r="V377" s="231"/>
      <c r="W377" s="231"/>
      <c r="X377" s="231"/>
      <c r="Y377" s="231"/>
      <c r="Z377" s="231"/>
    </row>
    <row r="378" spans="1:26" ht="14.25" customHeight="1">
      <c r="A378" s="31"/>
      <c r="B378" s="31"/>
      <c r="C378" s="31"/>
      <c r="D378" s="31"/>
      <c r="E378" s="31"/>
      <c r="F378" s="31"/>
      <c r="G378" s="31"/>
      <c r="H378" s="231"/>
      <c r="I378" s="231"/>
      <c r="J378" s="231"/>
      <c r="K378" s="231"/>
      <c r="L378" s="231"/>
      <c r="M378" s="231"/>
      <c r="N378" s="231"/>
      <c r="O378" s="231"/>
      <c r="P378" s="231"/>
      <c r="Q378" s="231"/>
      <c r="R378" s="231"/>
      <c r="S378" s="231"/>
      <c r="T378" s="231"/>
      <c r="U378" s="231"/>
      <c r="V378" s="231"/>
      <c r="W378" s="231"/>
      <c r="X378" s="231"/>
      <c r="Y378" s="231"/>
      <c r="Z378" s="231"/>
    </row>
    <row r="379" spans="1:26" ht="14.25" customHeight="1">
      <c r="A379" s="31"/>
      <c r="B379" s="31"/>
      <c r="C379" s="31"/>
      <c r="D379" s="31"/>
      <c r="E379" s="31"/>
      <c r="F379" s="31"/>
      <c r="G379" s="31"/>
      <c r="H379" s="231"/>
      <c r="I379" s="231"/>
      <c r="J379" s="231"/>
      <c r="K379" s="231"/>
      <c r="L379" s="231"/>
      <c r="M379" s="231"/>
      <c r="N379" s="231"/>
      <c r="O379" s="231"/>
      <c r="P379" s="231"/>
      <c r="Q379" s="231"/>
      <c r="R379" s="231"/>
      <c r="S379" s="231"/>
      <c r="T379" s="231"/>
      <c r="U379" s="231"/>
      <c r="V379" s="231"/>
      <c r="W379" s="231"/>
      <c r="X379" s="231"/>
      <c r="Y379" s="231"/>
      <c r="Z379" s="231"/>
    </row>
    <row r="380" spans="1:26" ht="14.25" customHeight="1">
      <c r="A380" s="31"/>
      <c r="B380" s="31"/>
      <c r="C380" s="31"/>
      <c r="D380" s="31"/>
      <c r="E380" s="31"/>
      <c r="F380" s="31"/>
      <c r="G380" s="31"/>
      <c r="H380" s="231"/>
      <c r="I380" s="231"/>
      <c r="J380" s="231"/>
      <c r="K380" s="231"/>
      <c r="L380" s="231"/>
      <c r="M380" s="231"/>
      <c r="N380" s="231"/>
      <c r="O380" s="231"/>
      <c r="P380" s="231"/>
      <c r="Q380" s="231"/>
      <c r="R380" s="231"/>
      <c r="S380" s="231"/>
      <c r="T380" s="231"/>
      <c r="U380" s="231"/>
      <c r="V380" s="231"/>
      <c r="W380" s="231"/>
      <c r="X380" s="231"/>
      <c r="Y380" s="231"/>
      <c r="Z380" s="231"/>
    </row>
    <row r="381" spans="1:26" ht="14.25" customHeight="1">
      <c r="A381" s="31"/>
      <c r="B381" s="31"/>
      <c r="C381" s="31"/>
      <c r="D381" s="31"/>
      <c r="E381" s="31"/>
      <c r="F381" s="31"/>
      <c r="G381" s="31"/>
      <c r="H381" s="231"/>
      <c r="I381" s="231"/>
      <c r="J381" s="231"/>
      <c r="K381" s="231"/>
      <c r="L381" s="231"/>
      <c r="M381" s="231"/>
      <c r="N381" s="231"/>
      <c r="O381" s="231"/>
      <c r="P381" s="231"/>
      <c r="Q381" s="231"/>
      <c r="R381" s="231"/>
      <c r="S381" s="231"/>
      <c r="T381" s="231"/>
      <c r="U381" s="231"/>
      <c r="V381" s="231"/>
      <c r="W381" s="231"/>
      <c r="X381" s="231"/>
      <c r="Y381" s="231"/>
      <c r="Z381" s="231"/>
    </row>
    <row r="382" spans="1:26" ht="14.25" customHeight="1">
      <c r="A382" s="31"/>
      <c r="B382" s="31"/>
      <c r="C382" s="31"/>
      <c r="D382" s="31"/>
      <c r="E382" s="31"/>
      <c r="F382" s="31"/>
      <c r="G382" s="31"/>
      <c r="H382" s="231"/>
      <c r="I382" s="231"/>
      <c r="J382" s="231"/>
      <c r="K382" s="231"/>
      <c r="L382" s="231"/>
      <c r="M382" s="231"/>
      <c r="N382" s="231"/>
      <c r="O382" s="231"/>
      <c r="P382" s="231"/>
      <c r="Q382" s="231"/>
      <c r="R382" s="231"/>
      <c r="S382" s="231"/>
      <c r="T382" s="231"/>
      <c r="U382" s="231"/>
      <c r="V382" s="231"/>
      <c r="W382" s="231"/>
      <c r="X382" s="231"/>
      <c r="Y382" s="231"/>
      <c r="Z382" s="231"/>
    </row>
    <row r="383" spans="1:26" ht="14.25" customHeight="1">
      <c r="A383" s="31"/>
      <c r="B383" s="31"/>
      <c r="C383" s="31"/>
      <c r="D383" s="31"/>
      <c r="E383" s="31"/>
      <c r="F383" s="31"/>
      <c r="G383" s="31"/>
      <c r="H383" s="231"/>
      <c r="I383" s="231"/>
      <c r="J383" s="231"/>
      <c r="K383" s="231"/>
      <c r="L383" s="231"/>
      <c r="M383" s="231"/>
      <c r="N383" s="231"/>
      <c r="O383" s="231"/>
      <c r="P383" s="231"/>
      <c r="Q383" s="231"/>
      <c r="R383" s="231"/>
      <c r="S383" s="231"/>
      <c r="T383" s="231"/>
      <c r="U383" s="231"/>
      <c r="V383" s="231"/>
      <c r="W383" s="231"/>
      <c r="X383" s="231"/>
      <c r="Y383" s="231"/>
      <c r="Z383" s="231"/>
    </row>
    <row r="384" spans="1:26" ht="14.25" customHeight="1">
      <c r="A384" s="31"/>
      <c r="B384" s="31"/>
      <c r="C384" s="31"/>
      <c r="D384" s="31"/>
      <c r="E384" s="31"/>
      <c r="F384" s="31"/>
      <c r="G384" s="31"/>
      <c r="H384" s="231"/>
      <c r="I384" s="231"/>
      <c r="J384" s="231"/>
      <c r="K384" s="231"/>
      <c r="L384" s="231"/>
      <c r="M384" s="231"/>
      <c r="N384" s="231"/>
      <c r="O384" s="231"/>
      <c r="P384" s="231"/>
      <c r="Q384" s="231"/>
      <c r="R384" s="231"/>
      <c r="S384" s="231"/>
      <c r="T384" s="231"/>
      <c r="U384" s="231"/>
      <c r="V384" s="231"/>
      <c r="W384" s="231"/>
      <c r="X384" s="231"/>
      <c r="Y384" s="231"/>
      <c r="Z384" s="231"/>
    </row>
    <row r="385" spans="1:26" ht="14.25" customHeight="1">
      <c r="A385" s="31"/>
      <c r="B385" s="31"/>
      <c r="C385" s="31"/>
      <c r="D385" s="31"/>
      <c r="E385" s="31"/>
      <c r="F385" s="31"/>
      <c r="G385" s="31"/>
      <c r="H385" s="231"/>
      <c r="I385" s="231"/>
      <c r="J385" s="231"/>
      <c r="K385" s="231"/>
      <c r="L385" s="231"/>
      <c r="M385" s="231"/>
      <c r="N385" s="231"/>
      <c r="O385" s="231"/>
      <c r="P385" s="231"/>
      <c r="Q385" s="231"/>
      <c r="R385" s="231"/>
      <c r="S385" s="231"/>
      <c r="T385" s="231"/>
      <c r="U385" s="231"/>
      <c r="V385" s="231"/>
      <c r="W385" s="231"/>
      <c r="X385" s="231"/>
      <c r="Y385" s="231"/>
      <c r="Z385" s="231"/>
    </row>
    <row r="386" spans="1:26" ht="14.25" customHeight="1">
      <c r="A386" s="31"/>
      <c r="B386" s="31"/>
      <c r="C386" s="31"/>
      <c r="D386" s="31"/>
      <c r="E386" s="31"/>
      <c r="F386" s="31"/>
      <c r="G386" s="31"/>
      <c r="H386" s="231"/>
      <c r="I386" s="231"/>
      <c r="J386" s="231"/>
      <c r="K386" s="231"/>
      <c r="L386" s="231"/>
      <c r="M386" s="231"/>
      <c r="N386" s="231"/>
      <c r="O386" s="231"/>
      <c r="P386" s="231"/>
      <c r="Q386" s="231"/>
      <c r="R386" s="231"/>
      <c r="S386" s="231"/>
      <c r="T386" s="231"/>
      <c r="U386" s="231"/>
      <c r="V386" s="231"/>
      <c r="W386" s="231"/>
      <c r="X386" s="231"/>
      <c r="Y386" s="231"/>
      <c r="Z386" s="231"/>
    </row>
    <row r="387" spans="1:26" ht="14.25" customHeight="1">
      <c r="A387" s="31"/>
      <c r="B387" s="31"/>
      <c r="C387" s="31"/>
      <c r="D387" s="31"/>
      <c r="E387" s="31"/>
      <c r="F387" s="31"/>
      <c r="G387" s="31"/>
      <c r="H387" s="231"/>
      <c r="I387" s="231"/>
      <c r="J387" s="231"/>
      <c r="K387" s="231"/>
      <c r="L387" s="231"/>
      <c r="M387" s="231"/>
      <c r="N387" s="231"/>
      <c r="O387" s="231"/>
      <c r="P387" s="231"/>
      <c r="Q387" s="231"/>
      <c r="R387" s="231"/>
      <c r="S387" s="231"/>
      <c r="T387" s="231"/>
      <c r="U387" s="231"/>
      <c r="V387" s="231"/>
      <c r="W387" s="231"/>
      <c r="X387" s="231"/>
      <c r="Y387" s="231"/>
      <c r="Z387" s="231"/>
    </row>
    <row r="388" spans="1:26" ht="14.25" customHeight="1">
      <c r="A388" s="31"/>
      <c r="B388" s="31"/>
      <c r="C388" s="31"/>
      <c r="D388" s="31"/>
      <c r="E388" s="31"/>
      <c r="F388" s="31"/>
      <c r="G388" s="31"/>
      <c r="H388" s="231"/>
      <c r="I388" s="231"/>
      <c r="J388" s="231"/>
      <c r="K388" s="231"/>
      <c r="L388" s="231"/>
      <c r="M388" s="231"/>
      <c r="N388" s="231"/>
      <c r="O388" s="231"/>
      <c r="P388" s="231"/>
      <c r="Q388" s="231"/>
      <c r="R388" s="231"/>
      <c r="S388" s="231"/>
      <c r="T388" s="231"/>
      <c r="U388" s="231"/>
      <c r="V388" s="231"/>
      <c r="W388" s="231"/>
      <c r="X388" s="231"/>
      <c r="Y388" s="231"/>
      <c r="Z388" s="231"/>
    </row>
    <row r="389" spans="1:26" ht="14.25" customHeight="1">
      <c r="A389" s="31"/>
      <c r="B389" s="31"/>
      <c r="C389" s="31"/>
      <c r="D389" s="31"/>
      <c r="E389" s="31"/>
      <c r="F389" s="31"/>
      <c r="G389" s="31"/>
      <c r="H389" s="231"/>
      <c r="I389" s="231"/>
      <c r="J389" s="231"/>
      <c r="K389" s="231"/>
      <c r="L389" s="231"/>
      <c r="M389" s="231"/>
      <c r="N389" s="231"/>
      <c r="O389" s="231"/>
      <c r="P389" s="231"/>
      <c r="Q389" s="231"/>
      <c r="R389" s="231"/>
      <c r="S389" s="231"/>
      <c r="T389" s="231"/>
      <c r="U389" s="231"/>
      <c r="V389" s="231"/>
      <c r="W389" s="231"/>
      <c r="X389" s="231"/>
      <c r="Y389" s="231"/>
      <c r="Z389" s="231"/>
    </row>
    <row r="390" spans="1:26" ht="14.25" customHeight="1">
      <c r="A390" s="31"/>
      <c r="B390" s="31"/>
      <c r="C390" s="31"/>
      <c r="D390" s="31"/>
      <c r="E390" s="31"/>
      <c r="F390" s="31"/>
      <c r="G390" s="31"/>
      <c r="H390" s="231"/>
      <c r="I390" s="231"/>
      <c r="J390" s="231"/>
      <c r="K390" s="231"/>
      <c r="L390" s="231"/>
      <c r="M390" s="231"/>
      <c r="N390" s="231"/>
      <c r="O390" s="231"/>
      <c r="P390" s="231"/>
      <c r="Q390" s="231"/>
      <c r="R390" s="231"/>
      <c r="S390" s="231"/>
      <c r="T390" s="231"/>
      <c r="U390" s="231"/>
      <c r="V390" s="231"/>
      <c r="W390" s="231"/>
      <c r="X390" s="231"/>
      <c r="Y390" s="231"/>
      <c r="Z390" s="231"/>
    </row>
    <row r="391" spans="1:26" ht="14.25" customHeight="1">
      <c r="A391" s="31"/>
      <c r="B391" s="31"/>
      <c r="C391" s="31"/>
      <c r="D391" s="31"/>
      <c r="E391" s="31"/>
      <c r="F391" s="31"/>
      <c r="G391" s="31"/>
      <c r="H391" s="231"/>
      <c r="I391" s="231"/>
      <c r="J391" s="231"/>
      <c r="K391" s="231"/>
      <c r="L391" s="231"/>
      <c r="M391" s="231"/>
      <c r="N391" s="231"/>
      <c r="O391" s="231"/>
      <c r="P391" s="231"/>
      <c r="Q391" s="231"/>
      <c r="R391" s="231"/>
      <c r="S391" s="231"/>
      <c r="T391" s="231"/>
      <c r="U391" s="231"/>
      <c r="V391" s="231"/>
      <c r="W391" s="231"/>
      <c r="X391" s="231"/>
      <c r="Y391" s="231"/>
      <c r="Z391" s="231"/>
    </row>
    <row r="392" spans="1:26" ht="14.25" customHeight="1">
      <c r="A392" s="31"/>
      <c r="B392" s="31"/>
      <c r="C392" s="31"/>
      <c r="D392" s="31"/>
      <c r="E392" s="31"/>
      <c r="F392" s="31"/>
      <c r="G392" s="31"/>
      <c r="H392" s="231"/>
      <c r="I392" s="231"/>
      <c r="J392" s="231"/>
      <c r="K392" s="231"/>
      <c r="L392" s="231"/>
      <c r="M392" s="231"/>
      <c r="N392" s="231"/>
      <c r="O392" s="231"/>
      <c r="P392" s="231"/>
      <c r="Q392" s="231"/>
      <c r="R392" s="231"/>
      <c r="S392" s="231"/>
      <c r="T392" s="231"/>
      <c r="U392" s="231"/>
      <c r="V392" s="231"/>
      <c r="W392" s="231"/>
      <c r="X392" s="231"/>
      <c r="Y392" s="231"/>
      <c r="Z392" s="231"/>
    </row>
    <row r="393" spans="1:26" ht="14.25" customHeight="1">
      <c r="A393" s="31"/>
      <c r="B393" s="31"/>
      <c r="C393" s="31"/>
      <c r="D393" s="31"/>
      <c r="E393" s="31"/>
      <c r="F393" s="31"/>
      <c r="G393" s="31"/>
      <c r="H393" s="231"/>
      <c r="I393" s="231"/>
      <c r="J393" s="231"/>
      <c r="K393" s="231"/>
      <c r="L393" s="231"/>
      <c r="M393" s="231"/>
      <c r="N393" s="231"/>
      <c r="O393" s="231"/>
      <c r="P393" s="231"/>
      <c r="Q393" s="231"/>
      <c r="R393" s="231"/>
      <c r="S393" s="231"/>
      <c r="T393" s="231"/>
      <c r="U393" s="231"/>
      <c r="V393" s="231"/>
      <c r="W393" s="231"/>
      <c r="X393" s="231"/>
      <c r="Y393" s="231"/>
      <c r="Z393" s="231"/>
    </row>
    <row r="394" spans="1:26" ht="14.25" customHeight="1">
      <c r="A394" s="31"/>
      <c r="B394" s="31"/>
      <c r="C394" s="31"/>
      <c r="D394" s="31"/>
      <c r="E394" s="31"/>
      <c r="F394" s="31"/>
      <c r="G394" s="31"/>
      <c r="H394" s="231"/>
      <c r="I394" s="231"/>
      <c r="J394" s="231"/>
      <c r="K394" s="231"/>
      <c r="L394" s="231"/>
      <c r="M394" s="231"/>
      <c r="N394" s="231"/>
      <c r="O394" s="231"/>
      <c r="P394" s="231"/>
      <c r="Q394" s="231"/>
      <c r="R394" s="231"/>
      <c r="S394" s="231"/>
      <c r="T394" s="231"/>
      <c r="U394" s="231"/>
      <c r="V394" s="231"/>
      <c r="W394" s="231"/>
      <c r="X394" s="231"/>
      <c r="Y394" s="231"/>
      <c r="Z394" s="231"/>
    </row>
    <row r="395" spans="1:26" ht="14.25" customHeight="1">
      <c r="A395" s="31"/>
      <c r="B395" s="31"/>
      <c r="C395" s="31"/>
      <c r="D395" s="31"/>
      <c r="E395" s="31"/>
      <c r="F395" s="31"/>
      <c r="G395" s="31"/>
      <c r="H395" s="231"/>
      <c r="I395" s="231"/>
      <c r="J395" s="231"/>
      <c r="K395" s="231"/>
      <c r="L395" s="231"/>
      <c r="M395" s="231"/>
      <c r="N395" s="231"/>
      <c r="O395" s="231"/>
      <c r="P395" s="231"/>
      <c r="Q395" s="231"/>
      <c r="R395" s="231"/>
      <c r="S395" s="231"/>
      <c r="T395" s="231"/>
      <c r="U395" s="231"/>
      <c r="V395" s="231"/>
      <c r="W395" s="231"/>
      <c r="X395" s="231"/>
      <c r="Y395" s="231"/>
      <c r="Z395" s="231"/>
    </row>
    <row r="396" spans="1:26" ht="14.25" customHeight="1">
      <c r="A396" s="31"/>
      <c r="B396" s="31"/>
      <c r="C396" s="31"/>
      <c r="D396" s="31"/>
      <c r="E396" s="31"/>
      <c r="F396" s="31"/>
      <c r="G396" s="31"/>
      <c r="H396" s="231"/>
      <c r="I396" s="231"/>
      <c r="J396" s="231"/>
      <c r="K396" s="231"/>
      <c r="L396" s="231"/>
      <c r="M396" s="231"/>
      <c r="N396" s="231"/>
      <c r="O396" s="231"/>
      <c r="P396" s="231"/>
      <c r="Q396" s="231"/>
      <c r="R396" s="231"/>
      <c r="S396" s="231"/>
      <c r="T396" s="231"/>
      <c r="U396" s="231"/>
      <c r="V396" s="231"/>
      <c r="W396" s="231"/>
      <c r="X396" s="231"/>
      <c r="Y396" s="231"/>
      <c r="Z396" s="231"/>
    </row>
    <row r="397" spans="1:26" ht="14.25" customHeight="1">
      <c r="A397" s="31"/>
      <c r="B397" s="31"/>
      <c r="C397" s="31"/>
      <c r="D397" s="31"/>
      <c r="E397" s="31"/>
      <c r="F397" s="31"/>
      <c r="G397" s="31"/>
      <c r="H397" s="231"/>
      <c r="I397" s="231"/>
      <c r="J397" s="231"/>
      <c r="K397" s="231"/>
      <c r="L397" s="231"/>
      <c r="M397" s="231"/>
      <c r="N397" s="231"/>
      <c r="O397" s="231"/>
      <c r="P397" s="231"/>
      <c r="Q397" s="231"/>
      <c r="R397" s="231"/>
      <c r="S397" s="231"/>
      <c r="T397" s="231"/>
      <c r="U397" s="231"/>
      <c r="V397" s="231"/>
      <c r="W397" s="231"/>
      <c r="X397" s="231"/>
      <c r="Y397" s="231"/>
      <c r="Z397" s="231"/>
    </row>
    <row r="398" spans="1:26" ht="14.25" customHeight="1">
      <c r="A398" s="31"/>
      <c r="B398" s="31"/>
      <c r="C398" s="31"/>
      <c r="D398" s="31"/>
      <c r="E398" s="31"/>
      <c r="F398" s="31"/>
      <c r="G398" s="31"/>
      <c r="H398" s="231"/>
      <c r="I398" s="231"/>
      <c r="J398" s="231"/>
      <c r="K398" s="231"/>
      <c r="L398" s="231"/>
      <c r="M398" s="231"/>
      <c r="N398" s="231"/>
      <c r="O398" s="231"/>
      <c r="P398" s="231"/>
      <c r="Q398" s="231"/>
      <c r="R398" s="231"/>
      <c r="S398" s="231"/>
      <c r="T398" s="231"/>
      <c r="U398" s="231"/>
      <c r="V398" s="231"/>
      <c r="W398" s="231"/>
      <c r="X398" s="231"/>
      <c r="Y398" s="231"/>
      <c r="Z398" s="231"/>
    </row>
    <row r="399" spans="1:26" ht="14.25" customHeight="1">
      <c r="A399" s="31"/>
      <c r="B399" s="31"/>
      <c r="C399" s="31"/>
      <c r="D399" s="31"/>
      <c r="E399" s="31"/>
      <c r="F399" s="31"/>
      <c r="G399" s="31"/>
      <c r="H399" s="231"/>
      <c r="I399" s="231"/>
      <c r="J399" s="231"/>
      <c r="K399" s="231"/>
      <c r="L399" s="231"/>
      <c r="M399" s="231"/>
      <c r="N399" s="231"/>
      <c r="O399" s="231"/>
      <c r="P399" s="231"/>
      <c r="Q399" s="231"/>
      <c r="R399" s="231"/>
      <c r="S399" s="231"/>
      <c r="T399" s="231"/>
      <c r="U399" s="231"/>
      <c r="V399" s="231"/>
      <c r="W399" s="231"/>
      <c r="X399" s="231"/>
      <c r="Y399" s="231"/>
      <c r="Z399" s="231"/>
    </row>
    <row r="400" spans="1:26" ht="14.25" customHeight="1">
      <c r="A400" s="31"/>
      <c r="B400" s="31"/>
      <c r="C400" s="31"/>
      <c r="D400" s="31"/>
      <c r="E400" s="31"/>
      <c r="F400" s="31"/>
      <c r="G400" s="31"/>
      <c r="H400" s="231"/>
      <c r="I400" s="231"/>
      <c r="J400" s="231"/>
      <c r="K400" s="231"/>
      <c r="L400" s="231"/>
      <c r="M400" s="231"/>
      <c r="N400" s="231"/>
      <c r="O400" s="231"/>
      <c r="P400" s="231"/>
      <c r="Q400" s="231"/>
      <c r="R400" s="231"/>
      <c r="S400" s="231"/>
      <c r="T400" s="231"/>
      <c r="U400" s="231"/>
      <c r="V400" s="231"/>
      <c r="W400" s="231"/>
      <c r="X400" s="231"/>
      <c r="Y400" s="231"/>
      <c r="Z400" s="231"/>
    </row>
    <row r="401" spans="1:26" ht="14.25" customHeight="1">
      <c r="A401" s="31"/>
      <c r="B401" s="31"/>
      <c r="C401" s="31"/>
      <c r="D401" s="31"/>
      <c r="E401" s="31"/>
      <c r="F401" s="31"/>
      <c r="G401" s="31"/>
      <c r="H401" s="231"/>
      <c r="I401" s="231"/>
      <c r="J401" s="231"/>
      <c r="K401" s="231"/>
      <c r="L401" s="231"/>
      <c r="M401" s="231"/>
      <c r="N401" s="231"/>
      <c r="O401" s="231"/>
      <c r="P401" s="231"/>
      <c r="Q401" s="231"/>
      <c r="R401" s="231"/>
      <c r="S401" s="231"/>
      <c r="T401" s="231"/>
      <c r="U401" s="231"/>
      <c r="V401" s="231"/>
      <c r="W401" s="231"/>
      <c r="X401" s="231"/>
      <c r="Y401" s="231"/>
      <c r="Z401" s="231"/>
    </row>
    <row r="402" spans="1:26" ht="14.25" customHeight="1">
      <c r="A402" s="31"/>
      <c r="B402" s="31"/>
      <c r="C402" s="31"/>
      <c r="D402" s="31"/>
      <c r="E402" s="31"/>
      <c r="F402" s="31"/>
      <c r="G402" s="31"/>
      <c r="H402" s="231"/>
      <c r="I402" s="231"/>
      <c r="J402" s="231"/>
      <c r="K402" s="231"/>
      <c r="L402" s="231"/>
      <c r="M402" s="231"/>
      <c r="N402" s="231"/>
      <c r="O402" s="231"/>
      <c r="P402" s="231"/>
      <c r="Q402" s="231"/>
      <c r="R402" s="231"/>
      <c r="S402" s="231"/>
      <c r="T402" s="231"/>
      <c r="U402" s="231"/>
      <c r="V402" s="231"/>
      <c r="W402" s="231"/>
      <c r="X402" s="231"/>
      <c r="Y402" s="231"/>
      <c r="Z402" s="231"/>
    </row>
    <row r="403" spans="1:26" ht="14.25" customHeight="1">
      <c r="A403" s="31"/>
      <c r="B403" s="31"/>
      <c r="C403" s="31"/>
      <c r="D403" s="31"/>
      <c r="E403" s="31"/>
      <c r="F403" s="31"/>
      <c r="G403" s="31"/>
      <c r="H403" s="231"/>
      <c r="I403" s="231"/>
      <c r="J403" s="231"/>
      <c r="K403" s="231"/>
      <c r="L403" s="231"/>
      <c r="M403" s="231"/>
      <c r="N403" s="231"/>
      <c r="O403" s="231"/>
      <c r="P403" s="231"/>
      <c r="Q403" s="231"/>
      <c r="R403" s="231"/>
      <c r="S403" s="231"/>
      <c r="T403" s="231"/>
      <c r="U403" s="231"/>
      <c r="V403" s="231"/>
      <c r="W403" s="231"/>
      <c r="X403" s="231"/>
      <c r="Y403" s="231"/>
      <c r="Z403" s="231"/>
    </row>
    <row r="404" spans="1:26" ht="14.25" customHeight="1">
      <c r="A404" s="31"/>
      <c r="B404" s="31"/>
      <c r="C404" s="31"/>
      <c r="D404" s="31"/>
      <c r="E404" s="31"/>
      <c r="F404" s="31"/>
      <c r="G404" s="31"/>
      <c r="H404" s="231"/>
      <c r="I404" s="231"/>
      <c r="J404" s="231"/>
      <c r="K404" s="231"/>
      <c r="L404" s="231"/>
      <c r="M404" s="231"/>
      <c r="N404" s="231"/>
      <c r="O404" s="231"/>
      <c r="P404" s="231"/>
      <c r="Q404" s="231"/>
      <c r="R404" s="231"/>
      <c r="S404" s="231"/>
      <c r="T404" s="231"/>
      <c r="U404" s="231"/>
      <c r="V404" s="231"/>
      <c r="W404" s="231"/>
      <c r="X404" s="231"/>
      <c r="Y404" s="231"/>
      <c r="Z404" s="231"/>
    </row>
    <row r="405" spans="1:26" ht="14.25" customHeight="1">
      <c r="A405" s="31"/>
      <c r="B405" s="31"/>
      <c r="C405" s="31"/>
      <c r="D405" s="31"/>
      <c r="E405" s="31"/>
      <c r="F405" s="31"/>
      <c r="G405" s="31"/>
      <c r="H405" s="231"/>
      <c r="I405" s="231"/>
      <c r="J405" s="231"/>
      <c r="K405" s="231"/>
      <c r="L405" s="231"/>
      <c r="M405" s="231"/>
      <c r="N405" s="231"/>
      <c r="O405" s="231"/>
      <c r="P405" s="231"/>
      <c r="Q405" s="231"/>
      <c r="R405" s="231"/>
      <c r="S405" s="231"/>
      <c r="T405" s="231"/>
      <c r="U405" s="231"/>
      <c r="V405" s="231"/>
      <c r="W405" s="231"/>
      <c r="X405" s="231"/>
      <c r="Y405" s="231"/>
      <c r="Z405" s="231"/>
    </row>
    <row r="406" spans="1:26" ht="14.25" customHeight="1">
      <c r="A406" s="31"/>
      <c r="B406" s="31"/>
      <c r="C406" s="31"/>
      <c r="D406" s="31"/>
      <c r="E406" s="31"/>
      <c r="F406" s="31"/>
      <c r="G406" s="31"/>
      <c r="H406" s="231"/>
      <c r="I406" s="231"/>
      <c r="J406" s="231"/>
      <c r="K406" s="231"/>
      <c r="L406" s="231"/>
      <c r="M406" s="231"/>
      <c r="N406" s="231"/>
      <c r="O406" s="231"/>
      <c r="P406" s="231"/>
      <c r="Q406" s="231"/>
      <c r="R406" s="231"/>
      <c r="S406" s="231"/>
      <c r="T406" s="231"/>
      <c r="U406" s="231"/>
      <c r="V406" s="231"/>
      <c r="W406" s="231"/>
      <c r="X406" s="231"/>
      <c r="Y406" s="231"/>
      <c r="Z406" s="231"/>
    </row>
    <row r="407" spans="1:26" ht="14.25" customHeight="1">
      <c r="A407" s="31"/>
      <c r="B407" s="31"/>
      <c r="C407" s="31"/>
      <c r="D407" s="31"/>
      <c r="E407" s="31"/>
      <c r="F407" s="31"/>
      <c r="G407" s="31"/>
      <c r="H407" s="231"/>
      <c r="I407" s="231"/>
      <c r="J407" s="231"/>
      <c r="K407" s="231"/>
      <c r="L407" s="231"/>
      <c r="M407" s="231"/>
      <c r="N407" s="231"/>
      <c r="O407" s="231"/>
      <c r="P407" s="231"/>
      <c r="Q407" s="231"/>
      <c r="R407" s="231"/>
      <c r="S407" s="231"/>
      <c r="T407" s="231"/>
      <c r="U407" s="231"/>
      <c r="V407" s="231"/>
      <c r="W407" s="231"/>
      <c r="X407" s="231"/>
      <c r="Y407" s="231"/>
      <c r="Z407" s="231"/>
    </row>
    <row r="408" spans="1:26" ht="14.25" customHeight="1">
      <c r="A408" s="31"/>
      <c r="B408" s="31"/>
      <c r="C408" s="31"/>
      <c r="D408" s="31"/>
      <c r="E408" s="31"/>
      <c r="F408" s="31"/>
      <c r="G408" s="31"/>
      <c r="H408" s="231"/>
      <c r="I408" s="231"/>
      <c r="J408" s="231"/>
      <c r="K408" s="231"/>
      <c r="L408" s="231"/>
      <c r="M408" s="231"/>
      <c r="N408" s="231"/>
      <c r="O408" s="231"/>
      <c r="P408" s="231"/>
      <c r="Q408" s="231"/>
      <c r="R408" s="231"/>
      <c r="S408" s="231"/>
      <c r="T408" s="231"/>
      <c r="U408" s="231"/>
      <c r="V408" s="231"/>
      <c r="W408" s="231"/>
      <c r="X408" s="231"/>
      <c r="Y408" s="231"/>
      <c r="Z408" s="231"/>
    </row>
    <row r="409" spans="1:26" ht="14.25" customHeight="1">
      <c r="A409" s="31"/>
      <c r="B409" s="31"/>
      <c r="C409" s="31"/>
      <c r="D409" s="31"/>
      <c r="E409" s="31"/>
      <c r="F409" s="31"/>
      <c r="G409" s="31"/>
      <c r="H409" s="231"/>
      <c r="I409" s="231"/>
      <c r="J409" s="231"/>
      <c r="K409" s="231"/>
      <c r="L409" s="231"/>
      <c r="M409" s="231"/>
      <c r="N409" s="231"/>
      <c r="O409" s="231"/>
      <c r="P409" s="231"/>
      <c r="Q409" s="231"/>
      <c r="R409" s="231"/>
      <c r="S409" s="231"/>
      <c r="T409" s="231"/>
      <c r="U409" s="231"/>
      <c r="V409" s="231"/>
      <c r="W409" s="231"/>
      <c r="X409" s="231"/>
      <c r="Y409" s="231"/>
      <c r="Z409" s="231"/>
    </row>
    <row r="410" spans="1:26" ht="14.25" customHeight="1">
      <c r="A410" s="31"/>
      <c r="B410" s="31"/>
      <c r="C410" s="31"/>
      <c r="D410" s="31"/>
      <c r="E410" s="31"/>
      <c r="F410" s="31"/>
      <c r="G410" s="31"/>
      <c r="H410" s="231"/>
      <c r="I410" s="231"/>
      <c r="J410" s="231"/>
      <c r="K410" s="231"/>
      <c r="L410" s="231"/>
      <c r="M410" s="231"/>
      <c r="N410" s="231"/>
      <c r="O410" s="231"/>
      <c r="P410" s="231"/>
      <c r="Q410" s="231"/>
      <c r="R410" s="231"/>
      <c r="S410" s="231"/>
      <c r="T410" s="231"/>
      <c r="U410" s="231"/>
      <c r="V410" s="231"/>
      <c r="W410" s="231"/>
      <c r="X410" s="231"/>
      <c r="Y410" s="231"/>
      <c r="Z410" s="231"/>
    </row>
    <row r="411" spans="1:26" ht="14.25" customHeight="1">
      <c r="A411" s="31"/>
      <c r="B411" s="31"/>
      <c r="C411" s="31"/>
      <c r="D411" s="31"/>
      <c r="E411" s="31"/>
      <c r="F411" s="31"/>
      <c r="G411" s="31"/>
      <c r="H411" s="231"/>
      <c r="I411" s="231"/>
      <c r="J411" s="231"/>
      <c r="K411" s="231"/>
      <c r="L411" s="231"/>
      <c r="M411" s="231"/>
      <c r="N411" s="231"/>
      <c r="O411" s="231"/>
      <c r="P411" s="231"/>
      <c r="Q411" s="231"/>
      <c r="R411" s="231"/>
      <c r="S411" s="231"/>
      <c r="T411" s="231"/>
      <c r="U411" s="231"/>
      <c r="V411" s="231"/>
      <c r="W411" s="231"/>
      <c r="X411" s="231"/>
      <c r="Y411" s="231"/>
      <c r="Z411" s="231"/>
    </row>
    <row r="412" spans="1:26" ht="14.25" customHeight="1">
      <c r="A412" s="31"/>
      <c r="B412" s="31"/>
      <c r="C412" s="31"/>
      <c r="D412" s="31"/>
      <c r="E412" s="31"/>
      <c r="F412" s="31"/>
      <c r="G412" s="31"/>
      <c r="H412" s="231"/>
      <c r="I412" s="231"/>
      <c r="J412" s="231"/>
      <c r="K412" s="231"/>
      <c r="L412" s="231"/>
      <c r="M412" s="231"/>
      <c r="N412" s="231"/>
      <c r="O412" s="231"/>
      <c r="P412" s="231"/>
      <c r="Q412" s="231"/>
      <c r="R412" s="231"/>
      <c r="S412" s="231"/>
      <c r="T412" s="231"/>
      <c r="U412" s="231"/>
      <c r="V412" s="231"/>
      <c r="W412" s="231"/>
      <c r="X412" s="231"/>
      <c r="Y412" s="231"/>
      <c r="Z412" s="231"/>
    </row>
    <row r="413" spans="1:26" ht="14.25" customHeight="1">
      <c r="A413" s="31"/>
      <c r="B413" s="31"/>
      <c r="C413" s="31"/>
      <c r="D413" s="31"/>
      <c r="E413" s="31"/>
      <c r="F413" s="31"/>
      <c r="G413" s="31"/>
      <c r="H413" s="231"/>
      <c r="I413" s="231"/>
      <c r="J413" s="231"/>
      <c r="K413" s="231"/>
      <c r="L413" s="231"/>
      <c r="M413" s="231"/>
      <c r="N413" s="231"/>
      <c r="O413" s="231"/>
      <c r="P413" s="231"/>
      <c r="Q413" s="231"/>
      <c r="R413" s="231"/>
      <c r="S413" s="231"/>
      <c r="T413" s="231"/>
      <c r="U413" s="231"/>
      <c r="V413" s="231"/>
      <c r="W413" s="231"/>
      <c r="X413" s="231"/>
      <c r="Y413" s="231"/>
      <c r="Z413" s="231"/>
    </row>
    <row r="414" spans="1:26" ht="14.25" customHeight="1">
      <c r="A414" s="31"/>
      <c r="B414" s="31"/>
      <c r="C414" s="31"/>
      <c r="D414" s="31"/>
      <c r="E414" s="31"/>
      <c r="F414" s="31"/>
      <c r="G414" s="31"/>
      <c r="H414" s="231"/>
      <c r="I414" s="231"/>
      <c r="J414" s="231"/>
      <c r="K414" s="231"/>
      <c r="L414" s="231"/>
      <c r="M414" s="231"/>
      <c r="N414" s="231"/>
      <c r="O414" s="231"/>
      <c r="P414" s="231"/>
      <c r="Q414" s="231"/>
      <c r="R414" s="231"/>
      <c r="S414" s="231"/>
      <c r="T414" s="231"/>
      <c r="U414" s="231"/>
      <c r="V414" s="231"/>
      <c r="W414" s="231"/>
      <c r="X414" s="231"/>
      <c r="Y414" s="231"/>
      <c r="Z414" s="231"/>
    </row>
    <row r="415" spans="1:26" ht="14.25" customHeight="1">
      <c r="A415" s="31"/>
      <c r="B415" s="31"/>
      <c r="C415" s="31"/>
      <c r="D415" s="31"/>
      <c r="E415" s="31"/>
      <c r="F415" s="31"/>
      <c r="G415" s="31"/>
      <c r="H415" s="231"/>
      <c r="I415" s="231"/>
      <c r="J415" s="231"/>
      <c r="K415" s="231"/>
      <c r="L415" s="231"/>
      <c r="M415" s="231"/>
      <c r="N415" s="231"/>
      <c r="O415" s="231"/>
      <c r="P415" s="231"/>
      <c r="Q415" s="231"/>
      <c r="R415" s="231"/>
      <c r="S415" s="231"/>
      <c r="T415" s="231"/>
      <c r="U415" s="231"/>
      <c r="V415" s="231"/>
      <c r="W415" s="231"/>
      <c r="X415" s="231"/>
      <c r="Y415" s="231"/>
      <c r="Z415" s="231"/>
    </row>
    <row r="416" spans="1:26" ht="14.25" customHeight="1">
      <c r="A416" s="31"/>
      <c r="B416" s="31"/>
      <c r="C416" s="31"/>
      <c r="D416" s="31"/>
      <c r="E416" s="31"/>
      <c r="F416" s="31"/>
      <c r="G416" s="31"/>
      <c r="H416" s="231"/>
      <c r="I416" s="231"/>
      <c r="J416" s="231"/>
      <c r="K416" s="231"/>
      <c r="L416" s="231"/>
      <c r="M416" s="231"/>
      <c r="N416" s="231"/>
      <c r="O416" s="231"/>
      <c r="P416" s="231"/>
      <c r="Q416" s="231"/>
      <c r="R416" s="231"/>
      <c r="S416" s="231"/>
      <c r="T416" s="231"/>
      <c r="U416" s="231"/>
      <c r="V416" s="231"/>
      <c r="W416" s="231"/>
      <c r="X416" s="231"/>
      <c r="Y416" s="231"/>
      <c r="Z416" s="231"/>
    </row>
    <row r="417" spans="1:26" ht="14.25" customHeight="1">
      <c r="A417" s="31"/>
      <c r="B417" s="31"/>
      <c r="C417" s="31"/>
      <c r="D417" s="31"/>
      <c r="E417" s="31"/>
      <c r="F417" s="31"/>
      <c r="G417" s="31"/>
      <c r="H417" s="231"/>
      <c r="I417" s="231"/>
      <c r="J417" s="231"/>
      <c r="K417" s="231"/>
      <c r="L417" s="231"/>
      <c r="M417" s="231"/>
      <c r="N417" s="231"/>
      <c r="O417" s="231"/>
      <c r="P417" s="231"/>
      <c r="Q417" s="231"/>
      <c r="R417" s="231"/>
      <c r="S417" s="231"/>
      <c r="T417" s="231"/>
      <c r="U417" s="231"/>
      <c r="V417" s="231"/>
      <c r="W417" s="231"/>
      <c r="X417" s="231"/>
      <c r="Y417" s="231"/>
      <c r="Z417" s="231"/>
    </row>
    <row r="418" spans="1:26" ht="14.25" customHeight="1">
      <c r="A418" s="31"/>
      <c r="B418" s="31"/>
      <c r="C418" s="31"/>
      <c r="D418" s="31"/>
      <c r="E418" s="31"/>
      <c r="F418" s="31"/>
      <c r="G418" s="31"/>
      <c r="H418" s="231"/>
      <c r="I418" s="231"/>
      <c r="J418" s="231"/>
      <c r="K418" s="231"/>
      <c r="L418" s="231"/>
      <c r="M418" s="231"/>
      <c r="N418" s="231"/>
      <c r="O418" s="231"/>
      <c r="P418" s="231"/>
      <c r="Q418" s="231"/>
      <c r="R418" s="231"/>
      <c r="S418" s="231"/>
      <c r="T418" s="231"/>
      <c r="U418" s="231"/>
      <c r="V418" s="231"/>
      <c r="W418" s="231"/>
      <c r="X418" s="231"/>
      <c r="Y418" s="231"/>
      <c r="Z418" s="231"/>
    </row>
    <row r="419" spans="1:26" ht="14.25" customHeight="1">
      <c r="A419" s="31"/>
      <c r="B419" s="31"/>
      <c r="C419" s="31"/>
      <c r="D419" s="31"/>
      <c r="E419" s="31"/>
      <c r="F419" s="31"/>
      <c r="G419" s="31"/>
      <c r="H419" s="231"/>
      <c r="I419" s="231"/>
      <c r="J419" s="231"/>
      <c r="K419" s="231"/>
      <c r="L419" s="231"/>
      <c r="M419" s="231"/>
      <c r="N419" s="231"/>
      <c r="O419" s="231"/>
      <c r="P419" s="231"/>
      <c r="Q419" s="231"/>
      <c r="R419" s="231"/>
      <c r="S419" s="231"/>
      <c r="T419" s="231"/>
      <c r="U419" s="231"/>
      <c r="V419" s="231"/>
      <c r="W419" s="231"/>
      <c r="X419" s="231"/>
      <c r="Y419" s="231"/>
      <c r="Z419" s="231"/>
    </row>
    <row r="420" spans="1:26" ht="14.25" customHeight="1">
      <c r="A420" s="31"/>
      <c r="B420" s="31"/>
      <c r="C420" s="31"/>
      <c r="D420" s="31"/>
      <c r="E420" s="31"/>
      <c r="F420" s="31"/>
      <c r="G420" s="31"/>
      <c r="H420" s="231"/>
      <c r="I420" s="231"/>
      <c r="J420" s="231"/>
      <c r="K420" s="231"/>
      <c r="L420" s="231"/>
      <c r="M420" s="231"/>
      <c r="N420" s="231"/>
      <c r="O420" s="231"/>
      <c r="P420" s="231"/>
      <c r="Q420" s="231"/>
      <c r="R420" s="231"/>
      <c r="S420" s="231"/>
      <c r="T420" s="231"/>
      <c r="U420" s="231"/>
      <c r="V420" s="231"/>
      <c r="W420" s="231"/>
      <c r="X420" s="231"/>
      <c r="Y420" s="231"/>
      <c r="Z420" s="231"/>
    </row>
    <row r="421" spans="1:26" ht="14.25" customHeight="1">
      <c r="A421" s="31"/>
      <c r="B421" s="31"/>
      <c r="C421" s="31"/>
      <c r="D421" s="31"/>
      <c r="E421" s="31"/>
      <c r="F421" s="31"/>
      <c r="G421" s="31"/>
      <c r="H421" s="231"/>
      <c r="I421" s="231"/>
      <c r="J421" s="231"/>
      <c r="K421" s="231"/>
      <c r="L421" s="231"/>
      <c r="M421" s="231"/>
      <c r="N421" s="231"/>
      <c r="O421" s="231"/>
      <c r="P421" s="231"/>
      <c r="Q421" s="231"/>
      <c r="R421" s="231"/>
      <c r="S421" s="231"/>
      <c r="T421" s="231"/>
      <c r="U421" s="231"/>
      <c r="V421" s="231"/>
      <c r="W421" s="231"/>
      <c r="X421" s="231"/>
      <c r="Y421" s="231"/>
      <c r="Z421" s="231"/>
    </row>
    <row r="422" spans="1:26" ht="14.25" customHeight="1">
      <c r="A422" s="31"/>
      <c r="B422" s="31"/>
      <c r="C422" s="31"/>
      <c r="D422" s="31"/>
      <c r="E422" s="31"/>
      <c r="F422" s="31"/>
      <c r="G422" s="31"/>
      <c r="H422" s="231"/>
      <c r="I422" s="231"/>
      <c r="J422" s="231"/>
      <c r="K422" s="231"/>
      <c r="L422" s="231"/>
      <c r="M422" s="231"/>
      <c r="N422" s="231"/>
      <c r="O422" s="231"/>
      <c r="P422" s="231"/>
      <c r="Q422" s="231"/>
      <c r="R422" s="231"/>
      <c r="S422" s="231"/>
      <c r="T422" s="231"/>
      <c r="U422" s="231"/>
      <c r="V422" s="231"/>
      <c r="W422" s="231"/>
      <c r="X422" s="231"/>
      <c r="Y422" s="231"/>
      <c r="Z422" s="231"/>
    </row>
    <row r="423" spans="1:26" ht="14.25" customHeight="1">
      <c r="A423" s="31"/>
      <c r="B423" s="31"/>
      <c r="C423" s="31"/>
      <c r="D423" s="31"/>
      <c r="E423" s="31"/>
      <c r="F423" s="31"/>
      <c r="G423" s="31"/>
      <c r="H423" s="231"/>
      <c r="I423" s="231"/>
      <c r="J423" s="231"/>
      <c r="K423" s="231"/>
      <c r="L423" s="231"/>
      <c r="M423" s="231"/>
      <c r="N423" s="231"/>
      <c r="O423" s="231"/>
      <c r="P423" s="231"/>
      <c r="Q423" s="231"/>
      <c r="R423" s="231"/>
      <c r="S423" s="231"/>
      <c r="T423" s="231"/>
      <c r="U423" s="231"/>
      <c r="V423" s="231"/>
      <c r="W423" s="231"/>
      <c r="X423" s="231"/>
      <c r="Y423" s="231"/>
      <c r="Z423" s="231"/>
    </row>
    <row r="424" spans="1:26" ht="14.25" customHeight="1">
      <c r="A424" s="31"/>
      <c r="B424" s="31"/>
      <c r="C424" s="31"/>
      <c r="D424" s="31"/>
      <c r="E424" s="31"/>
      <c r="F424" s="31"/>
      <c r="G424" s="31"/>
      <c r="H424" s="231"/>
      <c r="I424" s="231"/>
      <c r="J424" s="231"/>
      <c r="K424" s="231"/>
      <c r="L424" s="231"/>
      <c r="M424" s="231"/>
      <c r="N424" s="231"/>
      <c r="O424" s="231"/>
      <c r="P424" s="231"/>
      <c r="Q424" s="231"/>
      <c r="R424" s="231"/>
      <c r="S424" s="231"/>
      <c r="T424" s="231"/>
      <c r="U424" s="231"/>
      <c r="V424" s="231"/>
      <c r="W424" s="231"/>
      <c r="X424" s="231"/>
      <c r="Y424" s="231"/>
      <c r="Z424" s="231"/>
    </row>
    <row r="425" spans="1:26" ht="14.25" customHeight="1">
      <c r="A425" s="31"/>
      <c r="B425" s="31"/>
      <c r="C425" s="31"/>
      <c r="D425" s="31"/>
      <c r="E425" s="31"/>
      <c r="F425" s="31"/>
      <c r="G425" s="31"/>
      <c r="H425" s="231"/>
      <c r="I425" s="231"/>
      <c r="J425" s="231"/>
      <c r="K425" s="231"/>
      <c r="L425" s="231"/>
      <c r="M425" s="231"/>
      <c r="N425" s="231"/>
      <c r="O425" s="231"/>
      <c r="P425" s="231"/>
      <c r="Q425" s="231"/>
      <c r="R425" s="231"/>
      <c r="S425" s="231"/>
      <c r="T425" s="231"/>
      <c r="U425" s="231"/>
      <c r="V425" s="231"/>
      <c r="W425" s="231"/>
      <c r="X425" s="231"/>
      <c r="Y425" s="231"/>
      <c r="Z425" s="231"/>
    </row>
    <row r="426" spans="1:26" ht="14.25" customHeight="1">
      <c r="A426" s="31"/>
      <c r="B426" s="31"/>
      <c r="C426" s="31"/>
      <c r="D426" s="31"/>
      <c r="E426" s="31"/>
      <c r="F426" s="31"/>
      <c r="G426" s="31"/>
      <c r="H426" s="231"/>
      <c r="I426" s="231"/>
      <c r="J426" s="231"/>
      <c r="K426" s="231"/>
      <c r="L426" s="231"/>
      <c r="M426" s="231"/>
      <c r="N426" s="231"/>
      <c r="O426" s="231"/>
      <c r="P426" s="231"/>
      <c r="Q426" s="231"/>
      <c r="R426" s="231"/>
      <c r="S426" s="231"/>
      <c r="T426" s="231"/>
      <c r="U426" s="231"/>
      <c r="V426" s="231"/>
      <c r="W426" s="231"/>
      <c r="X426" s="231"/>
      <c r="Y426" s="231"/>
      <c r="Z426" s="231"/>
    </row>
    <row r="427" spans="1:26" ht="14.25" customHeight="1">
      <c r="A427" s="31"/>
      <c r="B427" s="31"/>
      <c r="C427" s="31"/>
      <c r="D427" s="31"/>
      <c r="E427" s="31"/>
      <c r="F427" s="31"/>
      <c r="G427" s="31"/>
      <c r="H427" s="231"/>
      <c r="I427" s="231"/>
      <c r="J427" s="231"/>
      <c r="K427" s="231"/>
      <c r="L427" s="231"/>
      <c r="M427" s="231"/>
      <c r="N427" s="231"/>
      <c r="O427" s="231"/>
      <c r="P427" s="231"/>
      <c r="Q427" s="231"/>
      <c r="R427" s="231"/>
      <c r="S427" s="231"/>
      <c r="T427" s="231"/>
      <c r="U427" s="231"/>
      <c r="V427" s="231"/>
      <c r="W427" s="231"/>
      <c r="X427" s="231"/>
      <c r="Y427" s="231"/>
      <c r="Z427" s="231"/>
    </row>
    <row r="428" spans="1:26" ht="14.25" customHeight="1">
      <c r="A428" s="31"/>
      <c r="B428" s="31"/>
      <c r="C428" s="31"/>
      <c r="D428" s="31"/>
      <c r="E428" s="31"/>
      <c r="F428" s="31"/>
      <c r="G428" s="31"/>
      <c r="H428" s="231"/>
      <c r="I428" s="231"/>
      <c r="J428" s="231"/>
      <c r="K428" s="231"/>
      <c r="L428" s="231"/>
      <c r="M428" s="231"/>
      <c r="N428" s="231"/>
      <c r="O428" s="231"/>
      <c r="P428" s="231"/>
      <c r="Q428" s="231"/>
      <c r="R428" s="231"/>
      <c r="S428" s="231"/>
      <c r="T428" s="231"/>
      <c r="U428" s="231"/>
      <c r="V428" s="231"/>
      <c r="W428" s="231"/>
      <c r="X428" s="231"/>
      <c r="Y428" s="231"/>
      <c r="Z428" s="231"/>
    </row>
    <row r="429" spans="1:26" ht="14.25" customHeight="1">
      <c r="A429" s="31"/>
      <c r="B429" s="31"/>
      <c r="C429" s="31"/>
      <c r="D429" s="31"/>
      <c r="E429" s="31"/>
      <c r="F429" s="31"/>
      <c r="G429" s="31"/>
      <c r="H429" s="231"/>
      <c r="I429" s="231"/>
      <c r="J429" s="231"/>
      <c r="K429" s="231"/>
      <c r="L429" s="231"/>
      <c r="M429" s="231"/>
      <c r="N429" s="231"/>
      <c r="O429" s="231"/>
      <c r="P429" s="231"/>
      <c r="Q429" s="231"/>
      <c r="R429" s="231"/>
      <c r="S429" s="231"/>
      <c r="T429" s="231"/>
      <c r="U429" s="231"/>
      <c r="V429" s="231"/>
      <c r="W429" s="231"/>
      <c r="X429" s="231"/>
      <c r="Y429" s="231"/>
      <c r="Z429" s="231"/>
    </row>
    <row r="430" spans="1:26" ht="14.25" customHeight="1">
      <c r="A430" s="31"/>
      <c r="B430" s="31"/>
      <c r="C430" s="31"/>
      <c r="D430" s="31"/>
      <c r="E430" s="31"/>
      <c r="F430" s="31"/>
      <c r="G430" s="31"/>
      <c r="H430" s="231"/>
      <c r="I430" s="231"/>
      <c r="J430" s="231"/>
      <c r="K430" s="231"/>
      <c r="L430" s="231"/>
      <c r="M430" s="231"/>
      <c r="N430" s="231"/>
      <c r="O430" s="231"/>
      <c r="P430" s="231"/>
      <c r="Q430" s="231"/>
      <c r="R430" s="231"/>
      <c r="S430" s="231"/>
      <c r="T430" s="231"/>
      <c r="U430" s="231"/>
      <c r="V430" s="231"/>
      <c r="W430" s="231"/>
      <c r="X430" s="231"/>
      <c r="Y430" s="231"/>
      <c r="Z430" s="231"/>
    </row>
    <row r="431" spans="1:26" ht="14.25" customHeight="1">
      <c r="A431" s="31"/>
      <c r="B431" s="31"/>
      <c r="C431" s="31"/>
      <c r="D431" s="31"/>
      <c r="E431" s="31"/>
      <c r="F431" s="31"/>
      <c r="G431" s="31"/>
      <c r="H431" s="231"/>
      <c r="I431" s="231"/>
      <c r="J431" s="231"/>
      <c r="K431" s="231"/>
      <c r="L431" s="231"/>
      <c r="M431" s="231"/>
      <c r="N431" s="231"/>
      <c r="O431" s="231"/>
      <c r="P431" s="231"/>
      <c r="Q431" s="231"/>
      <c r="R431" s="231"/>
      <c r="S431" s="231"/>
      <c r="T431" s="231"/>
      <c r="U431" s="231"/>
      <c r="V431" s="231"/>
      <c r="W431" s="231"/>
      <c r="X431" s="231"/>
      <c r="Y431" s="231"/>
      <c r="Z431" s="231"/>
    </row>
    <row r="432" spans="1:26" ht="14.25" customHeight="1">
      <c r="A432" s="31"/>
      <c r="B432" s="31"/>
      <c r="C432" s="31"/>
      <c r="D432" s="31"/>
      <c r="E432" s="31"/>
      <c r="F432" s="31"/>
      <c r="G432" s="31"/>
      <c r="H432" s="231"/>
      <c r="I432" s="231"/>
      <c r="J432" s="231"/>
      <c r="K432" s="231"/>
      <c r="L432" s="231"/>
      <c r="M432" s="231"/>
      <c r="N432" s="231"/>
      <c r="O432" s="231"/>
      <c r="P432" s="231"/>
      <c r="Q432" s="231"/>
      <c r="R432" s="231"/>
      <c r="S432" s="231"/>
      <c r="T432" s="231"/>
      <c r="U432" s="231"/>
      <c r="V432" s="231"/>
      <c r="W432" s="231"/>
      <c r="X432" s="231"/>
      <c r="Y432" s="231"/>
      <c r="Z432" s="231"/>
    </row>
    <row r="433" spans="1:26" ht="14.25" customHeight="1">
      <c r="A433" s="31"/>
      <c r="B433" s="31"/>
      <c r="C433" s="31"/>
      <c r="D433" s="31"/>
      <c r="E433" s="31"/>
      <c r="F433" s="31"/>
      <c r="G433" s="31"/>
      <c r="H433" s="231"/>
      <c r="I433" s="231"/>
      <c r="J433" s="231"/>
      <c r="K433" s="231"/>
      <c r="L433" s="231"/>
      <c r="M433" s="231"/>
      <c r="N433" s="231"/>
      <c r="O433" s="231"/>
      <c r="P433" s="231"/>
      <c r="Q433" s="231"/>
      <c r="R433" s="231"/>
      <c r="S433" s="231"/>
      <c r="T433" s="231"/>
      <c r="U433" s="231"/>
      <c r="V433" s="231"/>
      <c r="W433" s="231"/>
      <c r="X433" s="231"/>
      <c r="Y433" s="231"/>
      <c r="Z433" s="231"/>
    </row>
    <row r="434" spans="1:26" ht="14.25" customHeight="1">
      <c r="A434" s="31"/>
      <c r="B434" s="31"/>
      <c r="C434" s="31"/>
      <c r="D434" s="31"/>
      <c r="E434" s="31"/>
      <c r="F434" s="31"/>
      <c r="G434" s="31"/>
      <c r="H434" s="231"/>
      <c r="I434" s="231"/>
      <c r="J434" s="231"/>
      <c r="K434" s="231"/>
      <c r="L434" s="231"/>
      <c r="M434" s="231"/>
      <c r="N434" s="231"/>
      <c r="O434" s="231"/>
      <c r="P434" s="231"/>
      <c r="Q434" s="231"/>
      <c r="R434" s="231"/>
      <c r="S434" s="231"/>
      <c r="T434" s="231"/>
      <c r="U434" s="231"/>
      <c r="V434" s="231"/>
      <c r="W434" s="231"/>
      <c r="X434" s="231"/>
      <c r="Y434" s="231"/>
      <c r="Z434" s="231"/>
    </row>
    <row r="435" spans="1:26" ht="14.25" customHeight="1">
      <c r="A435" s="31"/>
      <c r="B435" s="31"/>
      <c r="C435" s="31"/>
      <c r="D435" s="31"/>
      <c r="E435" s="31"/>
      <c r="F435" s="31"/>
      <c r="G435" s="31"/>
      <c r="H435" s="231"/>
      <c r="I435" s="231"/>
      <c r="J435" s="231"/>
      <c r="K435" s="231"/>
      <c r="L435" s="231"/>
      <c r="M435" s="231"/>
      <c r="N435" s="231"/>
      <c r="O435" s="231"/>
      <c r="P435" s="231"/>
      <c r="Q435" s="231"/>
      <c r="R435" s="231"/>
      <c r="S435" s="231"/>
      <c r="T435" s="231"/>
      <c r="U435" s="231"/>
      <c r="V435" s="231"/>
      <c r="W435" s="231"/>
      <c r="X435" s="231"/>
      <c r="Y435" s="231"/>
      <c r="Z435" s="231"/>
    </row>
    <row r="436" spans="1:26" ht="14.25" customHeight="1">
      <c r="A436" s="31"/>
      <c r="B436" s="31"/>
      <c r="C436" s="31"/>
      <c r="D436" s="31"/>
      <c r="E436" s="31"/>
      <c r="F436" s="31"/>
      <c r="G436" s="31"/>
      <c r="H436" s="231"/>
      <c r="I436" s="231"/>
      <c r="J436" s="231"/>
      <c r="K436" s="231"/>
      <c r="L436" s="231"/>
      <c r="M436" s="231"/>
      <c r="N436" s="231"/>
      <c r="O436" s="231"/>
      <c r="P436" s="231"/>
      <c r="Q436" s="231"/>
      <c r="R436" s="231"/>
      <c r="S436" s="231"/>
      <c r="T436" s="231"/>
      <c r="U436" s="231"/>
      <c r="V436" s="231"/>
      <c r="W436" s="231"/>
      <c r="X436" s="231"/>
      <c r="Y436" s="231"/>
      <c r="Z436" s="231"/>
    </row>
    <row r="437" spans="1:26" ht="14.25" customHeight="1">
      <c r="A437" s="31"/>
      <c r="B437" s="31"/>
      <c r="C437" s="31"/>
      <c r="D437" s="31"/>
      <c r="E437" s="31"/>
      <c r="F437" s="31"/>
      <c r="G437" s="31"/>
      <c r="H437" s="231"/>
      <c r="I437" s="231"/>
      <c r="J437" s="231"/>
      <c r="K437" s="231"/>
      <c r="L437" s="231"/>
      <c r="M437" s="231"/>
      <c r="N437" s="231"/>
      <c r="O437" s="231"/>
      <c r="P437" s="231"/>
      <c r="Q437" s="231"/>
      <c r="R437" s="231"/>
      <c r="S437" s="231"/>
      <c r="T437" s="231"/>
      <c r="U437" s="231"/>
      <c r="V437" s="231"/>
      <c r="W437" s="231"/>
      <c r="X437" s="231"/>
      <c r="Y437" s="231"/>
      <c r="Z437" s="231"/>
    </row>
    <row r="438" spans="1:26" ht="14.25" customHeight="1">
      <c r="A438" s="31"/>
      <c r="B438" s="31"/>
      <c r="C438" s="31"/>
      <c r="D438" s="31"/>
      <c r="E438" s="31"/>
      <c r="F438" s="31"/>
      <c r="G438" s="31"/>
      <c r="H438" s="231"/>
      <c r="I438" s="231"/>
      <c r="J438" s="231"/>
      <c r="K438" s="231"/>
      <c r="L438" s="231"/>
      <c r="M438" s="231"/>
      <c r="N438" s="231"/>
      <c r="O438" s="231"/>
      <c r="P438" s="231"/>
      <c r="Q438" s="231"/>
      <c r="R438" s="231"/>
      <c r="S438" s="231"/>
      <c r="T438" s="231"/>
      <c r="U438" s="231"/>
      <c r="V438" s="231"/>
      <c r="W438" s="231"/>
      <c r="X438" s="231"/>
      <c r="Y438" s="231"/>
      <c r="Z438" s="231"/>
    </row>
    <row r="439" spans="1:26" ht="14.25" customHeight="1">
      <c r="A439" s="31"/>
      <c r="B439" s="31"/>
      <c r="C439" s="31"/>
      <c r="D439" s="31"/>
      <c r="E439" s="31"/>
      <c r="F439" s="31"/>
      <c r="G439" s="31"/>
      <c r="H439" s="231"/>
      <c r="I439" s="231"/>
      <c r="J439" s="231"/>
      <c r="K439" s="231"/>
      <c r="L439" s="231"/>
      <c r="M439" s="231"/>
      <c r="N439" s="231"/>
      <c r="O439" s="231"/>
      <c r="P439" s="231"/>
      <c r="Q439" s="231"/>
      <c r="R439" s="231"/>
      <c r="S439" s="231"/>
      <c r="T439" s="231"/>
      <c r="U439" s="231"/>
      <c r="V439" s="231"/>
      <c r="W439" s="231"/>
      <c r="X439" s="231"/>
      <c r="Y439" s="231"/>
      <c r="Z439" s="231"/>
    </row>
    <row r="440" spans="1:26" ht="14.25" customHeight="1">
      <c r="A440" s="31"/>
      <c r="B440" s="31"/>
      <c r="C440" s="31"/>
      <c r="D440" s="31"/>
      <c r="E440" s="31"/>
      <c r="F440" s="31"/>
      <c r="G440" s="31"/>
      <c r="H440" s="231"/>
      <c r="I440" s="231"/>
      <c r="J440" s="231"/>
      <c r="K440" s="231"/>
      <c r="L440" s="231"/>
      <c r="M440" s="231"/>
      <c r="N440" s="231"/>
      <c r="O440" s="231"/>
      <c r="P440" s="231"/>
      <c r="Q440" s="231"/>
      <c r="R440" s="231"/>
      <c r="S440" s="231"/>
      <c r="T440" s="231"/>
      <c r="U440" s="231"/>
      <c r="V440" s="231"/>
      <c r="W440" s="231"/>
      <c r="X440" s="231"/>
      <c r="Y440" s="231"/>
      <c r="Z440" s="231"/>
    </row>
    <row r="441" spans="1:26" ht="14.25" customHeight="1">
      <c r="A441" s="31"/>
      <c r="B441" s="31"/>
      <c r="C441" s="31"/>
      <c r="D441" s="31"/>
      <c r="E441" s="31"/>
      <c r="F441" s="31"/>
      <c r="G441" s="31"/>
      <c r="H441" s="231"/>
      <c r="I441" s="231"/>
      <c r="J441" s="231"/>
      <c r="K441" s="231"/>
      <c r="L441" s="231"/>
      <c r="M441" s="231"/>
      <c r="N441" s="231"/>
      <c r="O441" s="231"/>
      <c r="P441" s="231"/>
      <c r="Q441" s="231"/>
      <c r="R441" s="231"/>
      <c r="S441" s="231"/>
      <c r="T441" s="231"/>
      <c r="U441" s="231"/>
      <c r="V441" s="231"/>
      <c r="W441" s="231"/>
      <c r="X441" s="231"/>
      <c r="Y441" s="231"/>
      <c r="Z441" s="231"/>
    </row>
    <row r="442" spans="1:26" ht="14.25" customHeight="1">
      <c r="A442" s="31"/>
      <c r="B442" s="31"/>
      <c r="C442" s="31"/>
      <c r="D442" s="31"/>
      <c r="E442" s="31"/>
      <c r="F442" s="31"/>
      <c r="G442" s="31"/>
      <c r="H442" s="231"/>
      <c r="I442" s="231"/>
      <c r="J442" s="231"/>
      <c r="K442" s="231"/>
      <c r="L442" s="231"/>
      <c r="M442" s="231"/>
      <c r="N442" s="231"/>
      <c r="O442" s="231"/>
      <c r="P442" s="231"/>
      <c r="Q442" s="231"/>
      <c r="R442" s="231"/>
      <c r="S442" s="231"/>
      <c r="T442" s="231"/>
      <c r="U442" s="231"/>
      <c r="V442" s="231"/>
      <c r="W442" s="231"/>
      <c r="X442" s="231"/>
      <c r="Y442" s="231"/>
      <c r="Z442" s="231"/>
    </row>
    <row r="443" spans="1:26" ht="14.25" customHeight="1">
      <c r="A443" s="31"/>
      <c r="B443" s="31"/>
      <c r="C443" s="31"/>
      <c r="D443" s="31"/>
      <c r="E443" s="31"/>
      <c r="F443" s="31"/>
      <c r="G443" s="31"/>
      <c r="H443" s="231"/>
      <c r="I443" s="231"/>
      <c r="J443" s="231"/>
      <c r="K443" s="231"/>
      <c r="L443" s="231"/>
      <c r="M443" s="231"/>
      <c r="N443" s="231"/>
      <c r="O443" s="231"/>
      <c r="P443" s="231"/>
      <c r="Q443" s="231"/>
      <c r="R443" s="231"/>
      <c r="S443" s="231"/>
      <c r="T443" s="231"/>
      <c r="U443" s="231"/>
      <c r="V443" s="231"/>
      <c r="W443" s="231"/>
      <c r="X443" s="231"/>
      <c r="Y443" s="231"/>
      <c r="Z443" s="231"/>
    </row>
    <row r="444" spans="1:26" ht="14.25" customHeight="1">
      <c r="A444" s="31"/>
      <c r="B444" s="31"/>
      <c r="C444" s="31"/>
      <c r="D444" s="31"/>
      <c r="E444" s="31"/>
      <c r="F444" s="31"/>
      <c r="G444" s="31"/>
      <c r="H444" s="231"/>
      <c r="I444" s="231"/>
      <c r="J444" s="231"/>
      <c r="K444" s="231"/>
      <c r="L444" s="231"/>
      <c r="M444" s="231"/>
      <c r="N444" s="231"/>
      <c r="O444" s="231"/>
      <c r="P444" s="231"/>
      <c r="Q444" s="231"/>
      <c r="R444" s="231"/>
      <c r="S444" s="231"/>
      <c r="T444" s="231"/>
      <c r="U444" s="231"/>
      <c r="V444" s="231"/>
      <c r="W444" s="231"/>
      <c r="X444" s="231"/>
      <c r="Y444" s="231"/>
      <c r="Z444" s="231"/>
    </row>
    <row r="445" spans="1:26" ht="14.25" customHeight="1">
      <c r="A445" s="31"/>
      <c r="B445" s="31"/>
      <c r="C445" s="31"/>
      <c r="D445" s="31"/>
      <c r="E445" s="31"/>
      <c r="F445" s="31"/>
      <c r="G445" s="31"/>
      <c r="H445" s="231"/>
      <c r="I445" s="231"/>
      <c r="J445" s="231"/>
      <c r="K445" s="231"/>
      <c r="L445" s="231"/>
      <c r="M445" s="231"/>
      <c r="N445" s="231"/>
      <c r="O445" s="231"/>
      <c r="P445" s="231"/>
      <c r="Q445" s="231"/>
      <c r="R445" s="231"/>
      <c r="S445" s="231"/>
      <c r="T445" s="231"/>
      <c r="U445" s="231"/>
      <c r="V445" s="231"/>
      <c r="W445" s="231"/>
      <c r="X445" s="231"/>
      <c r="Y445" s="231"/>
      <c r="Z445" s="231"/>
    </row>
    <row r="446" spans="1:26" ht="14.25" customHeight="1">
      <c r="A446" s="31"/>
      <c r="B446" s="31"/>
      <c r="C446" s="31"/>
      <c r="D446" s="31"/>
      <c r="E446" s="31"/>
      <c r="F446" s="31"/>
      <c r="G446" s="31"/>
      <c r="H446" s="231"/>
      <c r="I446" s="231"/>
      <c r="J446" s="231"/>
      <c r="K446" s="231"/>
      <c r="L446" s="231"/>
      <c r="M446" s="231"/>
      <c r="N446" s="231"/>
      <c r="O446" s="231"/>
      <c r="P446" s="231"/>
      <c r="Q446" s="231"/>
      <c r="R446" s="231"/>
      <c r="S446" s="231"/>
      <c r="T446" s="231"/>
      <c r="U446" s="231"/>
      <c r="V446" s="231"/>
      <c r="W446" s="231"/>
      <c r="X446" s="231"/>
      <c r="Y446" s="231"/>
      <c r="Z446" s="231"/>
    </row>
    <row r="447" spans="1:26" ht="14.25" customHeight="1">
      <c r="A447" s="31"/>
      <c r="B447" s="31"/>
      <c r="C447" s="31"/>
      <c r="D447" s="31"/>
      <c r="E447" s="31"/>
      <c r="F447" s="31"/>
      <c r="G447" s="31"/>
      <c r="H447" s="231"/>
      <c r="I447" s="231"/>
      <c r="J447" s="231"/>
      <c r="K447" s="231"/>
      <c r="L447" s="231"/>
      <c r="M447" s="231"/>
      <c r="N447" s="231"/>
      <c r="O447" s="231"/>
      <c r="P447" s="231"/>
      <c r="Q447" s="231"/>
      <c r="R447" s="231"/>
      <c r="S447" s="231"/>
      <c r="T447" s="231"/>
      <c r="U447" s="231"/>
      <c r="V447" s="231"/>
      <c r="W447" s="231"/>
      <c r="X447" s="231"/>
      <c r="Y447" s="231"/>
      <c r="Z447" s="231"/>
    </row>
    <row r="448" spans="1:26" ht="14.25" customHeight="1">
      <c r="A448" s="31"/>
      <c r="B448" s="31"/>
      <c r="C448" s="31"/>
      <c r="D448" s="31"/>
      <c r="E448" s="31"/>
      <c r="F448" s="31"/>
      <c r="G448" s="31"/>
      <c r="H448" s="231"/>
      <c r="I448" s="231"/>
      <c r="J448" s="231"/>
      <c r="K448" s="231"/>
      <c r="L448" s="231"/>
      <c r="M448" s="231"/>
      <c r="N448" s="231"/>
      <c r="O448" s="231"/>
      <c r="P448" s="231"/>
      <c r="Q448" s="231"/>
      <c r="R448" s="231"/>
      <c r="S448" s="231"/>
      <c r="T448" s="231"/>
      <c r="U448" s="231"/>
      <c r="V448" s="231"/>
      <c r="W448" s="231"/>
      <c r="X448" s="231"/>
      <c r="Y448" s="231"/>
      <c r="Z448" s="231"/>
    </row>
    <row r="449" spans="1:26" ht="14.25" customHeight="1">
      <c r="A449" s="31"/>
      <c r="B449" s="31"/>
      <c r="C449" s="31"/>
      <c r="D449" s="31"/>
      <c r="E449" s="31"/>
      <c r="F449" s="31"/>
      <c r="G449" s="31"/>
      <c r="H449" s="231"/>
      <c r="I449" s="231"/>
      <c r="J449" s="231"/>
      <c r="K449" s="231"/>
      <c r="L449" s="231"/>
      <c r="M449" s="231"/>
      <c r="N449" s="231"/>
      <c r="O449" s="231"/>
      <c r="P449" s="231"/>
      <c r="Q449" s="231"/>
      <c r="R449" s="231"/>
      <c r="S449" s="231"/>
      <c r="T449" s="231"/>
      <c r="U449" s="231"/>
      <c r="V449" s="231"/>
      <c r="W449" s="231"/>
      <c r="X449" s="231"/>
      <c r="Y449" s="231"/>
      <c r="Z449" s="231"/>
    </row>
    <row r="450" spans="1:26" ht="14.25" customHeight="1">
      <c r="A450" s="31"/>
      <c r="B450" s="31"/>
      <c r="C450" s="31"/>
      <c r="D450" s="31"/>
      <c r="E450" s="31"/>
      <c r="F450" s="31"/>
      <c r="G450" s="31"/>
      <c r="H450" s="231"/>
      <c r="I450" s="231"/>
      <c r="J450" s="231"/>
      <c r="K450" s="231"/>
      <c r="L450" s="231"/>
      <c r="M450" s="231"/>
      <c r="N450" s="231"/>
      <c r="O450" s="231"/>
      <c r="P450" s="231"/>
      <c r="Q450" s="231"/>
      <c r="R450" s="231"/>
      <c r="S450" s="231"/>
      <c r="T450" s="231"/>
      <c r="U450" s="231"/>
      <c r="V450" s="231"/>
      <c r="W450" s="231"/>
      <c r="X450" s="231"/>
      <c r="Y450" s="231"/>
      <c r="Z450" s="231"/>
    </row>
    <row r="451" spans="1:26" ht="14.25" customHeight="1">
      <c r="A451" s="31"/>
      <c r="B451" s="31"/>
      <c r="C451" s="31"/>
      <c r="D451" s="31"/>
      <c r="E451" s="31"/>
      <c r="F451" s="31"/>
      <c r="G451" s="31"/>
      <c r="H451" s="231"/>
      <c r="I451" s="231"/>
      <c r="J451" s="231"/>
      <c r="K451" s="231"/>
      <c r="L451" s="231"/>
      <c r="M451" s="231"/>
      <c r="N451" s="231"/>
      <c r="O451" s="231"/>
      <c r="P451" s="231"/>
      <c r="Q451" s="231"/>
      <c r="R451" s="231"/>
      <c r="S451" s="231"/>
      <c r="T451" s="231"/>
      <c r="U451" s="231"/>
      <c r="V451" s="231"/>
      <c r="W451" s="231"/>
      <c r="X451" s="231"/>
      <c r="Y451" s="231"/>
      <c r="Z451" s="231"/>
    </row>
    <row r="452" spans="1:26" ht="14.25" customHeight="1">
      <c r="A452" s="31"/>
      <c r="B452" s="31"/>
      <c r="C452" s="31"/>
      <c r="D452" s="31"/>
      <c r="E452" s="31"/>
      <c r="F452" s="31"/>
      <c r="G452" s="31"/>
      <c r="H452" s="231"/>
      <c r="I452" s="231"/>
      <c r="J452" s="231"/>
      <c r="K452" s="231"/>
      <c r="L452" s="231"/>
      <c r="M452" s="231"/>
      <c r="N452" s="231"/>
      <c r="O452" s="231"/>
      <c r="P452" s="231"/>
      <c r="Q452" s="231"/>
      <c r="R452" s="231"/>
      <c r="S452" s="231"/>
      <c r="T452" s="231"/>
      <c r="U452" s="231"/>
      <c r="V452" s="231"/>
      <c r="W452" s="231"/>
      <c r="X452" s="231"/>
      <c r="Y452" s="231"/>
      <c r="Z452" s="231"/>
    </row>
    <row r="453" spans="1:26" ht="14.25" customHeight="1">
      <c r="A453" s="31"/>
      <c r="B453" s="31"/>
      <c r="C453" s="31"/>
      <c r="D453" s="31"/>
      <c r="E453" s="31"/>
      <c r="F453" s="31"/>
      <c r="G453" s="31"/>
      <c r="H453" s="231"/>
      <c r="I453" s="231"/>
      <c r="J453" s="231"/>
      <c r="K453" s="231"/>
      <c r="L453" s="231"/>
      <c r="M453" s="231"/>
      <c r="N453" s="231"/>
      <c r="O453" s="231"/>
      <c r="P453" s="231"/>
      <c r="Q453" s="231"/>
      <c r="R453" s="231"/>
      <c r="S453" s="231"/>
      <c r="T453" s="231"/>
      <c r="U453" s="231"/>
      <c r="V453" s="231"/>
      <c r="W453" s="231"/>
      <c r="X453" s="231"/>
      <c r="Y453" s="231"/>
      <c r="Z453" s="231"/>
    </row>
    <row r="454" spans="1:26" ht="14.25" customHeight="1">
      <c r="A454" s="31"/>
      <c r="B454" s="31"/>
      <c r="C454" s="31"/>
      <c r="D454" s="31"/>
      <c r="E454" s="31"/>
      <c r="F454" s="31"/>
      <c r="G454" s="31"/>
      <c r="H454" s="231"/>
      <c r="I454" s="231"/>
      <c r="J454" s="231"/>
      <c r="K454" s="231"/>
      <c r="L454" s="231"/>
      <c r="M454" s="231"/>
      <c r="N454" s="231"/>
      <c r="O454" s="231"/>
      <c r="P454" s="231"/>
      <c r="Q454" s="231"/>
      <c r="R454" s="231"/>
      <c r="S454" s="231"/>
      <c r="T454" s="231"/>
      <c r="U454" s="231"/>
      <c r="V454" s="231"/>
      <c r="W454" s="231"/>
      <c r="X454" s="231"/>
      <c r="Y454" s="231"/>
      <c r="Z454" s="231"/>
    </row>
    <row r="455" spans="1:26" ht="14.25" customHeight="1">
      <c r="A455" s="31"/>
      <c r="B455" s="31"/>
      <c r="C455" s="31"/>
      <c r="D455" s="31"/>
      <c r="E455" s="31"/>
      <c r="F455" s="31"/>
      <c r="G455" s="31"/>
      <c r="H455" s="231"/>
      <c r="I455" s="231"/>
      <c r="J455" s="231"/>
      <c r="K455" s="231"/>
      <c r="L455" s="231"/>
      <c r="M455" s="231"/>
      <c r="N455" s="231"/>
      <c r="O455" s="231"/>
      <c r="P455" s="231"/>
      <c r="Q455" s="231"/>
      <c r="R455" s="231"/>
      <c r="S455" s="231"/>
      <c r="T455" s="231"/>
      <c r="U455" s="231"/>
      <c r="V455" s="231"/>
      <c r="W455" s="231"/>
      <c r="X455" s="231"/>
      <c r="Y455" s="231"/>
      <c r="Z455" s="231"/>
    </row>
    <row r="456" spans="1:26" ht="14.25" customHeight="1">
      <c r="A456" s="31"/>
      <c r="B456" s="31"/>
      <c r="C456" s="31"/>
      <c r="D456" s="31"/>
      <c r="E456" s="31"/>
      <c r="F456" s="31"/>
      <c r="G456" s="31"/>
      <c r="H456" s="231"/>
      <c r="I456" s="231"/>
      <c r="J456" s="231"/>
      <c r="K456" s="231"/>
      <c r="L456" s="231"/>
      <c r="M456" s="231"/>
      <c r="N456" s="231"/>
      <c r="O456" s="231"/>
      <c r="P456" s="231"/>
      <c r="Q456" s="231"/>
      <c r="R456" s="231"/>
      <c r="S456" s="231"/>
      <c r="T456" s="231"/>
      <c r="U456" s="231"/>
      <c r="V456" s="231"/>
      <c r="W456" s="231"/>
      <c r="X456" s="231"/>
      <c r="Y456" s="231"/>
      <c r="Z456" s="231"/>
    </row>
    <row r="457" spans="1:26" ht="14.25" customHeight="1">
      <c r="A457" s="31"/>
      <c r="B457" s="31"/>
      <c r="C457" s="31"/>
      <c r="D457" s="31"/>
      <c r="E457" s="31"/>
      <c r="F457" s="31"/>
      <c r="G457" s="31"/>
      <c r="H457" s="231"/>
      <c r="I457" s="231"/>
      <c r="J457" s="231"/>
      <c r="K457" s="231"/>
      <c r="L457" s="231"/>
      <c r="M457" s="231"/>
      <c r="N457" s="231"/>
      <c r="O457" s="231"/>
      <c r="P457" s="231"/>
      <c r="Q457" s="231"/>
      <c r="R457" s="231"/>
      <c r="S457" s="231"/>
      <c r="T457" s="231"/>
      <c r="U457" s="231"/>
      <c r="V457" s="231"/>
      <c r="W457" s="231"/>
      <c r="X457" s="231"/>
      <c r="Y457" s="231"/>
      <c r="Z457" s="231"/>
    </row>
    <row r="458" spans="1:26" ht="14.25" customHeight="1">
      <c r="A458" s="31"/>
      <c r="B458" s="31"/>
      <c r="C458" s="31"/>
      <c r="D458" s="31"/>
      <c r="E458" s="31"/>
      <c r="F458" s="31"/>
      <c r="G458" s="31"/>
      <c r="H458" s="231"/>
      <c r="I458" s="231"/>
      <c r="J458" s="231"/>
      <c r="K458" s="231"/>
      <c r="L458" s="231"/>
      <c r="M458" s="231"/>
      <c r="N458" s="231"/>
      <c r="O458" s="231"/>
      <c r="P458" s="231"/>
      <c r="Q458" s="231"/>
      <c r="R458" s="231"/>
      <c r="S458" s="231"/>
      <c r="T458" s="231"/>
      <c r="U458" s="231"/>
      <c r="V458" s="231"/>
      <c r="W458" s="231"/>
      <c r="X458" s="231"/>
      <c r="Y458" s="231"/>
      <c r="Z458" s="231"/>
    </row>
    <row r="459" spans="1:26" ht="14.25" customHeight="1">
      <c r="A459" s="31"/>
      <c r="B459" s="31"/>
      <c r="C459" s="31"/>
      <c r="D459" s="31"/>
      <c r="E459" s="31"/>
      <c r="F459" s="31"/>
      <c r="G459" s="31"/>
      <c r="H459" s="231"/>
      <c r="I459" s="231"/>
      <c r="J459" s="231"/>
      <c r="K459" s="231"/>
      <c r="L459" s="231"/>
      <c r="M459" s="231"/>
      <c r="N459" s="231"/>
      <c r="O459" s="231"/>
      <c r="P459" s="231"/>
      <c r="Q459" s="231"/>
      <c r="R459" s="231"/>
      <c r="S459" s="231"/>
      <c r="T459" s="231"/>
      <c r="U459" s="231"/>
      <c r="V459" s="231"/>
      <c r="W459" s="231"/>
      <c r="X459" s="231"/>
      <c r="Y459" s="231"/>
      <c r="Z459" s="231"/>
    </row>
    <row r="460" spans="1:26" ht="14.25" customHeight="1">
      <c r="A460" s="31"/>
      <c r="B460" s="31"/>
      <c r="C460" s="31"/>
      <c r="D460" s="31"/>
      <c r="E460" s="31"/>
      <c r="F460" s="31"/>
      <c r="G460" s="31"/>
      <c r="H460" s="231"/>
      <c r="I460" s="231"/>
      <c r="J460" s="231"/>
      <c r="K460" s="231"/>
      <c r="L460" s="231"/>
      <c r="M460" s="231"/>
      <c r="N460" s="231"/>
      <c r="O460" s="231"/>
      <c r="P460" s="231"/>
      <c r="Q460" s="231"/>
      <c r="R460" s="231"/>
      <c r="S460" s="231"/>
      <c r="T460" s="231"/>
      <c r="U460" s="231"/>
      <c r="V460" s="231"/>
      <c r="W460" s="231"/>
      <c r="X460" s="231"/>
      <c r="Y460" s="231"/>
      <c r="Z460" s="231"/>
    </row>
    <row r="461" spans="1:26" ht="14.25" customHeight="1">
      <c r="A461" s="31"/>
      <c r="B461" s="31"/>
      <c r="C461" s="31"/>
      <c r="D461" s="31"/>
      <c r="E461" s="31"/>
      <c r="F461" s="31"/>
      <c r="G461" s="31"/>
      <c r="H461" s="231"/>
      <c r="I461" s="231"/>
      <c r="J461" s="231"/>
      <c r="K461" s="231"/>
      <c r="L461" s="231"/>
      <c r="M461" s="231"/>
      <c r="N461" s="231"/>
      <c r="O461" s="231"/>
      <c r="P461" s="231"/>
      <c r="Q461" s="231"/>
      <c r="R461" s="231"/>
      <c r="S461" s="231"/>
      <c r="T461" s="231"/>
      <c r="U461" s="231"/>
      <c r="V461" s="231"/>
      <c r="W461" s="231"/>
      <c r="X461" s="231"/>
      <c r="Y461" s="231"/>
      <c r="Z461" s="231"/>
    </row>
    <row r="462" spans="1:26" ht="14.25" customHeight="1">
      <c r="A462" s="31"/>
      <c r="B462" s="31"/>
      <c r="C462" s="31"/>
      <c r="D462" s="31"/>
      <c r="E462" s="31"/>
      <c r="F462" s="31"/>
      <c r="G462" s="31"/>
      <c r="H462" s="231"/>
      <c r="I462" s="231"/>
      <c r="J462" s="231"/>
      <c r="K462" s="231"/>
      <c r="L462" s="231"/>
      <c r="M462" s="231"/>
      <c r="N462" s="231"/>
      <c r="O462" s="231"/>
      <c r="P462" s="231"/>
      <c r="Q462" s="231"/>
      <c r="R462" s="231"/>
      <c r="S462" s="231"/>
      <c r="T462" s="231"/>
      <c r="U462" s="231"/>
      <c r="V462" s="231"/>
      <c r="W462" s="231"/>
      <c r="X462" s="231"/>
      <c r="Y462" s="231"/>
      <c r="Z462" s="231"/>
    </row>
    <row r="463" spans="1:26" ht="14.25" customHeight="1">
      <c r="A463" s="31"/>
      <c r="B463" s="31"/>
      <c r="C463" s="31"/>
      <c r="D463" s="31"/>
      <c r="E463" s="31"/>
      <c r="F463" s="31"/>
      <c r="G463" s="31"/>
      <c r="H463" s="231"/>
      <c r="I463" s="231"/>
      <c r="J463" s="231"/>
      <c r="K463" s="231"/>
      <c r="L463" s="231"/>
      <c r="M463" s="231"/>
      <c r="N463" s="231"/>
      <c r="O463" s="231"/>
      <c r="P463" s="231"/>
      <c r="Q463" s="231"/>
      <c r="R463" s="231"/>
      <c r="S463" s="231"/>
      <c r="T463" s="231"/>
      <c r="U463" s="231"/>
      <c r="V463" s="231"/>
      <c r="W463" s="231"/>
      <c r="X463" s="231"/>
      <c r="Y463" s="231"/>
      <c r="Z463" s="231"/>
    </row>
    <row r="464" spans="1:26" ht="14.25" customHeight="1">
      <c r="A464" s="31"/>
      <c r="B464" s="31"/>
      <c r="C464" s="31"/>
      <c r="D464" s="31"/>
      <c r="E464" s="31"/>
      <c r="F464" s="31"/>
      <c r="G464" s="31"/>
      <c r="H464" s="231"/>
      <c r="I464" s="231"/>
      <c r="J464" s="231"/>
      <c r="K464" s="231"/>
      <c r="L464" s="231"/>
      <c r="M464" s="231"/>
      <c r="N464" s="231"/>
      <c r="O464" s="231"/>
      <c r="P464" s="231"/>
      <c r="Q464" s="231"/>
      <c r="R464" s="231"/>
      <c r="S464" s="231"/>
      <c r="T464" s="231"/>
      <c r="U464" s="231"/>
      <c r="V464" s="231"/>
      <c r="W464" s="231"/>
      <c r="X464" s="231"/>
      <c r="Y464" s="231"/>
      <c r="Z464" s="231"/>
    </row>
    <row r="465" spans="1:26" ht="14.25" customHeight="1">
      <c r="A465" s="31"/>
      <c r="B465" s="31"/>
      <c r="C465" s="31"/>
      <c r="D465" s="31"/>
      <c r="E465" s="31"/>
      <c r="F465" s="31"/>
      <c r="G465" s="31"/>
      <c r="H465" s="231"/>
      <c r="I465" s="231"/>
      <c r="J465" s="231"/>
      <c r="K465" s="231"/>
      <c r="L465" s="231"/>
      <c r="M465" s="231"/>
      <c r="N465" s="231"/>
      <c r="O465" s="231"/>
      <c r="P465" s="231"/>
      <c r="Q465" s="231"/>
      <c r="R465" s="231"/>
      <c r="S465" s="231"/>
      <c r="T465" s="231"/>
      <c r="U465" s="231"/>
      <c r="V465" s="231"/>
      <c r="W465" s="231"/>
      <c r="X465" s="231"/>
      <c r="Y465" s="231"/>
      <c r="Z465" s="231"/>
    </row>
    <row r="466" spans="1:26" ht="14.25" customHeight="1">
      <c r="A466" s="31"/>
      <c r="B466" s="31"/>
      <c r="C466" s="31"/>
      <c r="D466" s="31"/>
      <c r="E466" s="31"/>
      <c r="F466" s="31"/>
      <c r="G466" s="31"/>
      <c r="H466" s="231"/>
      <c r="I466" s="231"/>
      <c r="J466" s="231"/>
      <c r="K466" s="231"/>
      <c r="L466" s="231"/>
      <c r="M466" s="231"/>
      <c r="N466" s="231"/>
      <c r="O466" s="231"/>
      <c r="P466" s="231"/>
      <c r="Q466" s="231"/>
      <c r="R466" s="231"/>
      <c r="S466" s="231"/>
      <c r="T466" s="231"/>
      <c r="U466" s="231"/>
      <c r="V466" s="231"/>
      <c r="W466" s="231"/>
      <c r="X466" s="231"/>
      <c r="Y466" s="231"/>
      <c r="Z466" s="231"/>
    </row>
    <row r="467" spans="1:26" ht="14.25" customHeight="1">
      <c r="A467" s="31"/>
      <c r="B467" s="31"/>
      <c r="C467" s="31"/>
      <c r="D467" s="31"/>
      <c r="E467" s="31"/>
      <c r="F467" s="31"/>
      <c r="G467" s="31"/>
      <c r="H467" s="231"/>
      <c r="I467" s="231"/>
      <c r="J467" s="231"/>
      <c r="K467" s="231"/>
      <c r="L467" s="231"/>
      <c r="M467" s="231"/>
      <c r="N467" s="231"/>
      <c r="O467" s="231"/>
      <c r="P467" s="231"/>
      <c r="Q467" s="231"/>
      <c r="R467" s="231"/>
      <c r="S467" s="231"/>
      <c r="T467" s="231"/>
      <c r="U467" s="231"/>
      <c r="V467" s="231"/>
      <c r="W467" s="231"/>
      <c r="X467" s="231"/>
      <c r="Y467" s="231"/>
      <c r="Z467" s="231"/>
    </row>
    <row r="468" spans="1:26" ht="14.25" customHeight="1">
      <c r="A468" s="31"/>
      <c r="B468" s="31"/>
      <c r="C468" s="31"/>
      <c r="D468" s="31"/>
      <c r="E468" s="31"/>
      <c r="F468" s="31"/>
      <c r="G468" s="31"/>
      <c r="H468" s="231"/>
      <c r="I468" s="231"/>
      <c r="J468" s="231"/>
      <c r="K468" s="231"/>
      <c r="L468" s="231"/>
      <c r="M468" s="231"/>
      <c r="N468" s="231"/>
      <c r="O468" s="231"/>
      <c r="P468" s="231"/>
      <c r="Q468" s="231"/>
      <c r="R468" s="231"/>
      <c r="S468" s="231"/>
      <c r="T468" s="231"/>
      <c r="U468" s="231"/>
      <c r="V468" s="231"/>
      <c r="W468" s="231"/>
      <c r="X468" s="231"/>
      <c r="Y468" s="231"/>
      <c r="Z468" s="231"/>
    </row>
    <row r="469" spans="1:26" ht="14.25" customHeight="1">
      <c r="A469" s="31"/>
      <c r="B469" s="31"/>
      <c r="C469" s="31"/>
      <c r="D469" s="31"/>
      <c r="E469" s="31"/>
      <c r="F469" s="31"/>
      <c r="G469" s="31"/>
      <c r="H469" s="231"/>
      <c r="I469" s="231"/>
      <c r="J469" s="231"/>
      <c r="K469" s="231"/>
      <c r="L469" s="231"/>
      <c r="M469" s="231"/>
      <c r="N469" s="231"/>
      <c r="O469" s="231"/>
      <c r="P469" s="231"/>
      <c r="Q469" s="231"/>
      <c r="R469" s="231"/>
      <c r="S469" s="231"/>
      <c r="T469" s="231"/>
      <c r="U469" s="231"/>
      <c r="V469" s="231"/>
      <c r="W469" s="231"/>
      <c r="X469" s="231"/>
      <c r="Y469" s="231"/>
      <c r="Z469" s="231"/>
    </row>
    <row r="470" spans="1:26" ht="14.25" customHeight="1">
      <c r="A470" s="31"/>
      <c r="B470" s="31"/>
      <c r="C470" s="31"/>
      <c r="D470" s="31"/>
      <c r="E470" s="31"/>
      <c r="F470" s="31"/>
      <c r="G470" s="31"/>
      <c r="H470" s="231"/>
      <c r="I470" s="231"/>
      <c r="J470" s="231"/>
      <c r="K470" s="231"/>
      <c r="L470" s="231"/>
      <c r="M470" s="231"/>
      <c r="N470" s="231"/>
      <c r="O470" s="231"/>
      <c r="P470" s="231"/>
      <c r="Q470" s="231"/>
      <c r="R470" s="231"/>
      <c r="S470" s="231"/>
      <c r="T470" s="231"/>
      <c r="U470" s="231"/>
      <c r="V470" s="231"/>
      <c r="W470" s="231"/>
      <c r="X470" s="231"/>
      <c r="Y470" s="231"/>
      <c r="Z470" s="231"/>
    </row>
    <row r="471" spans="1:26" ht="14.25" customHeight="1">
      <c r="A471" s="31"/>
      <c r="B471" s="31"/>
      <c r="C471" s="31"/>
      <c r="D471" s="31"/>
      <c r="E471" s="31"/>
      <c r="F471" s="31"/>
      <c r="G471" s="31"/>
      <c r="H471" s="231"/>
      <c r="I471" s="231"/>
      <c r="J471" s="231"/>
      <c r="K471" s="231"/>
      <c r="L471" s="231"/>
      <c r="M471" s="231"/>
      <c r="N471" s="231"/>
      <c r="O471" s="231"/>
      <c r="P471" s="231"/>
      <c r="Q471" s="231"/>
      <c r="R471" s="231"/>
      <c r="S471" s="231"/>
      <c r="T471" s="231"/>
      <c r="U471" s="231"/>
      <c r="V471" s="231"/>
      <c r="W471" s="231"/>
      <c r="X471" s="231"/>
      <c r="Y471" s="231"/>
      <c r="Z471" s="231"/>
    </row>
    <row r="472" spans="1:26" ht="14.25" customHeight="1">
      <c r="A472" s="31"/>
      <c r="B472" s="31"/>
      <c r="C472" s="31"/>
      <c r="D472" s="31"/>
      <c r="E472" s="31"/>
      <c r="F472" s="31"/>
      <c r="G472" s="31"/>
      <c r="H472" s="231"/>
      <c r="I472" s="231"/>
      <c r="J472" s="231"/>
      <c r="K472" s="231"/>
      <c r="L472" s="231"/>
      <c r="M472" s="231"/>
      <c r="N472" s="231"/>
      <c r="O472" s="231"/>
      <c r="P472" s="231"/>
      <c r="Q472" s="231"/>
      <c r="R472" s="231"/>
      <c r="S472" s="231"/>
      <c r="T472" s="231"/>
      <c r="U472" s="231"/>
      <c r="V472" s="231"/>
      <c r="W472" s="231"/>
      <c r="X472" s="231"/>
      <c r="Y472" s="231"/>
      <c r="Z472" s="231"/>
    </row>
    <row r="473" spans="1:26" ht="14.25" customHeight="1">
      <c r="A473" s="31"/>
      <c r="B473" s="31"/>
      <c r="C473" s="31"/>
      <c r="D473" s="31"/>
      <c r="E473" s="31"/>
      <c r="F473" s="31"/>
      <c r="G473" s="31"/>
      <c r="H473" s="231"/>
      <c r="I473" s="231"/>
      <c r="J473" s="231"/>
      <c r="K473" s="231"/>
      <c r="L473" s="231"/>
      <c r="M473" s="231"/>
      <c r="N473" s="231"/>
      <c r="O473" s="231"/>
      <c r="P473" s="231"/>
      <c r="Q473" s="231"/>
      <c r="R473" s="231"/>
      <c r="S473" s="231"/>
      <c r="T473" s="231"/>
      <c r="U473" s="231"/>
      <c r="V473" s="231"/>
      <c r="W473" s="231"/>
      <c r="X473" s="231"/>
      <c r="Y473" s="231"/>
      <c r="Z473" s="231"/>
    </row>
    <row r="474" spans="1:26" ht="14.25" customHeight="1">
      <c r="A474" s="31"/>
      <c r="B474" s="31"/>
      <c r="C474" s="31"/>
      <c r="D474" s="31"/>
      <c r="E474" s="31"/>
      <c r="F474" s="31"/>
      <c r="G474" s="31"/>
      <c r="H474" s="231"/>
      <c r="I474" s="231"/>
      <c r="J474" s="231"/>
      <c r="K474" s="231"/>
      <c r="L474" s="231"/>
      <c r="M474" s="231"/>
      <c r="N474" s="231"/>
      <c r="O474" s="231"/>
      <c r="P474" s="231"/>
      <c r="Q474" s="231"/>
      <c r="R474" s="231"/>
      <c r="S474" s="231"/>
      <c r="T474" s="231"/>
      <c r="U474" s="231"/>
      <c r="V474" s="231"/>
      <c r="W474" s="231"/>
      <c r="X474" s="231"/>
      <c r="Y474" s="231"/>
      <c r="Z474" s="231"/>
    </row>
    <row r="475" spans="1:26" ht="14.25" customHeight="1">
      <c r="A475" s="31"/>
      <c r="B475" s="31"/>
      <c r="C475" s="31"/>
      <c r="D475" s="31"/>
      <c r="E475" s="31"/>
      <c r="F475" s="31"/>
      <c r="G475" s="31"/>
      <c r="H475" s="231"/>
      <c r="I475" s="231"/>
      <c r="J475" s="231"/>
      <c r="K475" s="231"/>
      <c r="L475" s="231"/>
      <c r="M475" s="231"/>
      <c r="N475" s="231"/>
      <c r="O475" s="231"/>
      <c r="P475" s="231"/>
      <c r="Q475" s="231"/>
      <c r="R475" s="231"/>
      <c r="S475" s="231"/>
      <c r="T475" s="231"/>
      <c r="U475" s="231"/>
      <c r="V475" s="231"/>
      <c r="W475" s="231"/>
      <c r="X475" s="231"/>
      <c r="Y475" s="231"/>
      <c r="Z475" s="231"/>
    </row>
    <row r="476" spans="1:26" ht="14.25" customHeight="1">
      <c r="A476" s="31"/>
      <c r="B476" s="31"/>
      <c r="C476" s="31"/>
      <c r="D476" s="31"/>
      <c r="E476" s="31"/>
      <c r="F476" s="31"/>
      <c r="G476" s="31"/>
      <c r="H476" s="231"/>
      <c r="I476" s="231"/>
      <c r="J476" s="231"/>
      <c r="K476" s="231"/>
      <c r="L476" s="231"/>
      <c r="M476" s="231"/>
      <c r="N476" s="231"/>
      <c r="O476" s="231"/>
      <c r="P476" s="231"/>
      <c r="Q476" s="231"/>
      <c r="R476" s="231"/>
      <c r="S476" s="231"/>
      <c r="T476" s="231"/>
      <c r="U476" s="231"/>
      <c r="V476" s="231"/>
      <c r="W476" s="231"/>
      <c r="X476" s="231"/>
      <c r="Y476" s="231"/>
      <c r="Z476" s="231"/>
    </row>
    <row r="477" spans="1:26" ht="14.25" customHeight="1">
      <c r="A477" s="31"/>
      <c r="B477" s="31"/>
      <c r="C477" s="31"/>
      <c r="D477" s="31"/>
      <c r="E477" s="31"/>
      <c r="F477" s="31"/>
      <c r="G477" s="31"/>
      <c r="H477" s="231"/>
      <c r="I477" s="231"/>
      <c r="J477" s="231"/>
      <c r="K477" s="231"/>
      <c r="L477" s="231"/>
      <c r="M477" s="231"/>
      <c r="N477" s="231"/>
      <c r="O477" s="231"/>
      <c r="P477" s="231"/>
      <c r="Q477" s="231"/>
      <c r="R477" s="231"/>
      <c r="S477" s="231"/>
      <c r="T477" s="231"/>
      <c r="U477" s="231"/>
      <c r="V477" s="231"/>
      <c r="W477" s="231"/>
      <c r="X477" s="231"/>
      <c r="Y477" s="231"/>
      <c r="Z477" s="231"/>
    </row>
    <row r="478" spans="1:26" ht="14.25" customHeight="1">
      <c r="A478" s="31"/>
      <c r="B478" s="31"/>
      <c r="C478" s="31"/>
      <c r="D478" s="31"/>
      <c r="E478" s="31"/>
      <c r="F478" s="31"/>
      <c r="G478" s="31"/>
      <c r="H478" s="231"/>
      <c r="I478" s="231"/>
      <c r="J478" s="231"/>
      <c r="K478" s="231"/>
      <c r="L478" s="231"/>
      <c r="M478" s="231"/>
      <c r="N478" s="231"/>
      <c r="O478" s="231"/>
      <c r="P478" s="231"/>
      <c r="Q478" s="231"/>
      <c r="R478" s="231"/>
      <c r="S478" s="231"/>
      <c r="T478" s="231"/>
      <c r="U478" s="231"/>
      <c r="V478" s="231"/>
      <c r="W478" s="231"/>
      <c r="X478" s="231"/>
      <c r="Y478" s="231"/>
      <c r="Z478" s="231"/>
    </row>
    <row r="479" spans="1:26" ht="14.25" customHeight="1">
      <c r="A479" s="31"/>
      <c r="B479" s="31"/>
      <c r="C479" s="31"/>
      <c r="D479" s="31"/>
      <c r="E479" s="31"/>
      <c r="F479" s="31"/>
      <c r="G479" s="31"/>
      <c r="H479" s="231"/>
      <c r="I479" s="231"/>
      <c r="J479" s="231"/>
      <c r="K479" s="231"/>
      <c r="L479" s="231"/>
      <c r="M479" s="231"/>
      <c r="N479" s="231"/>
      <c r="O479" s="231"/>
      <c r="P479" s="231"/>
      <c r="Q479" s="231"/>
      <c r="R479" s="231"/>
      <c r="S479" s="231"/>
      <c r="T479" s="231"/>
      <c r="U479" s="231"/>
      <c r="V479" s="231"/>
      <c r="W479" s="231"/>
      <c r="X479" s="231"/>
      <c r="Y479" s="231"/>
      <c r="Z479" s="231"/>
    </row>
    <row r="480" spans="1:26" ht="14.25" customHeight="1">
      <c r="A480" s="31"/>
      <c r="B480" s="31"/>
      <c r="C480" s="31"/>
      <c r="D480" s="31"/>
      <c r="E480" s="31"/>
      <c r="F480" s="31"/>
      <c r="G480" s="31"/>
      <c r="H480" s="231"/>
      <c r="I480" s="231"/>
      <c r="J480" s="231"/>
      <c r="K480" s="231"/>
      <c r="L480" s="231"/>
      <c r="M480" s="231"/>
      <c r="N480" s="231"/>
      <c r="O480" s="231"/>
      <c r="P480" s="231"/>
      <c r="Q480" s="231"/>
      <c r="R480" s="231"/>
      <c r="S480" s="231"/>
      <c r="T480" s="231"/>
      <c r="U480" s="231"/>
      <c r="V480" s="231"/>
      <c r="W480" s="231"/>
      <c r="X480" s="231"/>
      <c r="Y480" s="231"/>
      <c r="Z480" s="231"/>
    </row>
    <row r="481" spans="1:26" ht="14.25" customHeight="1">
      <c r="A481" s="31"/>
      <c r="B481" s="31"/>
      <c r="C481" s="31"/>
      <c r="D481" s="31"/>
      <c r="E481" s="31"/>
      <c r="F481" s="31"/>
      <c r="G481" s="31"/>
      <c r="H481" s="231"/>
      <c r="I481" s="231"/>
      <c r="J481" s="231"/>
      <c r="K481" s="231"/>
      <c r="L481" s="231"/>
      <c r="M481" s="231"/>
      <c r="N481" s="231"/>
      <c r="O481" s="231"/>
      <c r="P481" s="231"/>
      <c r="Q481" s="231"/>
      <c r="R481" s="231"/>
      <c r="S481" s="231"/>
      <c r="T481" s="231"/>
      <c r="U481" s="231"/>
      <c r="V481" s="231"/>
      <c r="W481" s="231"/>
      <c r="X481" s="231"/>
      <c r="Y481" s="231"/>
      <c r="Z481" s="231"/>
    </row>
    <row r="482" spans="1:26" ht="14.25" customHeight="1">
      <c r="A482" s="31"/>
      <c r="B482" s="31"/>
      <c r="C482" s="31"/>
      <c r="D482" s="31"/>
      <c r="E482" s="31"/>
      <c r="F482" s="31"/>
      <c r="G482" s="31"/>
      <c r="H482" s="231"/>
      <c r="I482" s="231"/>
      <c r="J482" s="231"/>
      <c r="K482" s="231"/>
      <c r="L482" s="231"/>
      <c r="M482" s="231"/>
      <c r="N482" s="231"/>
      <c r="O482" s="231"/>
      <c r="P482" s="231"/>
      <c r="Q482" s="231"/>
      <c r="R482" s="231"/>
      <c r="S482" s="231"/>
      <c r="T482" s="231"/>
      <c r="U482" s="231"/>
      <c r="V482" s="231"/>
      <c r="W482" s="231"/>
      <c r="X482" s="231"/>
      <c r="Y482" s="231"/>
      <c r="Z482" s="231"/>
    </row>
    <row r="483" spans="1:26" ht="14.25" customHeight="1">
      <c r="A483" s="31"/>
      <c r="B483" s="31"/>
      <c r="C483" s="31"/>
      <c r="D483" s="31"/>
      <c r="E483" s="31"/>
      <c r="F483" s="31"/>
      <c r="G483" s="31"/>
      <c r="H483" s="231"/>
      <c r="I483" s="231"/>
      <c r="J483" s="231"/>
      <c r="K483" s="231"/>
      <c r="L483" s="231"/>
      <c r="M483" s="231"/>
      <c r="N483" s="231"/>
      <c r="O483" s="231"/>
      <c r="P483" s="231"/>
      <c r="Q483" s="231"/>
      <c r="R483" s="231"/>
      <c r="S483" s="231"/>
      <c r="T483" s="231"/>
      <c r="U483" s="231"/>
      <c r="V483" s="231"/>
      <c r="W483" s="231"/>
      <c r="X483" s="231"/>
      <c r="Y483" s="231"/>
      <c r="Z483" s="231"/>
    </row>
    <row r="484" spans="1:26" ht="14.25" customHeight="1">
      <c r="A484" s="31"/>
      <c r="B484" s="31"/>
      <c r="C484" s="31"/>
      <c r="D484" s="31"/>
      <c r="E484" s="31"/>
      <c r="F484" s="31"/>
      <c r="G484" s="31"/>
      <c r="H484" s="231"/>
      <c r="I484" s="231"/>
      <c r="J484" s="231"/>
      <c r="K484" s="231"/>
      <c r="L484" s="231"/>
      <c r="M484" s="231"/>
      <c r="N484" s="231"/>
      <c r="O484" s="231"/>
      <c r="P484" s="231"/>
      <c r="Q484" s="231"/>
      <c r="R484" s="231"/>
      <c r="S484" s="231"/>
      <c r="T484" s="231"/>
      <c r="U484" s="231"/>
      <c r="V484" s="231"/>
      <c r="W484" s="231"/>
      <c r="X484" s="231"/>
      <c r="Y484" s="231"/>
      <c r="Z484" s="231"/>
    </row>
    <row r="485" spans="1:26" ht="14.25" customHeight="1">
      <c r="A485" s="31"/>
      <c r="B485" s="31"/>
      <c r="C485" s="31"/>
      <c r="D485" s="31"/>
      <c r="E485" s="31"/>
      <c r="F485" s="31"/>
      <c r="G485" s="31"/>
      <c r="H485" s="231"/>
      <c r="I485" s="231"/>
      <c r="J485" s="231"/>
      <c r="K485" s="231"/>
      <c r="L485" s="231"/>
      <c r="M485" s="231"/>
      <c r="N485" s="231"/>
      <c r="O485" s="231"/>
      <c r="P485" s="231"/>
      <c r="Q485" s="231"/>
      <c r="R485" s="231"/>
      <c r="S485" s="231"/>
      <c r="T485" s="231"/>
      <c r="U485" s="231"/>
      <c r="V485" s="231"/>
      <c r="W485" s="231"/>
      <c r="X485" s="231"/>
      <c r="Y485" s="231"/>
      <c r="Z485" s="231"/>
    </row>
    <row r="486" spans="1:26" ht="14.25" customHeight="1">
      <c r="A486" s="31"/>
      <c r="B486" s="31"/>
      <c r="C486" s="31"/>
      <c r="D486" s="31"/>
      <c r="E486" s="31"/>
      <c r="F486" s="31"/>
      <c r="G486" s="31"/>
      <c r="H486" s="231"/>
      <c r="I486" s="231"/>
      <c r="J486" s="231"/>
      <c r="K486" s="231"/>
      <c r="L486" s="231"/>
      <c r="M486" s="231"/>
      <c r="N486" s="231"/>
      <c r="O486" s="231"/>
      <c r="P486" s="231"/>
      <c r="Q486" s="231"/>
      <c r="R486" s="231"/>
      <c r="S486" s="231"/>
      <c r="T486" s="231"/>
      <c r="U486" s="231"/>
      <c r="V486" s="231"/>
      <c r="W486" s="231"/>
      <c r="X486" s="231"/>
      <c r="Y486" s="231"/>
      <c r="Z486" s="231"/>
    </row>
    <row r="487" spans="1:26" ht="14.25" customHeight="1">
      <c r="A487" s="31"/>
      <c r="B487" s="31"/>
      <c r="C487" s="31"/>
      <c r="D487" s="31"/>
      <c r="E487" s="31"/>
      <c r="F487" s="31"/>
      <c r="G487" s="31"/>
      <c r="H487" s="231"/>
      <c r="I487" s="231"/>
      <c r="J487" s="231"/>
      <c r="K487" s="231"/>
      <c r="L487" s="231"/>
      <c r="M487" s="231"/>
      <c r="N487" s="231"/>
      <c r="O487" s="231"/>
      <c r="P487" s="231"/>
      <c r="Q487" s="231"/>
      <c r="R487" s="231"/>
      <c r="S487" s="231"/>
      <c r="T487" s="231"/>
      <c r="U487" s="231"/>
      <c r="V487" s="231"/>
      <c r="W487" s="231"/>
      <c r="X487" s="231"/>
      <c r="Y487" s="231"/>
      <c r="Z487" s="231"/>
    </row>
    <row r="488" spans="1:26" ht="14.25" customHeight="1">
      <c r="A488" s="31"/>
      <c r="B488" s="31"/>
      <c r="C488" s="31"/>
      <c r="D488" s="31"/>
      <c r="E488" s="31"/>
      <c r="F488" s="31"/>
      <c r="G488" s="31"/>
      <c r="H488" s="231"/>
      <c r="I488" s="231"/>
      <c r="J488" s="231"/>
      <c r="K488" s="231"/>
      <c r="L488" s="231"/>
      <c r="M488" s="231"/>
      <c r="N488" s="231"/>
      <c r="O488" s="231"/>
      <c r="P488" s="231"/>
      <c r="Q488" s="231"/>
      <c r="R488" s="231"/>
      <c r="S488" s="231"/>
      <c r="T488" s="231"/>
      <c r="U488" s="231"/>
      <c r="V488" s="231"/>
      <c r="W488" s="231"/>
      <c r="X488" s="231"/>
      <c r="Y488" s="231"/>
      <c r="Z488" s="231"/>
    </row>
    <row r="489" spans="1:26" ht="14.25" customHeight="1">
      <c r="A489" s="31"/>
      <c r="B489" s="31"/>
      <c r="C489" s="31"/>
      <c r="D489" s="31"/>
      <c r="E489" s="31"/>
      <c r="F489" s="31"/>
      <c r="G489" s="31"/>
      <c r="H489" s="231"/>
      <c r="I489" s="231"/>
      <c r="J489" s="231"/>
      <c r="K489" s="231"/>
      <c r="L489" s="231"/>
      <c r="M489" s="231"/>
      <c r="N489" s="231"/>
      <c r="O489" s="231"/>
      <c r="P489" s="231"/>
      <c r="Q489" s="231"/>
      <c r="R489" s="231"/>
      <c r="S489" s="231"/>
      <c r="T489" s="231"/>
      <c r="U489" s="231"/>
      <c r="V489" s="231"/>
      <c r="W489" s="231"/>
      <c r="X489" s="231"/>
      <c r="Y489" s="231"/>
      <c r="Z489" s="231"/>
    </row>
    <row r="490" spans="1:26" ht="14.25" customHeight="1">
      <c r="A490" s="31"/>
      <c r="B490" s="31"/>
      <c r="C490" s="31"/>
      <c r="D490" s="31"/>
      <c r="E490" s="31"/>
      <c r="F490" s="31"/>
      <c r="G490" s="31"/>
      <c r="H490" s="231"/>
      <c r="I490" s="231"/>
      <c r="J490" s="231"/>
      <c r="K490" s="231"/>
      <c r="L490" s="231"/>
      <c r="M490" s="231"/>
      <c r="N490" s="231"/>
      <c r="O490" s="231"/>
      <c r="P490" s="231"/>
      <c r="Q490" s="231"/>
      <c r="R490" s="231"/>
      <c r="S490" s="231"/>
      <c r="T490" s="231"/>
      <c r="U490" s="231"/>
      <c r="V490" s="231"/>
      <c r="W490" s="231"/>
      <c r="X490" s="231"/>
      <c r="Y490" s="231"/>
      <c r="Z490" s="231"/>
    </row>
    <row r="491" spans="1:26" ht="14.25" customHeight="1">
      <c r="A491" s="31"/>
      <c r="B491" s="31"/>
      <c r="C491" s="31"/>
      <c r="D491" s="31"/>
      <c r="E491" s="31"/>
      <c r="F491" s="31"/>
      <c r="G491" s="31"/>
      <c r="H491" s="231"/>
      <c r="I491" s="231"/>
      <c r="J491" s="231"/>
      <c r="K491" s="231"/>
      <c r="L491" s="231"/>
      <c r="M491" s="231"/>
      <c r="N491" s="231"/>
      <c r="O491" s="231"/>
      <c r="P491" s="231"/>
      <c r="Q491" s="231"/>
      <c r="R491" s="231"/>
      <c r="S491" s="231"/>
      <c r="T491" s="231"/>
      <c r="U491" s="231"/>
      <c r="V491" s="231"/>
      <c r="W491" s="231"/>
      <c r="X491" s="231"/>
      <c r="Y491" s="231"/>
      <c r="Z491" s="231"/>
    </row>
    <row r="492" spans="1:26" ht="14.25" customHeight="1">
      <c r="A492" s="31"/>
      <c r="B492" s="31"/>
      <c r="C492" s="31"/>
      <c r="D492" s="31"/>
      <c r="E492" s="31"/>
      <c r="F492" s="31"/>
      <c r="G492" s="31"/>
      <c r="H492" s="231"/>
      <c r="I492" s="231"/>
      <c r="J492" s="231"/>
      <c r="K492" s="231"/>
      <c r="L492" s="231"/>
      <c r="M492" s="231"/>
      <c r="N492" s="231"/>
      <c r="O492" s="231"/>
      <c r="P492" s="231"/>
      <c r="Q492" s="231"/>
      <c r="R492" s="231"/>
      <c r="S492" s="231"/>
      <c r="T492" s="231"/>
      <c r="U492" s="231"/>
      <c r="V492" s="231"/>
      <c r="W492" s="231"/>
      <c r="X492" s="231"/>
      <c r="Y492" s="231"/>
      <c r="Z492" s="231"/>
    </row>
    <row r="493" spans="1:26" ht="14.25" customHeight="1">
      <c r="A493" s="31"/>
      <c r="B493" s="31"/>
      <c r="C493" s="31"/>
      <c r="D493" s="31"/>
      <c r="E493" s="31"/>
      <c r="F493" s="31"/>
      <c r="G493" s="31"/>
      <c r="H493" s="231"/>
      <c r="I493" s="231"/>
      <c r="J493" s="231"/>
      <c r="K493" s="231"/>
      <c r="L493" s="231"/>
      <c r="M493" s="231"/>
      <c r="N493" s="231"/>
      <c r="O493" s="231"/>
      <c r="P493" s="231"/>
      <c r="Q493" s="231"/>
      <c r="R493" s="231"/>
      <c r="S493" s="231"/>
      <c r="T493" s="231"/>
      <c r="U493" s="231"/>
      <c r="V493" s="231"/>
      <c r="W493" s="231"/>
      <c r="X493" s="231"/>
      <c r="Y493" s="231"/>
      <c r="Z493" s="231"/>
    </row>
    <row r="494" spans="1:26" ht="14.25" customHeight="1">
      <c r="A494" s="31"/>
      <c r="B494" s="31"/>
      <c r="C494" s="31"/>
      <c r="D494" s="31"/>
      <c r="E494" s="31"/>
      <c r="F494" s="31"/>
      <c r="G494" s="31"/>
      <c r="H494" s="231"/>
      <c r="I494" s="231"/>
      <c r="J494" s="231"/>
      <c r="K494" s="231"/>
      <c r="L494" s="231"/>
      <c r="M494" s="231"/>
      <c r="N494" s="231"/>
      <c r="O494" s="231"/>
      <c r="P494" s="231"/>
      <c r="Q494" s="231"/>
      <c r="R494" s="231"/>
      <c r="S494" s="231"/>
      <c r="T494" s="231"/>
      <c r="U494" s="231"/>
      <c r="V494" s="231"/>
      <c r="W494" s="231"/>
      <c r="X494" s="231"/>
      <c r="Y494" s="231"/>
      <c r="Z494" s="231"/>
    </row>
    <row r="495" spans="1:26" ht="14.25" customHeight="1">
      <c r="A495" s="31"/>
      <c r="B495" s="31"/>
      <c r="C495" s="31"/>
      <c r="D495" s="31"/>
      <c r="E495" s="31"/>
      <c r="F495" s="31"/>
      <c r="G495" s="31"/>
      <c r="H495" s="231"/>
      <c r="I495" s="231"/>
      <c r="J495" s="231"/>
      <c r="K495" s="231"/>
      <c r="L495" s="231"/>
      <c r="M495" s="231"/>
      <c r="N495" s="231"/>
      <c r="O495" s="231"/>
      <c r="P495" s="231"/>
      <c r="Q495" s="231"/>
      <c r="R495" s="231"/>
      <c r="S495" s="231"/>
      <c r="T495" s="231"/>
      <c r="U495" s="231"/>
      <c r="V495" s="231"/>
      <c r="W495" s="231"/>
      <c r="X495" s="231"/>
      <c r="Y495" s="231"/>
      <c r="Z495" s="231"/>
    </row>
    <row r="496" spans="1:26" ht="14.25" customHeight="1">
      <c r="A496" s="31"/>
      <c r="B496" s="31"/>
      <c r="C496" s="31"/>
      <c r="D496" s="31"/>
      <c r="E496" s="31"/>
      <c r="F496" s="31"/>
      <c r="G496" s="31"/>
      <c r="H496" s="231"/>
      <c r="I496" s="231"/>
      <c r="J496" s="231"/>
      <c r="K496" s="231"/>
      <c r="L496" s="231"/>
      <c r="M496" s="231"/>
      <c r="N496" s="231"/>
      <c r="O496" s="231"/>
      <c r="P496" s="231"/>
      <c r="Q496" s="231"/>
      <c r="R496" s="231"/>
      <c r="S496" s="231"/>
      <c r="T496" s="231"/>
      <c r="U496" s="231"/>
      <c r="V496" s="231"/>
      <c r="W496" s="231"/>
      <c r="X496" s="231"/>
      <c r="Y496" s="231"/>
      <c r="Z496" s="231"/>
    </row>
    <row r="497" spans="1:26" ht="14.25" customHeight="1">
      <c r="A497" s="31"/>
      <c r="B497" s="31"/>
      <c r="C497" s="31"/>
      <c r="D497" s="31"/>
      <c r="E497" s="31"/>
      <c r="F497" s="31"/>
      <c r="G497" s="31"/>
      <c r="H497" s="231"/>
      <c r="I497" s="231"/>
      <c r="J497" s="231"/>
      <c r="K497" s="231"/>
      <c r="L497" s="231"/>
      <c r="M497" s="231"/>
      <c r="N497" s="231"/>
      <c r="O497" s="231"/>
      <c r="P497" s="231"/>
      <c r="Q497" s="231"/>
      <c r="R497" s="231"/>
      <c r="S497" s="231"/>
      <c r="T497" s="231"/>
      <c r="U497" s="231"/>
      <c r="V497" s="231"/>
      <c r="W497" s="231"/>
      <c r="X497" s="231"/>
      <c r="Y497" s="231"/>
      <c r="Z497" s="231"/>
    </row>
    <row r="498" spans="1:26" ht="14.25" customHeight="1">
      <c r="A498" s="31"/>
      <c r="B498" s="31"/>
      <c r="C498" s="31"/>
      <c r="D498" s="31"/>
      <c r="E498" s="31"/>
      <c r="F498" s="31"/>
      <c r="G498" s="31"/>
      <c r="H498" s="231"/>
      <c r="I498" s="231"/>
      <c r="J498" s="231"/>
      <c r="K498" s="231"/>
      <c r="L498" s="231"/>
      <c r="M498" s="231"/>
      <c r="N498" s="231"/>
      <c r="O498" s="231"/>
      <c r="P498" s="231"/>
      <c r="Q498" s="231"/>
      <c r="R498" s="231"/>
      <c r="S498" s="231"/>
      <c r="T498" s="231"/>
      <c r="U498" s="231"/>
      <c r="V498" s="231"/>
      <c r="W498" s="231"/>
      <c r="X498" s="231"/>
      <c r="Y498" s="231"/>
      <c r="Z498" s="231"/>
    </row>
    <row r="499" spans="1:26" ht="14.25" customHeight="1">
      <c r="A499" s="31"/>
      <c r="B499" s="31"/>
      <c r="C499" s="31"/>
      <c r="D499" s="31"/>
      <c r="E499" s="31"/>
      <c r="F499" s="31"/>
      <c r="G499" s="31"/>
      <c r="H499" s="231"/>
      <c r="I499" s="231"/>
      <c r="J499" s="231"/>
      <c r="K499" s="231"/>
      <c r="L499" s="231"/>
      <c r="M499" s="231"/>
      <c r="N499" s="231"/>
      <c r="O499" s="231"/>
      <c r="P499" s="231"/>
      <c r="Q499" s="231"/>
      <c r="R499" s="231"/>
      <c r="S499" s="231"/>
      <c r="T499" s="231"/>
      <c r="U499" s="231"/>
      <c r="V499" s="231"/>
      <c r="W499" s="231"/>
      <c r="X499" s="231"/>
      <c r="Y499" s="231"/>
      <c r="Z499" s="231"/>
    </row>
    <row r="500" spans="1:26" ht="14.25" customHeight="1">
      <c r="A500" s="31"/>
      <c r="B500" s="31"/>
      <c r="C500" s="31"/>
      <c r="D500" s="31"/>
      <c r="E500" s="31"/>
      <c r="F500" s="31"/>
      <c r="G500" s="31"/>
      <c r="H500" s="231"/>
      <c r="I500" s="231"/>
      <c r="J500" s="231"/>
      <c r="K500" s="231"/>
      <c r="L500" s="231"/>
      <c r="M500" s="231"/>
      <c r="N500" s="231"/>
      <c r="O500" s="231"/>
      <c r="P500" s="231"/>
      <c r="Q500" s="231"/>
      <c r="R500" s="231"/>
      <c r="S500" s="231"/>
      <c r="T500" s="231"/>
      <c r="U500" s="231"/>
      <c r="V500" s="231"/>
      <c r="W500" s="231"/>
      <c r="X500" s="231"/>
      <c r="Y500" s="231"/>
      <c r="Z500" s="231"/>
    </row>
    <row r="501" spans="1:26" ht="14.25" customHeight="1">
      <c r="A501" s="31"/>
      <c r="B501" s="31"/>
      <c r="C501" s="31"/>
      <c r="D501" s="31"/>
      <c r="E501" s="31"/>
      <c r="F501" s="31"/>
      <c r="G501" s="31"/>
      <c r="H501" s="231"/>
      <c r="I501" s="231"/>
      <c r="J501" s="231"/>
      <c r="K501" s="231"/>
      <c r="L501" s="231"/>
      <c r="M501" s="231"/>
      <c r="N501" s="231"/>
      <c r="O501" s="231"/>
      <c r="P501" s="231"/>
      <c r="Q501" s="231"/>
      <c r="R501" s="231"/>
      <c r="S501" s="231"/>
      <c r="T501" s="231"/>
      <c r="U501" s="231"/>
      <c r="V501" s="231"/>
      <c r="W501" s="231"/>
      <c r="X501" s="231"/>
      <c r="Y501" s="231"/>
      <c r="Z501" s="231"/>
    </row>
    <row r="502" spans="1:26" ht="14.25" customHeight="1">
      <c r="A502" s="31"/>
      <c r="B502" s="31"/>
      <c r="C502" s="31"/>
      <c r="D502" s="31"/>
      <c r="E502" s="31"/>
      <c r="F502" s="31"/>
      <c r="G502" s="31"/>
      <c r="H502" s="231"/>
      <c r="I502" s="231"/>
      <c r="J502" s="231"/>
      <c r="K502" s="231"/>
      <c r="L502" s="231"/>
      <c r="M502" s="231"/>
      <c r="N502" s="231"/>
      <c r="O502" s="231"/>
      <c r="P502" s="231"/>
      <c r="Q502" s="231"/>
      <c r="R502" s="231"/>
      <c r="S502" s="231"/>
      <c r="T502" s="231"/>
      <c r="U502" s="231"/>
      <c r="V502" s="231"/>
      <c r="W502" s="231"/>
      <c r="X502" s="231"/>
      <c r="Y502" s="231"/>
      <c r="Z502" s="231"/>
    </row>
    <row r="503" spans="1:26" ht="14.25" customHeight="1">
      <c r="A503" s="31"/>
      <c r="B503" s="31"/>
      <c r="C503" s="31"/>
      <c r="D503" s="31"/>
      <c r="E503" s="31"/>
      <c r="F503" s="31"/>
      <c r="G503" s="31"/>
      <c r="H503" s="231"/>
      <c r="I503" s="231"/>
      <c r="J503" s="231"/>
      <c r="K503" s="231"/>
      <c r="L503" s="231"/>
      <c r="M503" s="231"/>
      <c r="N503" s="231"/>
      <c r="O503" s="231"/>
      <c r="P503" s="231"/>
      <c r="Q503" s="231"/>
      <c r="R503" s="231"/>
      <c r="S503" s="231"/>
      <c r="T503" s="231"/>
      <c r="U503" s="231"/>
      <c r="V503" s="231"/>
      <c r="W503" s="231"/>
      <c r="X503" s="231"/>
      <c r="Y503" s="231"/>
      <c r="Z503" s="231"/>
    </row>
    <row r="504" spans="1:26" ht="14.25" customHeight="1">
      <c r="A504" s="31"/>
      <c r="B504" s="31"/>
      <c r="C504" s="31"/>
      <c r="D504" s="31"/>
      <c r="E504" s="31"/>
      <c r="F504" s="31"/>
      <c r="G504" s="31"/>
      <c r="H504" s="231"/>
      <c r="I504" s="231"/>
      <c r="J504" s="231"/>
      <c r="K504" s="231"/>
      <c r="L504" s="231"/>
      <c r="M504" s="231"/>
      <c r="N504" s="231"/>
      <c r="O504" s="231"/>
      <c r="P504" s="231"/>
      <c r="Q504" s="231"/>
      <c r="R504" s="231"/>
      <c r="S504" s="231"/>
      <c r="T504" s="231"/>
      <c r="U504" s="231"/>
      <c r="V504" s="231"/>
      <c r="W504" s="231"/>
      <c r="X504" s="231"/>
      <c r="Y504" s="231"/>
      <c r="Z504" s="231"/>
    </row>
    <row r="505" spans="1:26" ht="14.25" customHeight="1">
      <c r="A505" s="31"/>
      <c r="B505" s="31"/>
      <c r="C505" s="31"/>
      <c r="D505" s="31"/>
      <c r="E505" s="31"/>
      <c r="F505" s="31"/>
      <c r="G505" s="31"/>
      <c r="H505" s="231"/>
      <c r="I505" s="231"/>
      <c r="J505" s="231"/>
      <c r="K505" s="231"/>
      <c r="L505" s="231"/>
      <c r="M505" s="231"/>
      <c r="N505" s="231"/>
      <c r="O505" s="231"/>
      <c r="P505" s="231"/>
      <c r="Q505" s="231"/>
      <c r="R505" s="231"/>
      <c r="S505" s="231"/>
      <c r="T505" s="231"/>
      <c r="U505" s="231"/>
      <c r="V505" s="231"/>
      <c r="W505" s="231"/>
      <c r="X505" s="231"/>
      <c r="Y505" s="231"/>
      <c r="Z505" s="231"/>
    </row>
    <row r="506" spans="1:26" ht="14.25" customHeight="1">
      <c r="A506" s="31"/>
      <c r="B506" s="31"/>
      <c r="C506" s="31"/>
      <c r="D506" s="31"/>
      <c r="E506" s="31"/>
      <c r="F506" s="31"/>
      <c r="G506" s="31"/>
      <c r="H506" s="231"/>
      <c r="I506" s="231"/>
      <c r="J506" s="231"/>
      <c r="K506" s="231"/>
      <c r="L506" s="231"/>
      <c r="M506" s="231"/>
      <c r="N506" s="231"/>
      <c r="O506" s="231"/>
      <c r="P506" s="231"/>
      <c r="Q506" s="231"/>
      <c r="R506" s="231"/>
      <c r="S506" s="231"/>
      <c r="T506" s="231"/>
      <c r="U506" s="231"/>
      <c r="V506" s="231"/>
      <c r="W506" s="231"/>
      <c r="X506" s="231"/>
      <c r="Y506" s="231"/>
      <c r="Z506" s="231"/>
    </row>
    <row r="507" spans="1:26" ht="14.25" customHeight="1">
      <c r="A507" s="31"/>
      <c r="B507" s="31"/>
      <c r="C507" s="31"/>
      <c r="D507" s="31"/>
      <c r="E507" s="31"/>
      <c r="F507" s="31"/>
      <c r="G507" s="31"/>
      <c r="H507" s="231"/>
      <c r="I507" s="231"/>
      <c r="J507" s="231"/>
      <c r="K507" s="231"/>
      <c r="L507" s="231"/>
      <c r="M507" s="231"/>
      <c r="N507" s="231"/>
      <c r="O507" s="231"/>
      <c r="P507" s="231"/>
      <c r="Q507" s="231"/>
      <c r="R507" s="231"/>
      <c r="S507" s="231"/>
      <c r="T507" s="231"/>
      <c r="U507" s="231"/>
      <c r="V507" s="231"/>
      <c r="W507" s="231"/>
      <c r="X507" s="231"/>
      <c r="Y507" s="231"/>
      <c r="Z507" s="231"/>
    </row>
    <row r="508" spans="1:26" ht="14.25" customHeight="1">
      <c r="A508" s="31"/>
      <c r="B508" s="31"/>
      <c r="C508" s="31"/>
      <c r="D508" s="31"/>
      <c r="E508" s="31"/>
      <c r="F508" s="31"/>
      <c r="G508" s="31"/>
      <c r="H508" s="231"/>
      <c r="I508" s="231"/>
      <c r="J508" s="231"/>
      <c r="K508" s="231"/>
      <c r="L508" s="231"/>
      <c r="M508" s="231"/>
      <c r="N508" s="231"/>
      <c r="O508" s="231"/>
      <c r="P508" s="231"/>
      <c r="Q508" s="231"/>
      <c r="R508" s="231"/>
      <c r="S508" s="231"/>
      <c r="T508" s="231"/>
      <c r="U508" s="231"/>
      <c r="V508" s="231"/>
      <c r="W508" s="231"/>
      <c r="X508" s="231"/>
      <c r="Y508" s="231"/>
      <c r="Z508" s="231"/>
    </row>
    <row r="509" spans="1:26" ht="14.25" customHeight="1">
      <c r="A509" s="31"/>
      <c r="B509" s="31"/>
      <c r="C509" s="31"/>
      <c r="D509" s="31"/>
      <c r="E509" s="31"/>
      <c r="F509" s="31"/>
      <c r="G509" s="31"/>
      <c r="H509" s="231"/>
      <c r="I509" s="231"/>
      <c r="J509" s="231"/>
      <c r="K509" s="231"/>
      <c r="L509" s="231"/>
      <c r="M509" s="231"/>
      <c r="N509" s="231"/>
      <c r="O509" s="231"/>
      <c r="P509" s="231"/>
      <c r="Q509" s="231"/>
      <c r="R509" s="231"/>
      <c r="S509" s="231"/>
      <c r="T509" s="231"/>
      <c r="U509" s="231"/>
      <c r="V509" s="231"/>
      <c r="W509" s="231"/>
      <c r="X509" s="231"/>
      <c r="Y509" s="231"/>
      <c r="Z509" s="231"/>
    </row>
    <row r="510" spans="1:26" ht="14.25" customHeight="1">
      <c r="A510" s="31"/>
      <c r="B510" s="31"/>
      <c r="C510" s="31"/>
      <c r="D510" s="31"/>
      <c r="E510" s="31"/>
      <c r="F510" s="31"/>
      <c r="G510" s="31"/>
      <c r="H510" s="231"/>
      <c r="I510" s="231"/>
      <c r="J510" s="231"/>
      <c r="K510" s="231"/>
      <c r="L510" s="231"/>
      <c r="M510" s="231"/>
      <c r="N510" s="231"/>
      <c r="O510" s="231"/>
      <c r="P510" s="231"/>
      <c r="Q510" s="231"/>
      <c r="R510" s="231"/>
      <c r="S510" s="231"/>
      <c r="T510" s="231"/>
      <c r="U510" s="231"/>
      <c r="V510" s="231"/>
      <c r="W510" s="231"/>
      <c r="X510" s="231"/>
      <c r="Y510" s="231"/>
      <c r="Z510" s="231"/>
    </row>
    <row r="511" spans="1:26" ht="14.25" customHeight="1">
      <c r="A511" s="31"/>
      <c r="B511" s="31"/>
      <c r="C511" s="31"/>
      <c r="D511" s="31"/>
      <c r="E511" s="31"/>
      <c r="F511" s="31"/>
      <c r="G511" s="31"/>
      <c r="H511" s="231"/>
      <c r="I511" s="231"/>
      <c r="J511" s="231"/>
      <c r="K511" s="231"/>
      <c r="L511" s="231"/>
      <c r="M511" s="231"/>
      <c r="N511" s="231"/>
      <c r="O511" s="231"/>
      <c r="P511" s="231"/>
      <c r="Q511" s="231"/>
      <c r="R511" s="231"/>
      <c r="S511" s="231"/>
      <c r="T511" s="231"/>
      <c r="U511" s="231"/>
      <c r="V511" s="231"/>
      <c r="W511" s="231"/>
      <c r="X511" s="231"/>
      <c r="Y511" s="231"/>
      <c r="Z511" s="231"/>
    </row>
    <row r="512" spans="1:26" ht="14.25" customHeight="1">
      <c r="A512" s="31"/>
      <c r="B512" s="31"/>
      <c r="C512" s="31"/>
      <c r="D512" s="31"/>
      <c r="E512" s="31"/>
      <c r="F512" s="31"/>
      <c r="G512" s="31"/>
      <c r="H512" s="231"/>
      <c r="I512" s="231"/>
      <c r="J512" s="231"/>
      <c r="K512" s="231"/>
      <c r="L512" s="231"/>
      <c r="M512" s="231"/>
      <c r="N512" s="231"/>
      <c r="O512" s="231"/>
      <c r="P512" s="231"/>
      <c r="Q512" s="231"/>
      <c r="R512" s="231"/>
      <c r="S512" s="231"/>
      <c r="T512" s="231"/>
      <c r="U512" s="231"/>
      <c r="V512" s="231"/>
      <c r="W512" s="231"/>
      <c r="X512" s="231"/>
      <c r="Y512" s="231"/>
      <c r="Z512" s="231"/>
    </row>
    <row r="513" spans="1:26" ht="14.25" customHeight="1">
      <c r="A513" s="31"/>
      <c r="B513" s="31"/>
      <c r="C513" s="31"/>
      <c r="D513" s="31"/>
      <c r="E513" s="31"/>
      <c r="F513" s="31"/>
      <c r="G513" s="31"/>
      <c r="H513" s="231"/>
      <c r="I513" s="231"/>
      <c r="J513" s="231"/>
      <c r="K513" s="231"/>
      <c r="L513" s="231"/>
      <c r="M513" s="231"/>
      <c r="N513" s="231"/>
      <c r="O513" s="231"/>
      <c r="P513" s="231"/>
      <c r="Q513" s="231"/>
      <c r="R513" s="231"/>
      <c r="S513" s="231"/>
      <c r="T513" s="231"/>
      <c r="U513" s="231"/>
      <c r="V513" s="231"/>
      <c r="W513" s="231"/>
      <c r="X513" s="231"/>
      <c r="Y513" s="231"/>
      <c r="Z513" s="231"/>
    </row>
    <row r="514" spans="1:26" ht="14.25" customHeight="1">
      <c r="A514" s="31"/>
      <c r="B514" s="31"/>
      <c r="C514" s="31"/>
      <c r="D514" s="31"/>
      <c r="E514" s="31"/>
      <c r="F514" s="31"/>
      <c r="G514" s="31"/>
      <c r="H514" s="231"/>
      <c r="I514" s="231"/>
      <c r="J514" s="231"/>
      <c r="K514" s="231"/>
      <c r="L514" s="231"/>
      <c r="M514" s="231"/>
      <c r="N514" s="231"/>
      <c r="O514" s="231"/>
      <c r="P514" s="231"/>
      <c r="Q514" s="231"/>
      <c r="R514" s="231"/>
      <c r="S514" s="231"/>
      <c r="T514" s="231"/>
      <c r="U514" s="231"/>
      <c r="V514" s="231"/>
      <c r="W514" s="231"/>
      <c r="X514" s="231"/>
      <c r="Y514" s="231"/>
      <c r="Z514" s="231"/>
    </row>
    <row r="515" spans="1:26" ht="14.25" customHeight="1">
      <c r="A515" s="31"/>
      <c r="B515" s="31"/>
      <c r="C515" s="31"/>
      <c r="D515" s="31"/>
      <c r="E515" s="31"/>
      <c r="F515" s="31"/>
      <c r="G515" s="31"/>
      <c r="H515" s="231"/>
      <c r="I515" s="231"/>
      <c r="J515" s="231"/>
      <c r="K515" s="231"/>
      <c r="L515" s="231"/>
      <c r="M515" s="231"/>
      <c r="N515" s="231"/>
      <c r="O515" s="231"/>
      <c r="P515" s="231"/>
      <c r="Q515" s="231"/>
      <c r="R515" s="231"/>
      <c r="S515" s="231"/>
      <c r="T515" s="231"/>
      <c r="U515" s="231"/>
      <c r="V515" s="231"/>
      <c r="W515" s="231"/>
      <c r="X515" s="231"/>
      <c r="Y515" s="231"/>
      <c r="Z515" s="231"/>
    </row>
    <row r="516" spans="1:26" ht="14.25" customHeight="1">
      <c r="A516" s="31"/>
      <c r="B516" s="31"/>
      <c r="C516" s="31"/>
      <c r="D516" s="31"/>
      <c r="E516" s="31"/>
      <c r="F516" s="31"/>
      <c r="G516" s="31"/>
      <c r="H516" s="231"/>
      <c r="I516" s="231"/>
      <c r="J516" s="231"/>
      <c r="K516" s="231"/>
      <c r="L516" s="231"/>
      <c r="M516" s="231"/>
      <c r="N516" s="231"/>
      <c r="O516" s="231"/>
      <c r="P516" s="231"/>
      <c r="Q516" s="231"/>
      <c r="R516" s="231"/>
      <c r="S516" s="231"/>
      <c r="T516" s="231"/>
      <c r="U516" s="231"/>
      <c r="V516" s="231"/>
      <c r="W516" s="231"/>
      <c r="X516" s="231"/>
      <c r="Y516" s="231"/>
      <c r="Z516" s="231"/>
    </row>
    <row r="517" spans="1:26" ht="14.25" customHeight="1">
      <c r="A517" s="31"/>
      <c r="B517" s="31"/>
      <c r="C517" s="31"/>
      <c r="D517" s="31"/>
      <c r="E517" s="31"/>
      <c r="F517" s="31"/>
      <c r="G517" s="31"/>
      <c r="H517" s="231"/>
      <c r="I517" s="231"/>
      <c r="J517" s="231"/>
      <c r="K517" s="231"/>
      <c r="L517" s="231"/>
      <c r="M517" s="231"/>
      <c r="N517" s="231"/>
      <c r="O517" s="231"/>
      <c r="P517" s="231"/>
      <c r="Q517" s="231"/>
      <c r="R517" s="231"/>
      <c r="S517" s="231"/>
      <c r="T517" s="231"/>
      <c r="U517" s="231"/>
      <c r="V517" s="231"/>
      <c r="W517" s="231"/>
      <c r="X517" s="231"/>
      <c r="Y517" s="231"/>
      <c r="Z517" s="231"/>
    </row>
    <row r="518" spans="1:26" ht="14.25" customHeight="1">
      <c r="A518" s="31"/>
      <c r="B518" s="31"/>
      <c r="C518" s="31"/>
      <c r="D518" s="31"/>
      <c r="E518" s="31"/>
      <c r="F518" s="31"/>
      <c r="G518" s="31"/>
      <c r="H518" s="231"/>
      <c r="I518" s="231"/>
      <c r="J518" s="231"/>
      <c r="K518" s="231"/>
      <c r="L518" s="231"/>
      <c r="M518" s="231"/>
      <c r="N518" s="231"/>
      <c r="O518" s="231"/>
      <c r="P518" s="231"/>
      <c r="Q518" s="231"/>
      <c r="R518" s="231"/>
      <c r="S518" s="231"/>
      <c r="T518" s="231"/>
      <c r="U518" s="231"/>
      <c r="V518" s="231"/>
      <c r="W518" s="231"/>
      <c r="X518" s="231"/>
      <c r="Y518" s="231"/>
      <c r="Z518" s="231"/>
    </row>
    <row r="519" spans="1:26" ht="14.25" customHeight="1">
      <c r="A519" s="31"/>
      <c r="B519" s="31"/>
      <c r="C519" s="31"/>
      <c r="D519" s="31"/>
      <c r="E519" s="31"/>
      <c r="F519" s="31"/>
      <c r="G519" s="31"/>
      <c r="H519" s="231"/>
      <c r="I519" s="231"/>
      <c r="J519" s="231"/>
      <c r="K519" s="231"/>
      <c r="L519" s="231"/>
      <c r="M519" s="231"/>
      <c r="N519" s="231"/>
      <c r="O519" s="231"/>
      <c r="P519" s="231"/>
      <c r="Q519" s="231"/>
      <c r="R519" s="231"/>
      <c r="S519" s="231"/>
      <c r="T519" s="231"/>
      <c r="U519" s="231"/>
      <c r="V519" s="231"/>
      <c r="W519" s="231"/>
      <c r="X519" s="231"/>
      <c r="Y519" s="231"/>
      <c r="Z519" s="231"/>
    </row>
    <row r="520" spans="1:26" ht="14.25" customHeight="1">
      <c r="A520" s="31"/>
      <c r="B520" s="31"/>
      <c r="C520" s="31"/>
      <c r="D520" s="31"/>
      <c r="E520" s="31"/>
      <c r="F520" s="31"/>
      <c r="G520" s="31"/>
      <c r="H520" s="231"/>
      <c r="I520" s="231"/>
      <c r="J520" s="231"/>
      <c r="K520" s="231"/>
      <c r="L520" s="231"/>
      <c r="M520" s="231"/>
      <c r="N520" s="231"/>
      <c r="O520" s="231"/>
      <c r="P520" s="231"/>
      <c r="Q520" s="231"/>
      <c r="R520" s="231"/>
      <c r="S520" s="231"/>
      <c r="T520" s="231"/>
      <c r="U520" s="231"/>
      <c r="V520" s="231"/>
      <c r="W520" s="231"/>
      <c r="X520" s="231"/>
      <c r="Y520" s="231"/>
      <c r="Z520" s="231"/>
    </row>
    <row r="521" spans="1:26" ht="14.25" customHeight="1">
      <c r="A521" s="31"/>
      <c r="B521" s="31"/>
      <c r="C521" s="31"/>
      <c r="D521" s="31"/>
      <c r="E521" s="31"/>
      <c r="F521" s="31"/>
      <c r="G521" s="31"/>
      <c r="H521" s="231"/>
      <c r="I521" s="231"/>
      <c r="J521" s="231"/>
      <c r="K521" s="231"/>
      <c r="L521" s="231"/>
      <c r="M521" s="231"/>
      <c r="N521" s="231"/>
      <c r="O521" s="231"/>
      <c r="P521" s="231"/>
      <c r="Q521" s="231"/>
      <c r="R521" s="231"/>
      <c r="S521" s="231"/>
      <c r="T521" s="231"/>
      <c r="U521" s="231"/>
      <c r="V521" s="231"/>
      <c r="W521" s="231"/>
      <c r="X521" s="231"/>
      <c r="Y521" s="231"/>
      <c r="Z521" s="231"/>
    </row>
    <row r="522" spans="1:26" ht="14.25" customHeight="1">
      <c r="A522" s="31"/>
      <c r="B522" s="31"/>
      <c r="C522" s="31"/>
      <c r="D522" s="31"/>
      <c r="E522" s="31"/>
      <c r="F522" s="31"/>
      <c r="G522" s="31"/>
      <c r="H522" s="231"/>
      <c r="I522" s="231"/>
      <c r="J522" s="231"/>
      <c r="K522" s="231"/>
      <c r="L522" s="231"/>
      <c r="M522" s="231"/>
      <c r="N522" s="231"/>
      <c r="O522" s="231"/>
      <c r="P522" s="231"/>
      <c r="Q522" s="231"/>
      <c r="R522" s="231"/>
      <c r="S522" s="231"/>
      <c r="T522" s="231"/>
      <c r="U522" s="231"/>
      <c r="V522" s="231"/>
      <c r="W522" s="231"/>
      <c r="X522" s="231"/>
      <c r="Y522" s="231"/>
      <c r="Z522" s="231"/>
    </row>
    <row r="523" spans="1:26" ht="14.25" customHeight="1">
      <c r="A523" s="31"/>
      <c r="B523" s="31"/>
      <c r="C523" s="31"/>
      <c r="D523" s="31"/>
      <c r="E523" s="31"/>
      <c r="F523" s="31"/>
      <c r="G523" s="31"/>
      <c r="H523" s="231"/>
      <c r="I523" s="231"/>
      <c r="J523" s="231"/>
      <c r="K523" s="231"/>
      <c r="L523" s="231"/>
      <c r="M523" s="231"/>
      <c r="N523" s="231"/>
      <c r="O523" s="231"/>
      <c r="P523" s="231"/>
      <c r="Q523" s="231"/>
      <c r="R523" s="231"/>
      <c r="S523" s="231"/>
      <c r="T523" s="231"/>
      <c r="U523" s="231"/>
      <c r="V523" s="231"/>
      <c r="W523" s="231"/>
      <c r="X523" s="231"/>
      <c r="Y523" s="231"/>
      <c r="Z523" s="231"/>
    </row>
    <row r="524" spans="1:26" ht="14.25" customHeight="1">
      <c r="A524" s="31"/>
      <c r="B524" s="31"/>
      <c r="C524" s="31"/>
      <c r="D524" s="31"/>
      <c r="E524" s="31"/>
      <c r="F524" s="31"/>
      <c r="G524" s="31"/>
      <c r="H524" s="231"/>
      <c r="I524" s="231"/>
      <c r="J524" s="231"/>
      <c r="K524" s="231"/>
      <c r="L524" s="231"/>
      <c r="M524" s="231"/>
      <c r="N524" s="231"/>
      <c r="O524" s="231"/>
      <c r="P524" s="231"/>
      <c r="Q524" s="231"/>
      <c r="R524" s="231"/>
      <c r="S524" s="231"/>
      <c r="T524" s="231"/>
      <c r="U524" s="231"/>
      <c r="V524" s="231"/>
      <c r="W524" s="231"/>
      <c r="X524" s="231"/>
      <c r="Y524" s="231"/>
      <c r="Z524" s="231"/>
    </row>
    <row r="525" spans="1:26" ht="14.25" customHeight="1">
      <c r="A525" s="31"/>
      <c r="B525" s="31"/>
      <c r="C525" s="31"/>
      <c r="D525" s="31"/>
      <c r="E525" s="31"/>
      <c r="F525" s="31"/>
      <c r="G525" s="31"/>
      <c r="H525" s="231"/>
      <c r="I525" s="231"/>
      <c r="J525" s="231"/>
      <c r="K525" s="231"/>
      <c r="L525" s="231"/>
      <c r="M525" s="231"/>
      <c r="N525" s="231"/>
      <c r="O525" s="231"/>
      <c r="P525" s="231"/>
      <c r="Q525" s="231"/>
      <c r="R525" s="231"/>
      <c r="S525" s="231"/>
      <c r="T525" s="231"/>
      <c r="U525" s="231"/>
      <c r="V525" s="231"/>
      <c r="W525" s="231"/>
      <c r="X525" s="231"/>
      <c r="Y525" s="231"/>
      <c r="Z525" s="231"/>
    </row>
    <row r="526" spans="1:26" ht="14.25" customHeight="1">
      <c r="A526" s="31"/>
      <c r="B526" s="31"/>
      <c r="C526" s="31"/>
      <c r="D526" s="31"/>
      <c r="E526" s="31"/>
      <c r="F526" s="31"/>
      <c r="G526" s="31"/>
      <c r="H526" s="231"/>
      <c r="I526" s="231"/>
      <c r="J526" s="231"/>
      <c r="K526" s="231"/>
      <c r="L526" s="231"/>
      <c r="M526" s="231"/>
      <c r="N526" s="231"/>
      <c r="O526" s="231"/>
      <c r="P526" s="231"/>
      <c r="Q526" s="231"/>
      <c r="R526" s="231"/>
      <c r="S526" s="231"/>
      <c r="T526" s="231"/>
      <c r="U526" s="231"/>
      <c r="V526" s="231"/>
      <c r="W526" s="231"/>
      <c r="X526" s="231"/>
      <c r="Y526" s="231"/>
      <c r="Z526" s="231"/>
    </row>
    <row r="527" spans="1:26" ht="14.25" customHeight="1">
      <c r="A527" s="31"/>
      <c r="B527" s="31"/>
      <c r="C527" s="31"/>
      <c r="D527" s="31"/>
      <c r="E527" s="31"/>
      <c r="F527" s="31"/>
      <c r="G527" s="31"/>
      <c r="H527" s="231"/>
      <c r="I527" s="231"/>
      <c r="J527" s="231"/>
      <c r="K527" s="231"/>
      <c r="L527" s="231"/>
      <c r="M527" s="231"/>
      <c r="N527" s="231"/>
      <c r="O527" s="231"/>
      <c r="P527" s="231"/>
      <c r="Q527" s="231"/>
      <c r="R527" s="231"/>
      <c r="S527" s="231"/>
      <c r="T527" s="231"/>
      <c r="U527" s="231"/>
      <c r="V527" s="231"/>
      <c r="W527" s="231"/>
      <c r="X527" s="231"/>
      <c r="Y527" s="231"/>
      <c r="Z527" s="231"/>
    </row>
    <row r="528" spans="1:26" ht="14.25" customHeight="1">
      <c r="A528" s="31"/>
      <c r="B528" s="31"/>
      <c r="C528" s="31"/>
      <c r="D528" s="31"/>
      <c r="E528" s="31"/>
      <c r="F528" s="31"/>
      <c r="G528" s="31"/>
      <c r="H528" s="231"/>
      <c r="I528" s="231"/>
      <c r="J528" s="231"/>
      <c r="K528" s="231"/>
      <c r="L528" s="231"/>
      <c r="M528" s="231"/>
      <c r="N528" s="231"/>
      <c r="O528" s="231"/>
      <c r="P528" s="231"/>
      <c r="Q528" s="231"/>
      <c r="R528" s="231"/>
      <c r="S528" s="231"/>
      <c r="T528" s="231"/>
      <c r="U528" s="231"/>
      <c r="V528" s="231"/>
      <c r="W528" s="231"/>
      <c r="X528" s="231"/>
      <c r="Y528" s="231"/>
      <c r="Z528" s="231"/>
    </row>
    <row r="529" spans="1:26" ht="14.25" customHeight="1">
      <c r="A529" s="31"/>
      <c r="B529" s="31"/>
      <c r="C529" s="31"/>
      <c r="D529" s="31"/>
      <c r="E529" s="31"/>
      <c r="F529" s="31"/>
      <c r="G529" s="31"/>
      <c r="H529" s="231"/>
      <c r="I529" s="231"/>
      <c r="J529" s="231"/>
      <c r="K529" s="231"/>
      <c r="L529" s="231"/>
      <c r="M529" s="231"/>
      <c r="N529" s="231"/>
      <c r="O529" s="231"/>
      <c r="P529" s="231"/>
      <c r="Q529" s="231"/>
      <c r="R529" s="231"/>
      <c r="S529" s="231"/>
      <c r="T529" s="231"/>
      <c r="U529" s="231"/>
      <c r="V529" s="231"/>
      <c r="W529" s="231"/>
      <c r="X529" s="231"/>
      <c r="Y529" s="231"/>
      <c r="Z529" s="231"/>
    </row>
    <row r="530" spans="1:26" ht="14.25" customHeight="1">
      <c r="A530" s="31"/>
      <c r="B530" s="31"/>
      <c r="C530" s="31"/>
      <c r="D530" s="31"/>
      <c r="E530" s="31"/>
      <c r="F530" s="31"/>
      <c r="G530" s="31"/>
      <c r="H530" s="231"/>
      <c r="I530" s="231"/>
      <c r="J530" s="231"/>
      <c r="K530" s="231"/>
      <c r="L530" s="231"/>
      <c r="M530" s="231"/>
      <c r="N530" s="231"/>
      <c r="O530" s="231"/>
      <c r="P530" s="231"/>
      <c r="Q530" s="231"/>
      <c r="R530" s="231"/>
      <c r="S530" s="231"/>
      <c r="T530" s="231"/>
      <c r="U530" s="231"/>
      <c r="V530" s="231"/>
      <c r="W530" s="231"/>
      <c r="X530" s="231"/>
      <c r="Y530" s="231"/>
      <c r="Z530" s="231"/>
    </row>
    <row r="531" spans="1:26" ht="14.25" customHeight="1">
      <c r="A531" s="31"/>
      <c r="B531" s="31"/>
      <c r="C531" s="31"/>
      <c r="D531" s="31"/>
      <c r="E531" s="31"/>
      <c r="F531" s="31"/>
      <c r="G531" s="31"/>
      <c r="H531" s="231"/>
      <c r="I531" s="231"/>
      <c r="J531" s="231"/>
      <c r="K531" s="231"/>
      <c r="L531" s="231"/>
      <c r="M531" s="231"/>
      <c r="N531" s="231"/>
      <c r="O531" s="231"/>
      <c r="P531" s="231"/>
      <c r="Q531" s="231"/>
      <c r="R531" s="231"/>
      <c r="S531" s="231"/>
      <c r="T531" s="231"/>
      <c r="U531" s="231"/>
      <c r="V531" s="231"/>
      <c r="W531" s="231"/>
      <c r="X531" s="231"/>
      <c r="Y531" s="231"/>
      <c r="Z531" s="231"/>
    </row>
    <row r="532" spans="1:26" ht="14.25" customHeight="1">
      <c r="A532" s="31"/>
      <c r="B532" s="31"/>
      <c r="C532" s="31"/>
      <c r="D532" s="31"/>
      <c r="E532" s="31"/>
      <c r="F532" s="31"/>
      <c r="G532" s="31"/>
      <c r="H532" s="231"/>
      <c r="I532" s="231"/>
      <c r="J532" s="231"/>
      <c r="K532" s="231"/>
      <c r="L532" s="231"/>
      <c r="M532" s="231"/>
      <c r="N532" s="231"/>
      <c r="O532" s="231"/>
      <c r="P532" s="231"/>
      <c r="Q532" s="231"/>
      <c r="R532" s="231"/>
      <c r="S532" s="231"/>
      <c r="T532" s="231"/>
      <c r="U532" s="231"/>
      <c r="V532" s="231"/>
      <c r="W532" s="231"/>
      <c r="X532" s="231"/>
      <c r="Y532" s="231"/>
      <c r="Z532" s="231"/>
    </row>
    <row r="533" spans="1:26" ht="14.25" customHeight="1">
      <c r="A533" s="31"/>
      <c r="B533" s="31"/>
      <c r="C533" s="31"/>
      <c r="D533" s="31"/>
      <c r="E533" s="31"/>
      <c r="F533" s="31"/>
      <c r="G533" s="31"/>
      <c r="H533" s="231"/>
      <c r="I533" s="231"/>
      <c r="J533" s="231"/>
      <c r="K533" s="231"/>
      <c r="L533" s="231"/>
      <c r="M533" s="231"/>
      <c r="N533" s="231"/>
      <c r="O533" s="231"/>
      <c r="P533" s="231"/>
      <c r="Q533" s="231"/>
      <c r="R533" s="231"/>
      <c r="S533" s="231"/>
      <c r="T533" s="231"/>
      <c r="U533" s="231"/>
      <c r="V533" s="231"/>
      <c r="W533" s="231"/>
      <c r="X533" s="231"/>
      <c r="Y533" s="231"/>
      <c r="Z533" s="231"/>
    </row>
    <row r="534" spans="1:26" ht="14.25" customHeight="1">
      <c r="A534" s="31"/>
      <c r="B534" s="31"/>
      <c r="C534" s="31"/>
      <c r="D534" s="31"/>
      <c r="E534" s="31"/>
      <c r="F534" s="31"/>
      <c r="G534" s="31"/>
      <c r="H534" s="231"/>
      <c r="I534" s="231"/>
      <c r="J534" s="231"/>
      <c r="K534" s="231"/>
      <c r="L534" s="231"/>
      <c r="M534" s="231"/>
      <c r="N534" s="231"/>
      <c r="O534" s="231"/>
      <c r="P534" s="231"/>
      <c r="Q534" s="231"/>
      <c r="R534" s="231"/>
      <c r="S534" s="231"/>
      <c r="T534" s="231"/>
      <c r="U534" s="231"/>
      <c r="V534" s="231"/>
      <c r="W534" s="231"/>
      <c r="X534" s="231"/>
      <c r="Y534" s="231"/>
      <c r="Z534" s="231"/>
    </row>
    <row r="535" spans="1:26" ht="14.25" customHeight="1">
      <c r="A535" s="31"/>
      <c r="B535" s="31"/>
      <c r="C535" s="31"/>
      <c r="D535" s="31"/>
      <c r="E535" s="31"/>
      <c r="F535" s="31"/>
      <c r="G535" s="31"/>
      <c r="H535" s="231"/>
      <c r="I535" s="231"/>
      <c r="J535" s="231"/>
      <c r="K535" s="231"/>
      <c r="L535" s="231"/>
      <c r="M535" s="231"/>
      <c r="N535" s="231"/>
      <c r="O535" s="231"/>
      <c r="P535" s="231"/>
      <c r="Q535" s="231"/>
      <c r="R535" s="231"/>
      <c r="S535" s="231"/>
      <c r="T535" s="231"/>
      <c r="U535" s="231"/>
      <c r="V535" s="231"/>
      <c r="W535" s="231"/>
      <c r="X535" s="231"/>
      <c r="Y535" s="231"/>
      <c r="Z535" s="231"/>
    </row>
    <row r="536" spans="1:26" ht="14.25" customHeight="1">
      <c r="A536" s="31"/>
      <c r="B536" s="31"/>
      <c r="C536" s="31"/>
      <c r="D536" s="31"/>
      <c r="E536" s="31"/>
      <c r="F536" s="31"/>
      <c r="G536" s="31"/>
      <c r="H536" s="231"/>
      <c r="I536" s="231"/>
      <c r="J536" s="231"/>
      <c r="K536" s="231"/>
      <c r="L536" s="231"/>
      <c r="M536" s="231"/>
      <c r="N536" s="231"/>
      <c r="O536" s="231"/>
      <c r="P536" s="231"/>
      <c r="Q536" s="231"/>
      <c r="R536" s="231"/>
      <c r="S536" s="231"/>
      <c r="T536" s="231"/>
      <c r="U536" s="231"/>
      <c r="V536" s="231"/>
      <c r="W536" s="231"/>
      <c r="X536" s="231"/>
      <c r="Y536" s="231"/>
      <c r="Z536" s="231"/>
    </row>
    <row r="537" spans="1:26" ht="14.25" customHeight="1">
      <c r="A537" s="31"/>
      <c r="B537" s="31"/>
      <c r="C537" s="31"/>
      <c r="D537" s="31"/>
      <c r="E537" s="31"/>
      <c r="F537" s="31"/>
      <c r="G537" s="31"/>
      <c r="H537" s="231"/>
      <c r="I537" s="231"/>
      <c r="J537" s="231"/>
      <c r="K537" s="231"/>
      <c r="L537" s="231"/>
      <c r="M537" s="231"/>
      <c r="N537" s="231"/>
      <c r="O537" s="231"/>
      <c r="P537" s="231"/>
      <c r="Q537" s="231"/>
      <c r="R537" s="231"/>
      <c r="S537" s="231"/>
      <c r="T537" s="231"/>
      <c r="U537" s="231"/>
      <c r="V537" s="231"/>
      <c r="W537" s="231"/>
      <c r="X537" s="231"/>
      <c r="Y537" s="231"/>
      <c r="Z537" s="231"/>
    </row>
    <row r="538" spans="1:26" ht="14.25" customHeight="1">
      <c r="A538" s="31"/>
      <c r="B538" s="31"/>
      <c r="C538" s="31"/>
      <c r="D538" s="31"/>
      <c r="E538" s="31"/>
      <c r="F538" s="31"/>
      <c r="G538" s="31"/>
      <c r="H538" s="231"/>
      <c r="I538" s="231"/>
      <c r="J538" s="231"/>
      <c r="K538" s="231"/>
      <c r="L538" s="231"/>
      <c r="M538" s="231"/>
      <c r="N538" s="231"/>
      <c r="O538" s="231"/>
      <c r="P538" s="231"/>
      <c r="Q538" s="231"/>
      <c r="R538" s="231"/>
      <c r="S538" s="231"/>
      <c r="T538" s="231"/>
      <c r="U538" s="231"/>
      <c r="V538" s="231"/>
      <c r="W538" s="231"/>
      <c r="X538" s="231"/>
      <c r="Y538" s="231"/>
      <c r="Z538" s="231"/>
    </row>
    <row r="539" spans="1:26" ht="14.25" customHeight="1">
      <c r="A539" s="31"/>
      <c r="B539" s="31"/>
      <c r="C539" s="31"/>
      <c r="D539" s="31"/>
      <c r="E539" s="31"/>
      <c r="F539" s="31"/>
      <c r="G539" s="31"/>
      <c r="H539" s="231"/>
      <c r="I539" s="231"/>
      <c r="J539" s="231"/>
      <c r="K539" s="231"/>
      <c r="L539" s="231"/>
      <c r="M539" s="231"/>
      <c r="N539" s="231"/>
      <c r="O539" s="231"/>
      <c r="P539" s="231"/>
      <c r="Q539" s="231"/>
      <c r="R539" s="231"/>
      <c r="S539" s="231"/>
      <c r="T539" s="231"/>
      <c r="U539" s="231"/>
      <c r="V539" s="231"/>
      <c r="W539" s="231"/>
      <c r="X539" s="231"/>
      <c r="Y539" s="231"/>
      <c r="Z539" s="231"/>
    </row>
    <row r="540" spans="1:26" ht="14.25" customHeight="1">
      <c r="A540" s="31"/>
      <c r="B540" s="31"/>
      <c r="C540" s="31"/>
      <c r="D540" s="31"/>
      <c r="E540" s="31"/>
      <c r="F540" s="31"/>
      <c r="G540" s="31"/>
      <c r="H540" s="231"/>
      <c r="I540" s="231"/>
      <c r="J540" s="231"/>
      <c r="K540" s="231"/>
      <c r="L540" s="231"/>
      <c r="M540" s="231"/>
      <c r="N540" s="231"/>
      <c r="O540" s="231"/>
      <c r="P540" s="231"/>
      <c r="Q540" s="231"/>
      <c r="R540" s="231"/>
      <c r="S540" s="231"/>
      <c r="T540" s="231"/>
      <c r="U540" s="231"/>
      <c r="V540" s="231"/>
      <c r="W540" s="231"/>
      <c r="X540" s="231"/>
      <c r="Y540" s="231"/>
      <c r="Z540" s="231"/>
    </row>
    <row r="541" spans="1:26" ht="14.25" customHeight="1">
      <c r="A541" s="31"/>
      <c r="B541" s="31"/>
      <c r="C541" s="31"/>
      <c r="D541" s="31"/>
      <c r="E541" s="31"/>
      <c r="F541" s="31"/>
      <c r="G541" s="31"/>
      <c r="H541" s="231"/>
      <c r="I541" s="231"/>
      <c r="J541" s="231"/>
      <c r="K541" s="231"/>
      <c r="L541" s="231"/>
      <c r="M541" s="231"/>
      <c r="N541" s="231"/>
      <c r="O541" s="231"/>
      <c r="P541" s="231"/>
      <c r="Q541" s="231"/>
      <c r="R541" s="231"/>
      <c r="S541" s="231"/>
      <c r="T541" s="231"/>
      <c r="U541" s="231"/>
      <c r="V541" s="231"/>
      <c r="W541" s="231"/>
      <c r="X541" s="231"/>
      <c r="Y541" s="231"/>
      <c r="Z541" s="231"/>
    </row>
    <row r="542" spans="1:26" ht="14.25" customHeight="1">
      <c r="A542" s="31"/>
      <c r="B542" s="31"/>
      <c r="C542" s="31"/>
      <c r="D542" s="31"/>
      <c r="E542" s="31"/>
      <c r="F542" s="31"/>
      <c r="G542" s="31"/>
      <c r="H542" s="231"/>
      <c r="I542" s="231"/>
      <c r="J542" s="231"/>
      <c r="K542" s="231"/>
      <c r="L542" s="231"/>
      <c r="M542" s="231"/>
      <c r="N542" s="231"/>
      <c r="O542" s="231"/>
      <c r="P542" s="231"/>
      <c r="Q542" s="231"/>
      <c r="R542" s="231"/>
      <c r="S542" s="231"/>
      <c r="T542" s="231"/>
      <c r="U542" s="231"/>
      <c r="V542" s="231"/>
      <c r="W542" s="231"/>
      <c r="X542" s="231"/>
      <c r="Y542" s="231"/>
      <c r="Z542" s="231"/>
    </row>
    <row r="543" spans="1:26" ht="14.25" customHeight="1">
      <c r="A543" s="31"/>
      <c r="B543" s="31"/>
      <c r="C543" s="31"/>
      <c r="D543" s="31"/>
      <c r="E543" s="31"/>
      <c r="F543" s="31"/>
      <c r="G543" s="31"/>
      <c r="H543" s="231"/>
      <c r="I543" s="231"/>
      <c r="J543" s="231"/>
      <c r="K543" s="231"/>
      <c r="L543" s="231"/>
      <c r="M543" s="231"/>
      <c r="N543" s="231"/>
      <c r="O543" s="231"/>
      <c r="P543" s="231"/>
      <c r="Q543" s="231"/>
      <c r="R543" s="231"/>
      <c r="S543" s="231"/>
      <c r="T543" s="231"/>
      <c r="U543" s="231"/>
      <c r="V543" s="231"/>
      <c r="W543" s="231"/>
      <c r="X543" s="231"/>
      <c r="Y543" s="231"/>
      <c r="Z543" s="231"/>
    </row>
    <row r="544" spans="1:26" ht="14.25" customHeight="1">
      <c r="A544" s="31"/>
      <c r="B544" s="31"/>
      <c r="C544" s="31"/>
      <c r="D544" s="31"/>
      <c r="E544" s="31"/>
      <c r="F544" s="31"/>
      <c r="G544" s="31"/>
      <c r="H544" s="231"/>
      <c r="I544" s="231"/>
      <c r="J544" s="231"/>
      <c r="K544" s="231"/>
      <c r="L544" s="231"/>
      <c r="M544" s="231"/>
      <c r="N544" s="231"/>
      <c r="O544" s="231"/>
      <c r="P544" s="231"/>
      <c r="Q544" s="231"/>
      <c r="R544" s="231"/>
      <c r="S544" s="231"/>
      <c r="T544" s="231"/>
      <c r="U544" s="231"/>
      <c r="V544" s="231"/>
      <c r="W544" s="231"/>
      <c r="X544" s="231"/>
      <c r="Y544" s="231"/>
      <c r="Z544" s="231"/>
    </row>
    <row r="545" spans="1:26" ht="14.25" customHeight="1">
      <c r="A545" s="31"/>
      <c r="B545" s="31"/>
      <c r="C545" s="31"/>
      <c r="D545" s="31"/>
      <c r="E545" s="31"/>
      <c r="F545" s="31"/>
      <c r="G545" s="31"/>
      <c r="H545" s="231"/>
      <c r="I545" s="231"/>
      <c r="J545" s="231"/>
      <c r="K545" s="231"/>
      <c r="L545" s="231"/>
      <c r="M545" s="231"/>
      <c r="N545" s="231"/>
      <c r="O545" s="231"/>
      <c r="P545" s="231"/>
      <c r="Q545" s="231"/>
      <c r="R545" s="231"/>
      <c r="S545" s="231"/>
      <c r="T545" s="231"/>
      <c r="U545" s="231"/>
      <c r="V545" s="231"/>
      <c r="W545" s="231"/>
      <c r="X545" s="231"/>
      <c r="Y545" s="231"/>
      <c r="Z545" s="231"/>
    </row>
    <row r="546" spans="1:26" ht="14.25" customHeight="1">
      <c r="A546" s="31"/>
      <c r="B546" s="31"/>
      <c r="C546" s="31"/>
      <c r="D546" s="31"/>
      <c r="E546" s="31"/>
      <c r="F546" s="31"/>
      <c r="G546" s="31"/>
      <c r="H546" s="231"/>
      <c r="I546" s="231"/>
      <c r="J546" s="231"/>
      <c r="K546" s="231"/>
      <c r="L546" s="231"/>
      <c r="M546" s="231"/>
      <c r="N546" s="231"/>
      <c r="O546" s="231"/>
      <c r="P546" s="231"/>
      <c r="Q546" s="231"/>
      <c r="R546" s="231"/>
      <c r="S546" s="231"/>
      <c r="T546" s="231"/>
      <c r="U546" s="231"/>
      <c r="V546" s="231"/>
      <c r="W546" s="231"/>
      <c r="X546" s="231"/>
      <c r="Y546" s="231"/>
      <c r="Z546" s="231"/>
    </row>
    <row r="547" spans="1:26" ht="14.25" customHeight="1">
      <c r="A547" s="31"/>
      <c r="B547" s="31"/>
      <c r="C547" s="31"/>
      <c r="D547" s="31"/>
      <c r="E547" s="31"/>
      <c r="F547" s="31"/>
      <c r="G547" s="31"/>
      <c r="H547" s="231"/>
      <c r="I547" s="231"/>
      <c r="J547" s="231"/>
      <c r="K547" s="231"/>
      <c r="L547" s="231"/>
      <c r="M547" s="231"/>
      <c r="N547" s="231"/>
      <c r="O547" s="231"/>
      <c r="P547" s="231"/>
      <c r="Q547" s="231"/>
      <c r="R547" s="231"/>
      <c r="S547" s="231"/>
      <c r="T547" s="231"/>
      <c r="U547" s="231"/>
      <c r="V547" s="231"/>
      <c r="W547" s="231"/>
      <c r="X547" s="231"/>
      <c r="Y547" s="231"/>
      <c r="Z547" s="231"/>
    </row>
    <row r="548" spans="1:26" ht="14.25" customHeight="1">
      <c r="A548" s="31"/>
      <c r="B548" s="31"/>
      <c r="C548" s="31"/>
      <c r="D548" s="31"/>
      <c r="E548" s="31"/>
      <c r="F548" s="31"/>
      <c r="G548" s="31"/>
      <c r="H548" s="231"/>
      <c r="I548" s="231"/>
      <c r="J548" s="231"/>
      <c r="K548" s="231"/>
      <c r="L548" s="231"/>
      <c r="M548" s="231"/>
      <c r="N548" s="231"/>
      <c r="O548" s="231"/>
      <c r="P548" s="231"/>
      <c r="Q548" s="231"/>
      <c r="R548" s="231"/>
      <c r="S548" s="231"/>
      <c r="T548" s="231"/>
      <c r="U548" s="231"/>
      <c r="V548" s="231"/>
      <c r="W548" s="231"/>
      <c r="X548" s="231"/>
      <c r="Y548" s="231"/>
      <c r="Z548" s="231"/>
    </row>
    <row r="549" spans="1:26" ht="14.25" customHeight="1">
      <c r="A549" s="31"/>
      <c r="B549" s="31"/>
      <c r="C549" s="31"/>
      <c r="D549" s="31"/>
      <c r="E549" s="31"/>
      <c r="F549" s="31"/>
      <c r="G549" s="31"/>
      <c r="H549" s="231"/>
      <c r="I549" s="231"/>
      <c r="J549" s="231"/>
      <c r="K549" s="231"/>
      <c r="L549" s="231"/>
      <c r="M549" s="231"/>
      <c r="N549" s="231"/>
      <c r="O549" s="231"/>
      <c r="P549" s="231"/>
      <c r="Q549" s="231"/>
      <c r="R549" s="231"/>
      <c r="S549" s="231"/>
      <c r="T549" s="231"/>
      <c r="U549" s="231"/>
      <c r="V549" s="231"/>
      <c r="W549" s="231"/>
      <c r="X549" s="231"/>
      <c r="Y549" s="231"/>
      <c r="Z549" s="231"/>
    </row>
    <row r="550" spans="1:26" ht="14.25" customHeight="1">
      <c r="A550" s="31"/>
      <c r="B550" s="31"/>
      <c r="C550" s="31"/>
      <c r="D550" s="31"/>
      <c r="E550" s="31"/>
      <c r="F550" s="31"/>
      <c r="G550" s="31"/>
      <c r="H550" s="231"/>
      <c r="I550" s="231"/>
      <c r="J550" s="231"/>
      <c r="K550" s="231"/>
      <c r="L550" s="231"/>
      <c r="M550" s="231"/>
      <c r="N550" s="231"/>
      <c r="O550" s="231"/>
      <c r="P550" s="231"/>
      <c r="Q550" s="231"/>
      <c r="R550" s="231"/>
      <c r="S550" s="231"/>
      <c r="T550" s="231"/>
      <c r="U550" s="231"/>
      <c r="V550" s="231"/>
      <c r="W550" s="231"/>
      <c r="X550" s="231"/>
      <c r="Y550" s="231"/>
      <c r="Z550" s="231"/>
    </row>
    <row r="551" spans="1:26" ht="14.25" customHeight="1">
      <c r="A551" s="31"/>
      <c r="B551" s="31"/>
      <c r="C551" s="31"/>
      <c r="D551" s="31"/>
      <c r="E551" s="31"/>
      <c r="F551" s="31"/>
      <c r="G551" s="31"/>
      <c r="H551" s="231"/>
      <c r="I551" s="231"/>
      <c r="J551" s="231"/>
      <c r="K551" s="231"/>
      <c r="L551" s="231"/>
      <c r="M551" s="231"/>
      <c r="N551" s="231"/>
      <c r="O551" s="231"/>
      <c r="P551" s="231"/>
      <c r="Q551" s="231"/>
      <c r="R551" s="231"/>
      <c r="S551" s="231"/>
      <c r="T551" s="231"/>
      <c r="U551" s="231"/>
      <c r="V551" s="231"/>
      <c r="W551" s="231"/>
      <c r="X551" s="231"/>
      <c r="Y551" s="231"/>
      <c r="Z551" s="231"/>
    </row>
    <row r="552" spans="1:26" ht="14.25" customHeight="1">
      <c r="A552" s="31"/>
      <c r="B552" s="31"/>
      <c r="C552" s="31"/>
      <c r="D552" s="31"/>
      <c r="E552" s="31"/>
      <c r="F552" s="31"/>
      <c r="G552" s="31"/>
      <c r="H552" s="231"/>
      <c r="I552" s="231"/>
      <c r="J552" s="231"/>
      <c r="K552" s="231"/>
      <c r="L552" s="231"/>
      <c r="M552" s="231"/>
      <c r="N552" s="231"/>
      <c r="O552" s="231"/>
      <c r="P552" s="231"/>
      <c r="Q552" s="231"/>
      <c r="R552" s="231"/>
      <c r="S552" s="231"/>
      <c r="T552" s="231"/>
      <c r="U552" s="231"/>
      <c r="V552" s="231"/>
      <c r="W552" s="231"/>
      <c r="X552" s="231"/>
      <c r="Y552" s="231"/>
      <c r="Z552" s="231"/>
    </row>
    <row r="553" spans="1:26" ht="14.25" customHeight="1">
      <c r="A553" s="31"/>
      <c r="B553" s="31"/>
      <c r="C553" s="31"/>
      <c r="D553" s="31"/>
      <c r="E553" s="31"/>
      <c r="F553" s="31"/>
      <c r="G553" s="31"/>
      <c r="H553" s="231"/>
      <c r="I553" s="231"/>
      <c r="J553" s="231"/>
      <c r="K553" s="231"/>
      <c r="L553" s="231"/>
      <c r="M553" s="231"/>
      <c r="N553" s="231"/>
      <c r="O553" s="231"/>
      <c r="P553" s="231"/>
      <c r="Q553" s="231"/>
      <c r="R553" s="231"/>
      <c r="S553" s="231"/>
      <c r="T553" s="231"/>
      <c r="U553" s="231"/>
      <c r="V553" s="231"/>
      <c r="W553" s="231"/>
      <c r="X553" s="231"/>
      <c r="Y553" s="231"/>
      <c r="Z553" s="231"/>
    </row>
    <row r="554" spans="1:26" ht="14.25" customHeight="1">
      <c r="A554" s="31"/>
      <c r="B554" s="31"/>
      <c r="C554" s="31"/>
      <c r="D554" s="31"/>
      <c r="E554" s="31"/>
      <c r="F554" s="31"/>
      <c r="G554" s="31"/>
      <c r="H554" s="231"/>
      <c r="I554" s="231"/>
      <c r="J554" s="231"/>
      <c r="K554" s="231"/>
      <c r="L554" s="231"/>
      <c r="M554" s="231"/>
      <c r="N554" s="231"/>
      <c r="O554" s="231"/>
      <c r="P554" s="231"/>
      <c r="Q554" s="231"/>
      <c r="R554" s="231"/>
      <c r="S554" s="231"/>
      <c r="T554" s="231"/>
      <c r="U554" s="231"/>
      <c r="V554" s="231"/>
      <c r="W554" s="231"/>
      <c r="X554" s="231"/>
      <c r="Y554" s="231"/>
      <c r="Z554" s="231"/>
    </row>
    <row r="555" spans="1:26" ht="14.25" customHeight="1">
      <c r="A555" s="31"/>
      <c r="B555" s="31"/>
      <c r="C555" s="31"/>
      <c r="D555" s="31"/>
      <c r="E555" s="31"/>
      <c r="F555" s="31"/>
      <c r="G555" s="31"/>
      <c r="H555" s="231"/>
      <c r="I555" s="231"/>
      <c r="J555" s="231"/>
      <c r="K555" s="231"/>
      <c r="L555" s="231"/>
      <c r="M555" s="231"/>
      <c r="N555" s="231"/>
      <c r="O555" s="231"/>
      <c r="P555" s="231"/>
      <c r="Q555" s="231"/>
      <c r="R555" s="231"/>
      <c r="S555" s="231"/>
      <c r="T555" s="231"/>
      <c r="U555" s="231"/>
      <c r="V555" s="231"/>
      <c r="W555" s="231"/>
      <c r="X555" s="231"/>
      <c r="Y555" s="231"/>
      <c r="Z555" s="231"/>
    </row>
    <row r="556" spans="1:26" ht="14.25" customHeight="1">
      <c r="A556" s="31"/>
      <c r="B556" s="31"/>
      <c r="C556" s="31"/>
      <c r="D556" s="31"/>
      <c r="E556" s="31"/>
      <c r="F556" s="31"/>
      <c r="G556" s="31"/>
      <c r="H556" s="231"/>
      <c r="I556" s="231"/>
      <c r="J556" s="231"/>
      <c r="K556" s="231"/>
      <c r="L556" s="231"/>
      <c r="M556" s="231"/>
      <c r="N556" s="231"/>
      <c r="O556" s="231"/>
      <c r="P556" s="231"/>
      <c r="Q556" s="231"/>
      <c r="R556" s="231"/>
      <c r="S556" s="231"/>
      <c r="T556" s="231"/>
      <c r="U556" s="231"/>
      <c r="V556" s="231"/>
      <c r="W556" s="231"/>
      <c r="X556" s="231"/>
      <c r="Y556" s="231"/>
      <c r="Z556" s="231"/>
    </row>
    <row r="557" spans="1:26" ht="14.25" customHeight="1">
      <c r="A557" s="31"/>
      <c r="B557" s="31"/>
      <c r="C557" s="31"/>
      <c r="D557" s="31"/>
      <c r="E557" s="31"/>
      <c r="F557" s="31"/>
      <c r="G557" s="31"/>
      <c r="H557" s="231"/>
      <c r="I557" s="231"/>
      <c r="J557" s="231"/>
      <c r="K557" s="231"/>
      <c r="L557" s="231"/>
      <c r="M557" s="231"/>
      <c r="N557" s="231"/>
      <c r="O557" s="231"/>
      <c r="P557" s="231"/>
      <c r="Q557" s="231"/>
      <c r="R557" s="231"/>
      <c r="S557" s="231"/>
      <c r="T557" s="231"/>
      <c r="U557" s="231"/>
      <c r="V557" s="231"/>
      <c r="W557" s="231"/>
      <c r="X557" s="231"/>
      <c r="Y557" s="231"/>
      <c r="Z557" s="231"/>
    </row>
    <row r="558" spans="1:26" ht="14.25" customHeight="1">
      <c r="A558" s="31"/>
      <c r="B558" s="31"/>
      <c r="C558" s="31"/>
      <c r="D558" s="31"/>
      <c r="E558" s="31"/>
      <c r="F558" s="31"/>
      <c r="G558" s="31"/>
      <c r="H558" s="231"/>
      <c r="I558" s="231"/>
      <c r="J558" s="231"/>
      <c r="K558" s="231"/>
      <c r="L558" s="231"/>
      <c r="M558" s="231"/>
      <c r="N558" s="231"/>
      <c r="O558" s="231"/>
      <c r="P558" s="231"/>
      <c r="Q558" s="231"/>
      <c r="R558" s="231"/>
      <c r="S558" s="231"/>
      <c r="T558" s="231"/>
      <c r="U558" s="231"/>
      <c r="V558" s="231"/>
      <c r="W558" s="231"/>
      <c r="X558" s="231"/>
      <c r="Y558" s="231"/>
      <c r="Z558" s="231"/>
    </row>
    <row r="559" spans="1:26" ht="14.25" customHeight="1">
      <c r="A559" s="31"/>
      <c r="B559" s="31"/>
      <c r="C559" s="31"/>
      <c r="D559" s="31"/>
      <c r="E559" s="31"/>
      <c r="F559" s="31"/>
      <c r="G559" s="31"/>
      <c r="H559" s="231"/>
      <c r="I559" s="231"/>
      <c r="J559" s="231"/>
      <c r="K559" s="231"/>
      <c r="L559" s="231"/>
      <c r="M559" s="231"/>
      <c r="N559" s="231"/>
      <c r="O559" s="231"/>
      <c r="P559" s="231"/>
      <c r="Q559" s="231"/>
      <c r="R559" s="231"/>
      <c r="S559" s="231"/>
      <c r="T559" s="231"/>
      <c r="U559" s="231"/>
      <c r="V559" s="231"/>
      <c r="W559" s="231"/>
      <c r="X559" s="231"/>
      <c r="Y559" s="231"/>
      <c r="Z559" s="231"/>
    </row>
    <row r="560" spans="1:26" ht="14.25" customHeight="1">
      <c r="A560" s="31"/>
      <c r="B560" s="31"/>
      <c r="C560" s="31"/>
      <c r="D560" s="31"/>
      <c r="E560" s="31"/>
      <c r="F560" s="31"/>
      <c r="G560" s="31"/>
      <c r="H560" s="231"/>
      <c r="I560" s="231"/>
      <c r="J560" s="231"/>
      <c r="K560" s="231"/>
      <c r="L560" s="231"/>
      <c r="M560" s="231"/>
      <c r="N560" s="231"/>
      <c r="O560" s="231"/>
      <c r="P560" s="231"/>
      <c r="Q560" s="231"/>
      <c r="R560" s="231"/>
      <c r="S560" s="231"/>
      <c r="T560" s="231"/>
      <c r="U560" s="231"/>
      <c r="V560" s="231"/>
      <c r="W560" s="231"/>
      <c r="X560" s="231"/>
      <c r="Y560" s="231"/>
      <c r="Z560" s="231"/>
    </row>
    <row r="561" spans="1:26" ht="14.25" customHeight="1">
      <c r="A561" s="31"/>
      <c r="B561" s="31"/>
      <c r="C561" s="31"/>
      <c r="D561" s="31"/>
      <c r="E561" s="31"/>
      <c r="F561" s="31"/>
      <c r="G561" s="31"/>
      <c r="H561" s="231"/>
      <c r="I561" s="231"/>
      <c r="J561" s="231"/>
      <c r="K561" s="231"/>
      <c r="L561" s="231"/>
      <c r="M561" s="231"/>
      <c r="N561" s="231"/>
      <c r="O561" s="231"/>
      <c r="P561" s="231"/>
      <c r="Q561" s="231"/>
      <c r="R561" s="231"/>
      <c r="S561" s="231"/>
      <c r="T561" s="231"/>
      <c r="U561" s="231"/>
      <c r="V561" s="231"/>
      <c r="W561" s="231"/>
      <c r="X561" s="231"/>
      <c r="Y561" s="231"/>
      <c r="Z561" s="231"/>
    </row>
    <row r="562" spans="1:26" ht="14.25" customHeight="1">
      <c r="A562" s="31"/>
      <c r="B562" s="31"/>
      <c r="C562" s="31"/>
      <c r="D562" s="31"/>
      <c r="E562" s="31"/>
      <c r="F562" s="31"/>
      <c r="G562" s="31"/>
      <c r="H562" s="231"/>
      <c r="I562" s="231"/>
      <c r="J562" s="231"/>
      <c r="K562" s="231"/>
      <c r="L562" s="231"/>
      <c r="M562" s="231"/>
      <c r="N562" s="231"/>
      <c r="O562" s="231"/>
      <c r="P562" s="231"/>
      <c r="Q562" s="231"/>
      <c r="R562" s="231"/>
      <c r="S562" s="231"/>
      <c r="T562" s="231"/>
      <c r="U562" s="231"/>
      <c r="V562" s="231"/>
      <c r="W562" s="231"/>
      <c r="X562" s="231"/>
      <c r="Y562" s="231"/>
      <c r="Z562" s="231"/>
    </row>
    <row r="563" spans="1:26" ht="14.25" customHeight="1">
      <c r="A563" s="31"/>
      <c r="B563" s="31"/>
      <c r="C563" s="31"/>
      <c r="D563" s="31"/>
      <c r="E563" s="31"/>
      <c r="F563" s="31"/>
      <c r="G563" s="31"/>
      <c r="H563" s="231"/>
      <c r="I563" s="231"/>
      <c r="J563" s="231"/>
      <c r="K563" s="231"/>
      <c r="L563" s="231"/>
      <c r="M563" s="231"/>
      <c r="N563" s="231"/>
      <c r="O563" s="231"/>
      <c r="P563" s="231"/>
      <c r="Q563" s="231"/>
      <c r="R563" s="231"/>
      <c r="S563" s="231"/>
      <c r="T563" s="231"/>
      <c r="U563" s="231"/>
      <c r="V563" s="231"/>
      <c r="W563" s="231"/>
      <c r="X563" s="231"/>
      <c r="Y563" s="231"/>
      <c r="Z563" s="231"/>
    </row>
    <row r="564" spans="1:26" ht="14.25" customHeight="1">
      <c r="A564" s="31"/>
      <c r="B564" s="31"/>
      <c r="C564" s="31"/>
      <c r="D564" s="31"/>
      <c r="E564" s="31"/>
      <c r="F564" s="31"/>
      <c r="G564" s="31"/>
      <c r="H564" s="231"/>
      <c r="I564" s="231"/>
      <c r="J564" s="231"/>
      <c r="K564" s="231"/>
      <c r="L564" s="231"/>
      <c r="M564" s="231"/>
      <c r="N564" s="231"/>
      <c r="O564" s="231"/>
      <c r="P564" s="231"/>
      <c r="Q564" s="231"/>
      <c r="R564" s="231"/>
      <c r="S564" s="231"/>
      <c r="T564" s="231"/>
      <c r="U564" s="231"/>
      <c r="V564" s="231"/>
      <c r="W564" s="231"/>
      <c r="X564" s="231"/>
      <c r="Y564" s="231"/>
      <c r="Z564" s="231"/>
    </row>
    <row r="565" spans="1:26" ht="14.25" customHeight="1">
      <c r="A565" s="31"/>
      <c r="B565" s="31"/>
      <c r="C565" s="31"/>
      <c r="D565" s="31"/>
      <c r="E565" s="31"/>
      <c r="F565" s="31"/>
      <c r="G565" s="31"/>
      <c r="H565" s="231"/>
      <c r="I565" s="231"/>
      <c r="J565" s="231"/>
      <c r="K565" s="231"/>
      <c r="L565" s="231"/>
      <c r="M565" s="231"/>
      <c r="N565" s="231"/>
      <c r="O565" s="231"/>
      <c r="P565" s="231"/>
      <c r="Q565" s="231"/>
      <c r="R565" s="231"/>
      <c r="S565" s="231"/>
      <c r="T565" s="231"/>
      <c r="U565" s="231"/>
      <c r="V565" s="231"/>
      <c r="W565" s="231"/>
      <c r="X565" s="231"/>
      <c r="Y565" s="231"/>
      <c r="Z565" s="231"/>
    </row>
    <row r="566" spans="1:26" ht="14.25" customHeight="1">
      <c r="A566" s="31"/>
      <c r="B566" s="31"/>
      <c r="C566" s="31"/>
      <c r="D566" s="31"/>
      <c r="E566" s="31"/>
      <c r="F566" s="31"/>
      <c r="G566" s="31"/>
      <c r="H566" s="231"/>
      <c r="I566" s="231"/>
      <c r="J566" s="231"/>
      <c r="K566" s="231"/>
      <c r="L566" s="231"/>
      <c r="M566" s="231"/>
      <c r="N566" s="231"/>
      <c r="O566" s="231"/>
      <c r="P566" s="231"/>
      <c r="Q566" s="231"/>
      <c r="R566" s="231"/>
      <c r="S566" s="231"/>
      <c r="T566" s="231"/>
      <c r="U566" s="231"/>
      <c r="V566" s="231"/>
      <c r="W566" s="231"/>
      <c r="X566" s="231"/>
      <c r="Y566" s="231"/>
      <c r="Z566" s="231"/>
    </row>
    <row r="567" spans="1:26" ht="14.25" customHeight="1">
      <c r="A567" s="31"/>
      <c r="B567" s="31"/>
      <c r="C567" s="31"/>
      <c r="D567" s="31"/>
      <c r="E567" s="31"/>
      <c r="F567" s="31"/>
      <c r="G567" s="31"/>
      <c r="H567" s="231"/>
      <c r="I567" s="231"/>
      <c r="J567" s="231"/>
      <c r="K567" s="231"/>
      <c r="L567" s="231"/>
      <c r="M567" s="231"/>
      <c r="N567" s="231"/>
      <c r="O567" s="231"/>
      <c r="P567" s="231"/>
      <c r="Q567" s="231"/>
      <c r="R567" s="231"/>
      <c r="S567" s="231"/>
      <c r="T567" s="231"/>
      <c r="U567" s="231"/>
      <c r="V567" s="231"/>
      <c r="W567" s="231"/>
      <c r="X567" s="231"/>
      <c r="Y567" s="231"/>
      <c r="Z567" s="231"/>
    </row>
    <row r="568" spans="1:26" ht="14.25" customHeight="1">
      <c r="A568" s="31"/>
      <c r="B568" s="31"/>
      <c r="C568" s="31"/>
      <c r="D568" s="31"/>
      <c r="E568" s="31"/>
      <c r="F568" s="31"/>
      <c r="G568" s="31"/>
      <c r="H568" s="231"/>
      <c r="I568" s="231"/>
      <c r="J568" s="231"/>
      <c r="K568" s="231"/>
      <c r="L568" s="231"/>
      <c r="M568" s="231"/>
      <c r="N568" s="231"/>
      <c r="O568" s="231"/>
      <c r="P568" s="231"/>
      <c r="Q568" s="231"/>
      <c r="R568" s="231"/>
      <c r="S568" s="231"/>
      <c r="T568" s="231"/>
      <c r="U568" s="231"/>
      <c r="V568" s="231"/>
      <c r="W568" s="231"/>
      <c r="X568" s="231"/>
      <c r="Y568" s="231"/>
      <c r="Z568" s="231"/>
    </row>
    <row r="569" spans="1:26" ht="14.25" customHeight="1">
      <c r="A569" s="31"/>
      <c r="B569" s="31"/>
      <c r="C569" s="31"/>
      <c r="D569" s="31"/>
      <c r="E569" s="31"/>
      <c r="F569" s="31"/>
      <c r="G569" s="31"/>
      <c r="H569" s="231"/>
      <c r="I569" s="231"/>
      <c r="J569" s="231"/>
      <c r="K569" s="231"/>
      <c r="L569" s="231"/>
      <c r="M569" s="231"/>
      <c r="N569" s="231"/>
      <c r="O569" s="231"/>
      <c r="P569" s="231"/>
      <c r="Q569" s="231"/>
      <c r="R569" s="231"/>
      <c r="S569" s="231"/>
      <c r="T569" s="231"/>
      <c r="U569" s="231"/>
      <c r="V569" s="231"/>
      <c r="W569" s="231"/>
      <c r="X569" s="231"/>
      <c r="Y569" s="231"/>
      <c r="Z569" s="231"/>
    </row>
    <row r="570" spans="1:26" ht="14.25" customHeight="1">
      <c r="A570" s="31"/>
      <c r="B570" s="31"/>
      <c r="C570" s="31"/>
      <c r="D570" s="31"/>
      <c r="E570" s="31"/>
      <c r="F570" s="31"/>
      <c r="G570" s="31"/>
      <c r="H570" s="231"/>
      <c r="I570" s="231"/>
      <c r="J570" s="231"/>
      <c r="K570" s="231"/>
      <c r="L570" s="231"/>
      <c r="M570" s="231"/>
      <c r="N570" s="231"/>
      <c r="O570" s="231"/>
      <c r="P570" s="231"/>
      <c r="Q570" s="231"/>
      <c r="R570" s="231"/>
      <c r="S570" s="231"/>
      <c r="T570" s="231"/>
      <c r="U570" s="231"/>
      <c r="V570" s="231"/>
      <c r="W570" s="231"/>
      <c r="X570" s="231"/>
      <c r="Y570" s="231"/>
      <c r="Z570" s="231"/>
    </row>
    <row r="571" spans="1:26" ht="14.25" customHeight="1">
      <c r="A571" s="31"/>
      <c r="B571" s="31"/>
      <c r="C571" s="31"/>
      <c r="D571" s="31"/>
      <c r="E571" s="31"/>
      <c r="F571" s="31"/>
      <c r="G571" s="31"/>
      <c r="H571" s="231"/>
      <c r="I571" s="231"/>
      <c r="J571" s="231"/>
      <c r="K571" s="231"/>
      <c r="L571" s="231"/>
      <c r="M571" s="231"/>
      <c r="N571" s="231"/>
      <c r="O571" s="231"/>
      <c r="P571" s="231"/>
      <c r="Q571" s="231"/>
      <c r="R571" s="231"/>
      <c r="S571" s="231"/>
      <c r="T571" s="231"/>
      <c r="U571" s="231"/>
      <c r="V571" s="231"/>
      <c r="W571" s="231"/>
      <c r="X571" s="231"/>
      <c r="Y571" s="231"/>
      <c r="Z571" s="231"/>
    </row>
    <row r="572" spans="1:26" ht="14.25" customHeight="1">
      <c r="A572" s="31"/>
      <c r="B572" s="31"/>
      <c r="C572" s="31"/>
      <c r="D572" s="31"/>
      <c r="E572" s="31"/>
      <c r="F572" s="31"/>
      <c r="G572" s="31"/>
      <c r="H572" s="231"/>
      <c r="I572" s="231"/>
      <c r="J572" s="231"/>
      <c r="K572" s="231"/>
      <c r="L572" s="231"/>
      <c r="M572" s="231"/>
      <c r="N572" s="231"/>
      <c r="O572" s="231"/>
      <c r="P572" s="231"/>
      <c r="Q572" s="231"/>
      <c r="R572" s="231"/>
      <c r="S572" s="231"/>
      <c r="T572" s="231"/>
      <c r="U572" s="231"/>
      <c r="V572" s="231"/>
      <c r="W572" s="231"/>
      <c r="X572" s="231"/>
      <c r="Y572" s="231"/>
      <c r="Z572" s="231"/>
    </row>
    <row r="573" spans="1:26" ht="14.25" customHeight="1">
      <c r="A573" s="31"/>
      <c r="B573" s="31"/>
      <c r="C573" s="31"/>
      <c r="D573" s="31"/>
      <c r="E573" s="31"/>
      <c r="F573" s="31"/>
      <c r="G573" s="31"/>
      <c r="H573" s="231"/>
      <c r="I573" s="231"/>
      <c r="J573" s="231"/>
      <c r="K573" s="231"/>
      <c r="L573" s="231"/>
      <c r="M573" s="231"/>
      <c r="N573" s="231"/>
      <c r="O573" s="231"/>
      <c r="P573" s="231"/>
      <c r="Q573" s="231"/>
      <c r="R573" s="231"/>
      <c r="S573" s="231"/>
      <c r="T573" s="231"/>
      <c r="U573" s="231"/>
      <c r="V573" s="231"/>
      <c r="W573" s="231"/>
      <c r="X573" s="231"/>
      <c r="Y573" s="231"/>
      <c r="Z573" s="231"/>
    </row>
    <row r="574" spans="1:26" ht="14.25" customHeight="1">
      <c r="A574" s="31"/>
      <c r="B574" s="31"/>
      <c r="C574" s="31"/>
      <c r="D574" s="31"/>
      <c r="E574" s="31"/>
      <c r="F574" s="31"/>
      <c r="G574" s="31"/>
      <c r="H574" s="231"/>
      <c r="I574" s="231"/>
      <c r="J574" s="231"/>
      <c r="K574" s="231"/>
      <c r="L574" s="231"/>
      <c r="M574" s="231"/>
      <c r="N574" s="231"/>
      <c r="O574" s="231"/>
      <c r="P574" s="231"/>
      <c r="Q574" s="231"/>
      <c r="R574" s="231"/>
      <c r="S574" s="231"/>
      <c r="T574" s="231"/>
      <c r="U574" s="231"/>
      <c r="V574" s="231"/>
      <c r="W574" s="231"/>
      <c r="X574" s="231"/>
      <c r="Y574" s="231"/>
      <c r="Z574" s="231"/>
    </row>
    <row r="575" spans="1:26" ht="14.25" customHeight="1">
      <c r="A575" s="31"/>
      <c r="B575" s="31"/>
      <c r="C575" s="31"/>
      <c r="D575" s="31"/>
      <c r="E575" s="31"/>
      <c r="F575" s="31"/>
      <c r="G575" s="31"/>
      <c r="H575" s="231"/>
      <c r="I575" s="231"/>
      <c r="J575" s="231"/>
      <c r="K575" s="231"/>
      <c r="L575" s="231"/>
      <c r="M575" s="231"/>
      <c r="N575" s="231"/>
      <c r="O575" s="231"/>
      <c r="P575" s="231"/>
      <c r="Q575" s="231"/>
      <c r="R575" s="231"/>
      <c r="S575" s="231"/>
      <c r="T575" s="231"/>
      <c r="U575" s="231"/>
      <c r="V575" s="231"/>
      <c r="W575" s="231"/>
      <c r="X575" s="231"/>
      <c r="Y575" s="231"/>
      <c r="Z575" s="231"/>
    </row>
    <row r="576" spans="1:26" ht="14.25" customHeight="1">
      <c r="A576" s="31"/>
      <c r="B576" s="31"/>
      <c r="C576" s="31"/>
      <c r="D576" s="31"/>
      <c r="E576" s="31"/>
      <c r="F576" s="31"/>
      <c r="G576" s="31"/>
      <c r="H576" s="231"/>
      <c r="I576" s="231"/>
      <c r="J576" s="231"/>
      <c r="K576" s="231"/>
      <c r="L576" s="231"/>
      <c r="M576" s="231"/>
      <c r="N576" s="231"/>
      <c r="O576" s="231"/>
      <c r="P576" s="231"/>
      <c r="Q576" s="231"/>
      <c r="R576" s="231"/>
      <c r="S576" s="231"/>
      <c r="T576" s="231"/>
      <c r="U576" s="231"/>
      <c r="V576" s="231"/>
      <c r="W576" s="231"/>
      <c r="X576" s="231"/>
      <c r="Y576" s="231"/>
      <c r="Z576" s="231"/>
    </row>
    <row r="577" spans="1:26" ht="14.25" customHeight="1">
      <c r="A577" s="31"/>
      <c r="B577" s="31"/>
      <c r="C577" s="31"/>
      <c r="D577" s="31"/>
      <c r="E577" s="31"/>
      <c r="F577" s="31"/>
      <c r="G577" s="31"/>
      <c r="H577" s="231"/>
      <c r="I577" s="231"/>
      <c r="J577" s="231"/>
      <c r="K577" s="231"/>
      <c r="L577" s="231"/>
      <c r="M577" s="231"/>
      <c r="N577" s="231"/>
      <c r="O577" s="231"/>
      <c r="P577" s="231"/>
      <c r="Q577" s="231"/>
      <c r="R577" s="231"/>
      <c r="S577" s="231"/>
      <c r="T577" s="231"/>
      <c r="U577" s="231"/>
      <c r="V577" s="231"/>
      <c r="W577" s="231"/>
      <c r="X577" s="231"/>
      <c r="Y577" s="231"/>
      <c r="Z577" s="231"/>
    </row>
    <row r="578" spans="1:26" ht="14.25" customHeight="1">
      <c r="A578" s="31"/>
      <c r="B578" s="31"/>
      <c r="C578" s="31"/>
      <c r="D578" s="31"/>
      <c r="E578" s="31"/>
      <c r="F578" s="31"/>
      <c r="G578" s="31"/>
      <c r="H578" s="231"/>
      <c r="I578" s="231"/>
      <c r="J578" s="231"/>
      <c r="K578" s="231"/>
      <c r="L578" s="231"/>
      <c r="M578" s="231"/>
      <c r="N578" s="231"/>
      <c r="O578" s="231"/>
      <c r="P578" s="231"/>
      <c r="Q578" s="231"/>
      <c r="R578" s="231"/>
      <c r="S578" s="231"/>
      <c r="T578" s="231"/>
      <c r="U578" s="231"/>
      <c r="V578" s="231"/>
      <c r="W578" s="231"/>
      <c r="X578" s="231"/>
      <c r="Y578" s="231"/>
      <c r="Z578" s="231"/>
    </row>
    <row r="579" spans="1:26" ht="14.25" customHeight="1">
      <c r="A579" s="31"/>
      <c r="B579" s="31"/>
      <c r="C579" s="31"/>
      <c r="D579" s="31"/>
      <c r="E579" s="31"/>
      <c r="F579" s="31"/>
      <c r="G579" s="31"/>
      <c r="H579" s="231"/>
      <c r="I579" s="231"/>
      <c r="J579" s="231"/>
      <c r="K579" s="231"/>
      <c r="L579" s="231"/>
      <c r="M579" s="231"/>
      <c r="N579" s="231"/>
      <c r="O579" s="231"/>
      <c r="P579" s="231"/>
      <c r="Q579" s="231"/>
      <c r="R579" s="231"/>
      <c r="S579" s="231"/>
      <c r="T579" s="231"/>
      <c r="U579" s="231"/>
      <c r="V579" s="231"/>
      <c r="W579" s="231"/>
      <c r="X579" s="231"/>
      <c r="Y579" s="231"/>
      <c r="Z579" s="231"/>
    </row>
    <row r="580" spans="1:26" ht="14.25" customHeight="1">
      <c r="A580" s="31"/>
      <c r="B580" s="31"/>
      <c r="C580" s="31"/>
      <c r="D580" s="31"/>
      <c r="E580" s="31"/>
      <c r="F580" s="31"/>
      <c r="G580" s="31"/>
      <c r="H580" s="231"/>
      <c r="I580" s="231"/>
      <c r="J580" s="231"/>
      <c r="K580" s="231"/>
      <c r="L580" s="231"/>
      <c r="M580" s="231"/>
      <c r="N580" s="231"/>
      <c r="O580" s="231"/>
      <c r="P580" s="231"/>
      <c r="Q580" s="231"/>
      <c r="R580" s="231"/>
      <c r="S580" s="231"/>
      <c r="T580" s="231"/>
      <c r="U580" s="231"/>
      <c r="V580" s="231"/>
      <c r="W580" s="231"/>
      <c r="X580" s="231"/>
      <c r="Y580" s="231"/>
      <c r="Z580" s="231"/>
    </row>
    <row r="581" spans="1:26" ht="14.25" customHeight="1">
      <c r="A581" s="31"/>
      <c r="B581" s="31"/>
      <c r="C581" s="31"/>
      <c r="D581" s="31"/>
      <c r="E581" s="31"/>
      <c r="F581" s="31"/>
      <c r="G581" s="31"/>
      <c r="H581" s="231"/>
      <c r="I581" s="231"/>
      <c r="J581" s="231"/>
      <c r="K581" s="231"/>
      <c r="L581" s="231"/>
      <c r="M581" s="231"/>
      <c r="N581" s="231"/>
      <c r="O581" s="231"/>
      <c r="P581" s="231"/>
      <c r="Q581" s="231"/>
      <c r="R581" s="231"/>
      <c r="S581" s="231"/>
      <c r="T581" s="231"/>
      <c r="U581" s="231"/>
      <c r="V581" s="231"/>
      <c r="W581" s="231"/>
      <c r="X581" s="231"/>
      <c r="Y581" s="231"/>
      <c r="Z581" s="231"/>
    </row>
    <row r="582" spans="1:26" ht="14.25" customHeight="1">
      <c r="A582" s="31"/>
      <c r="B582" s="31"/>
      <c r="C582" s="31"/>
      <c r="D582" s="31"/>
      <c r="E582" s="31"/>
      <c r="F582" s="31"/>
      <c r="G582" s="31"/>
      <c r="H582" s="231"/>
      <c r="I582" s="231"/>
      <c r="J582" s="231"/>
      <c r="K582" s="231"/>
      <c r="L582" s="231"/>
      <c r="M582" s="231"/>
      <c r="N582" s="231"/>
      <c r="O582" s="231"/>
      <c r="P582" s="231"/>
      <c r="Q582" s="231"/>
      <c r="R582" s="231"/>
      <c r="S582" s="231"/>
      <c r="T582" s="231"/>
      <c r="U582" s="231"/>
      <c r="V582" s="231"/>
      <c r="W582" s="231"/>
      <c r="X582" s="231"/>
      <c r="Y582" s="231"/>
      <c r="Z582" s="231"/>
    </row>
    <row r="583" spans="1:26" ht="14.25" customHeight="1">
      <c r="A583" s="31"/>
      <c r="B583" s="31"/>
      <c r="C583" s="31"/>
      <c r="D583" s="31"/>
      <c r="E583" s="31"/>
      <c r="F583" s="31"/>
      <c r="G583" s="31"/>
      <c r="H583" s="231"/>
      <c r="I583" s="231"/>
      <c r="J583" s="231"/>
      <c r="K583" s="231"/>
      <c r="L583" s="231"/>
      <c r="M583" s="231"/>
      <c r="N583" s="231"/>
      <c r="O583" s="231"/>
      <c r="P583" s="231"/>
      <c r="Q583" s="231"/>
      <c r="R583" s="231"/>
      <c r="S583" s="231"/>
      <c r="T583" s="231"/>
      <c r="U583" s="231"/>
      <c r="V583" s="231"/>
      <c r="W583" s="231"/>
      <c r="X583" s="231"/>
      <c r="Y583" s="231"/>
      <c r="Z583" s="231"/>
    </row>
    <row r="584" spans="1:26" ht="14.25" customHeight="1">
      <c r="A584" s="31"/>
      <c r="B584" s="31"/>
      <c r="C584" s="31"/>
      <c r="D584" s="31"/>
      <c r="E584" s="31"/>
      <c r="F584" s="31"/>
      <c r="G584" s="31"/>
      <c r="H584" s="231"/>
      <c r="I584" s="231"/>
      <c r="J584" s="231"/>
      <c r="K584" s="231"/>
      <c r="L584" s="231"/>
      <c r="M584" s="231"/>
      <c r="N584" s="231"/>
      <c r="O584" s="231"/>
      <c r="P584" s="231"/>
      <c r="Q584" s="231"/>
      <c r="R584" s="231"/>
      <c r="S584" s="231"/>
      <c r="T584" s="231"/>
      <c r="U584" s="231"/>
      <c r="V584" s="231"/>
      <c r="W584" s="231"/>
      <c r="X584" s="231"/>
      <c r="Y584" s="231"/>
      <c r="Z584" s="231"/>
    </row>
    <row r="585" spans="1:26" ht="14.25" customHeight="1">
      <c r="A585" s="31"/>
      <c r="B585" s="31"/>
      <c r="C585" s="31"/>
      <c r="D585" s="31"/>
      <c r="E585" s="31"/>
      <c r="F585" s="31"/>
      <c r="G585" s="31"/>
      <c r="H585" s="231"/>
      <c r="I585" s="231"/>
      <c r="J585" s="231"/>
      <c r="K585" s="231"/>
      <c r="L585" s="231"/>
      <c r="M585" s="231"/>
      <c r="N585" s="231"/>
      <c r="O585" s="231"/>
      <c r="P585" s="231"/>
      <c r="Q585" s="231"/>
      <c r="R585" s="231"/>
      <c r="S585" s="231"/>
      <c r="T585" s="231"/>
      <c r="U585" s="231"/>
      <c r="V585" s="231"/>
      <c r="W585" s="231"/>
      <c r="X585" s="231"/>
      <c r="Y585" s="231"/>
      <c r="Z585" s="231"/>
    </row>
    <row r="586" spans="1:26" ht="14.25" customHeight="1">
      <c r="A586" s="31"/>
      <c r="B586" s="31"/>
      <c r="C586" s="31"/>
      <c r="D586" s="31"/>
      <c r="E586" s="31"/>
      <c r="F586" s="31"/>
      <c r="G586" s="31"/>
      <c r="H586" s="231"/>
      <c r="I586" s="231"/>
      <c r="J586" s="231"/>
      <c r="K586" s="231"/>
      <c r="L586" s="231"/>
      <c r="M586" s="231"/>
      <c r="N586" s="231"/>
      <c r="O586" s="231"/>
      <c r="P586" s="231"/>
      <c r="Q586" s="231"/>
      <c r="R586" s="231"/>
      <c r="S586" s="231"/>
      <c r="T586" s="231"/>
      <c r="U586" s="231"/>
      <c r="V586" s="231"/>
      <c r="W586" s="231"/>
      <c r="X586" s="231"/>
      <c r="Y586" s="231"/>
      <c r="Z586" s="231"/>
    </row>
    <row r="587" spans="1:26" ht="14.25" customHeight="1">
      <c r="A587" s="31"/>
      <c r="B587" s="31"/>
      <c r="C587" s="31"/>
      <c r="D587" s="31"/>
      <c r="E587" s="31"/>
      <c r="F587" s="31"/>
      <c r="G587" s="31"/>
      <c r="H587" s="231"/>
      <c r="I587" s="231"/>
      <c r="J587" s="231"/>
      <c r="K587" s="231"/>
      <c r="L587" s="231"/>
      <c r="M587" s="231"/>
      <c r="N587" s="231"/>
      <c r="O587" s="231"/>
      <c r="P587" s="231"/>
      <c r="Q587" s="231"/>
      <c r="R587" s="231"/>
      <c r="S587" s="231"/>
      <c r="T587" s="231"/>
      <c r="U587" s="231"/>
      <c r="V587" s="231"/>
      <c r="W587" s="231"/>
      <c r="X587" s="231"/>
      <c r="Y587" s="231"/>
      <c r="Z587" s="231"/>
    </row>
    <row r="588" spans="1:26" ht="14.25" customHeight="1">
      <c r="A588" s="31"/>
      <c r="B588" s="31"/>
      <c r="C588" s="31"/>
      <c r="D588" s="31"/>
      <c r="E588" s="31"/>
      <c r="F588" s="31"/>
      <c r="G588" s="31"/>
      <c r="H588" s="231"/>
      <c r="I588" s="231"/>
      <c r="J588" s="231"/>
      <c r="K588" s="231"/>
      <c r="L588" s="231"/>
      <c r="M588" s="231"/>
      <c r="N588" s="231"/>
      <c r="O588" s="231"/>
      <c r="P588" s="231"/>
      <c r="Q588" s="231"/>
      <c r="R588" s="231"/>
      <c r="S588" s="231"/>
      <c r="T588" s="231"/>
      <c r="U588" s="231"/>
      <c r="V588" s="231"/>
      <c r="W588" s="231"/>
      <c r="X588" s="231"/>
      <c r="Y588" s="231"/>
      <c r="Z588" s="231"/>
    </row>
    <row r="589" spans="1:26" ht="14.25" customHeight="1">
      <c r="A589" s="31"/>
      <c r="B589" s="31"/>
      <c r="C589" s="31"/>
      <c r="D589" s="31"/>
      <c r="E589" s="31"/>
      <c r="F589" s="31"/>
      <c r="G589" s="31"/>
      <c r="H589" s="231"/>
      <c r="I589" s="231"/>
      <c r="J589" s="231"/>
      <c r="K589" s="231"/>
      <c r="L589" s="231"/>
      <c r="M589" s="231"/>
      <c r="N589" s="231"/>
      <c r="O589" s="231"/>
      <c r="P589" s="231"/>
      <c r="Q589" s="231"/>
      <c r="R589" s="231"/>
      <c r="S589" s="231"/>
      <c r="T589" s="231"/>
      <c r="U589" s="231"/>
      <c r="V589" s="231"/>
      <c r="W589" s="231"/>
      <c r="X589" s="231"/>
      <c r="Y589" s="231"/>
      <c r="Z589" s="231"/>
    </row>
    <row r="590" spans="1:26" ht="14.25" customHeight="1">
      <c r="A590" s="31"/>
      <c r="B590" s="31"/>
      <c r="C590" s="31"/>
      <c r="D590" s="31"/>
      <c r="E590" s="31"/>
      <c r="F590" s="31"/>
      <c r="G590" s="31"/>
      <c r="H590" s="231"/>
      <c r="I590" s="231"/>
      <c r="J590" s="231"/>
      <c r="K590" s="231"/>
      <c r="L590" s="231"/>
      <c r="M590" s="231"/>
      <c r="N590" s="231"/>
      <c r="O590" s="231"/>
      <c r="P590" s="231"/>
      <c r="Q590" s="231"/>
      <c r="R590" s="231"/>
      <c r="S590" s="231"/>
      <c r="T590" s="231"/>
      <c r="U590" s="231"/>
      <c r="V590" s="231"/>
      <c r="W590" s="231"/>
      <c r="X590" s="231"/>
      <c r="Y590" s="231"/>
      <c r="Z590" s="231"/>
    </row>
    <row r="591" spans="1:26" ht="14.25" customHeight="1">
      <c r="A591" s="31"/>
      <c r="B591" s="31"/>
      <c r="C591" s="31"/>
      <c r="D591" s="31"/>
      <c r="E591" s="31"/>
      <c r="F591" s="31"/>
      <c r="G591" s="31"/>
      <c r="H591" s="231"/>
      <c r="I591" s="231"/>
      <c r="J591" s="231"/>
      <c r="K591" s="231"/>
      <c r="L591" s="231"/>
      <c r="M591" s="231"/>
      <c r="N591" s="231"/>
      <c r="O591" s="231"/>
      <c r="P591" s="231"/>
      <c r="Q591" s="231"/>
      <c r="R591" s="231"/>
      <c r="S591" s="231"/>
      <c r="T591" s="231"/>
      <c r="U591" s="231"/>
      <c r="V591" s="231"/>
      <c r="W591" s="231"/>
      <c r="X591" s="231"/>
      <c r="Y591" s="231"/>
      <c r="Z591" s="231"/>
    </row>
    <row r="592" spans="1:26" ht="14.25" customHeight="1">
      <c r="A592" s="31"/>
      <c r="B592" s="31"/>
      <c r="C592" s="31"/>
      <c r="D592" s="31"/>
      <c r="E592" s="31"/>
      <c r="F592" s="31"/>
      <c r="G592" s="31"/>
      <c r="H592" s="231"/>
      <c r="I592" s="231"/>
      <c r="J592" s="231"/>
      <c r="K592" s="231"/>
      <c r="L592" s="231"/>
      <c r="M592" s="231"/>
      <c r="N592" s="231"/>
      <c r="O592" s="231"/>
      <c r="P592" s="231"/>
      <c r="Q592" s="231"/>
      <c r="R592" s="231"/>
      <c r="S592" s="231"/>
      <c r="T592" s="231"/>
      <c r="U592" s="231"/>
      <c r="V592" s="231"/>
      <c r="W592" s="231"/>
      <c r="X592" s="231"/>
      <c r="Y592" s="231"/>
      <c r="Z592" s="231"/>
    </row>
    <row r="593" spans="1:26" ht="14.25" customHeight="1">
      <c r="A593" s="31"/>
      <c r="B593" s="31"/>
      <c r="C593" s="31"/>
      <c r="D593" s="31"/>
      <c r="E593" s="31"/>
      <c r="F593" s="31"/>
      <c r="G593" s="31"/>
      <c r="H593" s="231"/>
      <c r="I593" s="231"/>
      <c r="J593" s="231"/>
      <c r="K593" s="231"/>
      <c r="L593" s="231"/>
      <c r="M593" s="231"/>
      <c r="N593" s="231"/>
      <c r="O593" s="231"/>
      <c r="P593" s="231"/>
      <c r="Q593" s="231"/>
      <c r="R593" s="231"/>
      <c r="S593" s="231"/>
      <c r="T593" s="231"/>
      <c r="U593" s="231"/>
      <c r="V593" s="231"/>
      <c r="W593" s="231"/>
      <c r="X593" s="231"/>
      <c r="Y593" s="231"/>
      <c r="Z593" s="231"/>
    </row>
    <row r="594" spans="1:26" ht="14.25" customHeight="1">
      <c r="A594" s="31"/>
      <c r="B594" s="31"/>
      <c r="C594" s="31"/>
      <c r="D594" s="31"/>
      <c r="E594" s="31"/>
      <c r="F594" s="31"/>
      <c r="G594" s="31"/>
      <c r="H594" s="231"/>
      <c r="I594" s="231"/>
      <c r="J594" s="231"/>
      <c r="K594" s="231"/>
      <c r="L594" s="231"/>
      <c r="M594" s="231"/>
      <c r="N594" s="231"/>
      <c r="O594" s="231"/>
      <c r="P594" s="231"/>
      <c r="Q594" s="231"/>
      <c r="R594" s="231"/>
      <c r="S594" s="231"/>
      <c r="T594" s="231"/>
      <c r="U594" s="231"/>
      <c r="V594" s="231"/>
      <c r="W594" s="231"/>
      <c r="X594" s="231"/>
      <c r="Y594" s="231"/>
      <c r="Z594" s="231"/>
    </row>
    <row r="595" spans="1:26" ht="14.25" customHeight="1">
      <c r="A595" s="31"/>
      <c r="B595" s="31"/>
      <c r="C595" s="31"/>
      <c r="D595" s="31"/>
      <c r="E595" s="31"/>
      <c r="F595" s="31"/>
      <c r="G595" s="31"/>
      <c r="H595" s="231"/>
      <c r="I595" s="231"/>
      <c r="J595" s="231"/>
      <c r="K595" s="231"/>
      <c r="L595" s="231"/>
      <c r="M595" s="231"/>
      <c r="N595" s="231"/>
      <c r="O595" s="231"/>
      <c r="P595" s="231"/>
      <c r="Q595" s="231"/>
      <c r="R595" s="231"/>
      <c r="S595" s="231"/>
      <c r="T595" s="231"/>
      <c r="U595" s="231"/>
      <c r="V595" s="231"/>
      <c r="W595" s="231"/>
      <c r="X595" s="231"/>
      <c r="Y595" s="231"/>
      <c r="Z595" s="231"/>
    </row>
    <row r="596" spans="1:26" ht="14.25" customHeight="1">
      <c r="A596" s="31"/>
      <c r="B596" s="31"/>
      <c r="C596" s="31"/>
      <c r="D596" s="31"/>
      <c r="E596" s="31"/>
      <c r="F596" s="31"/>
      <c r="G596" s="31"/>
      <c r="H596" s="231"/>
      <c r="I596" s="231"/>
      <c r="J596" s="231"/>
      <c r="K596" s="231"/>
      <c r="L596" s="231"/>
      <c r="M596" s="231"/>
      <c r="N596" s="231"/>
      <c r="O596" s="231"/>
      <c r="P596" s="231"/>
      <c r="Q596" s="231"/>
      <c r="R596" s="231"/>
      <c r="S596" s="231"/>
      <c r="T596" s="231"/>
      <c r="U596" s="231"/>
      <c r="V596" s="231"/>
      <c r="W596" s="231"/>
      <c r="X596" s="231"/>
      <c r="Y596" s="231"/>
      <c r="Z596" s="231"/>
    </row>
    <row r="597" spans="1:26" ht="14.25" customHeight="1">
      <c r="A597" s="31"/>
      <c r="B597" s="31"/>
      <c r="C597" s="31"/>
      <c r="D597" s="31"/>
      <c r="E597" s="31"/>
      <c r="F597" s="31"/>
      <c r="G597" s="31"/>
      <c r="H597" s="231"/>
      <c r="I597" s="231"/>
      <c r="J597" s="231"/>
      <c r="K597" s="231"/>
      <c r="L597" s="231"/>
      <c r="M597" s="231"/>
      <c r="N597" s="231"/>
      <c r="O597" s="231"/>
      <c r="P597" s="231"/>
      <c r="Q597" s="231"/>
      <c r="R597" s="231"/>
      <c r="S597" s="231"/>
      <c r="T597" s="231"/>
      <c r="U597" s="231"/>
      <c r="V597" s="231"/>
      <c r="W597" s="231"/>
      <c r="X597" s="231"/>
      <c r="Y597" s="231"/>
      <c r="Z597" s="231"/>
    </row>
    <row r="598" spans="1:26" ht="14.25" customHeight="1">
      <c r="A598" s="31"/>
      <c r="B598" s="31"/>
      <c r="C598" s="31"/>
      <c r="D598" s="31"/>
      <c r="E598" s="31"/>
      <c r="F598" s="31"/>
      <c r="G598" s="31"/>
      <c r="H598" s="231"/>
      <c r="I598" s="231"/>
      <c r="J598" s="231"/>
      <c r="K598" s="231"/>
      <c r="L598" s="231"/>
      <c r="M598" s="231"/>
      <c r="N598" s="231"/>
      <c r="O598" s="231"/>
      <c r="P598" s="231"/>
      <c r="Q598" s="231"/>
      <c r="R598" s="231"/>
      <c r="S598" s="231"/>
      <c r="T598" s="231"/>
      <c r="U598" s="231"/>
      <c r="V598" s="231"/>
      <c r="W598" s="231"/>
      <c r="X598" s="231"/>
      <c r="Y598" s="231"/>
      <c r="Z598" s="231"/>
    </row>
    <row r="599" spans="1:26" ht="14.25" customHeight="1">
      <c r="A599" s="31"/>
      <c r="B599" s="31"/>
      <c r="C599" s="31"/>
      <c r="D599" s="31"/>
      <c r="E599" s="31"/>
      <c r="F599" s="31"/>
      <c r="G599" s="31"/>
      <c r="H599" s="231"/>
      <c r="I599" s="231"/>
      <c r="J599" s="231"/>
      <c r="K599" s="231"/>
      <c r="L599" s="231"/>
      <c r="M599" s="231"/>
      <c r="N599" s="231"/>
      <c r="O599" s="231"/>
      <c r="P599" s="231"/>
      <c r="Q599" s="231"/>
      <c r="R599" s="231"/>
      <c r="S599" s="231"/>
      <c r="T599" s="231"/>
      <c r="U599" s="231"/>
      <c r="V599" s="231"/>
      <c r="W599" s="231"/>
      <c r="X599" s="231"/>
      <c r="Y599" s="231"/>
      <c r="Z599" s="231"/>
    </row>
    <row r="600" spans="1:26" ht="14.25" customHeight="1">
      <c r="A600" s="31"/>
      <c r="B600" s="31"/>
      <c r="C600" s="31"/>
      <c r="D600" s="31"/>
      <c r="E600" s="31"/>
      <c r="F600" s="31"/>
      <c r="G600" s="31"/>
      <c r="H600" s="231"/>
      <c r="I600" s="231"/>
      <c r="J600" s="231"/>
      <c r="K600" s="231"/>
      <c r="L600" s="231"/>
      <c r="M600" s="231"/>
      <c r="N600" s="231"/>
      <c r="O600" s="231"/>
      <c r="P600" s="231"/>
      <c r="Q600" s="231"/>
      <c r="R600" s="231"/>
      <c r="S600" s="231"/>
      <c r="T600" s="231"/>
      <c r="U600" s="231"/>
      <c r="V600" s="231"/>
      <c r="W600" s="231"/>
      <c r="X600" s="231"/>
      <c r="Y600" s="231"/>
      <c r="Z600" s="231"/>
    </row>
    <row r="601" spans="1:26" ht="14.25" customHeight="1">
      <c r="A601" s="31"/>
      <c r="B601" s="31"/>
      <c r="C601" s="31"/>
      <c r="D601" s="31"/>
      <c r="E601" s="31"/>
      <c r="F601" s="31"/>
      <c r="G601" s="31"/>
      <c r="H601" s="231"/>
      <c r="I601" s="231"/>
      <c r="J601" s="231"/>
      <c r="K601" s="231"/>
      <c r="L601" s="231"/>
      <c r="M601" s="231"/>
      <c r="N601" s="231"/>
      <c r="O601" s="231"/>
      <c r="P601" s="231"/>
      <c r="Q601" s="231"/>
      <c r="R601" s="231"/>
      <c r="S601" s="231"/>
      <c r="T601" s="231"/>
      <c r="U601" s="231"/>
      <c r="V601" s="231"/>
      <c r="W601" s="231"/>
      <c r="X601" s="231"/>
      <c r="Y601" s="231"/>
      <c r="Z601" s="231"/>
    </row>
    <row r="602" spans="1:26" ht="14.25" customHeight="1">
      <c r="A602" s="31"/>
      <c r="B602" s="31"/>
      <c r="C602" s="31"/>
      <c r="D602" s="31"/>
      <c r="E602" s="31"/>
      <c r="F602" s="31"/>
      <c r="G602" s="31"/>
      <c r="H602" s="231"/>
      <c r="I602" s="231"/>
      <c r="J602" s="231"/>
      <c r="K602" s="231"/>
      <c r="L602" s="231"/>
      <c r="M602" s="231"/>
      <c r="N602" s="231"/>
      <c r="O602" s="231"/>
      <c r="P602" s="231"/>
      <c r="Q602" s="231"/>
      <c r="R602" s="231"/>
      <c r="S602" s="231"/>
      <c r="T602" s="231"/>
      <c r="U602" s="231"/>
      <c r="V602" s="231"/>
      <c r="W602" s="231"/>
      <c r="X602" s="231"/>
      <c r="Y602" s="231"/>
      <c r="Z602" s="231"/>
    </row>
    <row r="603" spans="1:26" ht="14.25" customHeight="1">
      <c r="A603" s="31"/>
      <c r="B603" s="31"/>
      <c r="C603" s="31"/>
      <c r="D603" s="31"/>
      <c r="E603" s="31"/>
      <c r="F603" s="31"/>
      <c r="G603" s="31"/>
      <c r="H603" s="231"/>
      <c r="I603" s="231"/>
      <c r="J603" s="231"/>
      <c r="K603" s="231"/>
      <c r="L603" s="231"/>
      <c r="M603" s="231"/>
      <c r="N603" s="231"/>
      <c r="O603" s="231"/>
      <c r="P603" s="231"/>
      <c r="Q603" s="231"/>
      <c r="R603" s="231"/>
      <c r="S603" s="231"/>
      <c r="T603" s="231"/>
      <c r="U603" s="231"/>
      <c r="V603" s="231"/>
      <c r="W603" s="231"/>
      <c r="X603" s="231"/>
      <c r="Y603" s="231"/>
      <c r="Z603" s="231"/>
    </row>
    <row r="604" spans="1:26" ht="14.25" customHeight="1">
      <c r="A604" s="31"/>
      <c r="B604" s="31"/>
      <c r="C604" s="31"/>
      <c r="D604" s="31"/>
      <c r="E604" s="31"/>
      <c r="F604" s="31"/>
      <c r="G604" s="31"/>
      <c r="H604" s="231"/>
      <c r="I604" s="231"/>
      <c r="J604" s="231"/>
      <c r="K604" s="231"/>
      <c r="L604" s="231"/>
      <c r="M604" s="231"/>
      <c r="N604" s="231"/>
      <c r="O604" s="231"/>
      <c r="P604" s="231"/>
      <c r="Q604" s="231"/>
      <c r="R604" s="231"/>
      <c r="S604" s="231"/>
      <c r="T604" s="231"/>
      <c r="U604" s="231"/>
      <c r="V604" s="231"/>
      <c r="W604" s="231"/>
      <c r="X604" s="231"/>
      <c r="Y604" s="231"/>
      <c r="Z604" s="231"/>
    </row>
    <row r="605" spans="1:26" ht="14.25" customHeight="1">
      <c r="A605" s="31"/>
      <c r="B605" s="31"/>
      <c r="C605" s="31"/>
      <c r="D605" s="31"/>
      <c r="E605" s="31"/>
      <c r="F605" s="31"/>
      <c r="G605" s="31"/>
      <c r="H605" s="231"/>
      <c r="I605" s="231"/>
      <c r="J605" s="231"/>
      <c r="K605" s="231"/>
      <c r="L605" s="231"/>
      <c r="M605" s="231"/>
      <c r="N605" s="231"/>
      <c r="O605" s="231"/>
      <c r="P605" s="231"/>
      <c r="Q605" s="231"/>
      <c r="R605" s="231"/>
      <c r="S605" s="231"/>
      <c r="T605" s="231"/>
      <c r="U605" s="231"/>
      <c r="V605" s="231"/>
      <c r="W605" s="231"/>
      <c r="X605" s="231"/>
      <c r="Y605" s="231"/>
      <c r="Z605" s="231"/>
    </row>
    <row r="606" spans="1:26" ht="14.25" customHeight="1">
      <c r="A606" s="31"/>
      <c r="B606" s="31"/>
      <c r="C606" s="31"/>
      <c r="D606" s="31"/>
      <c r="E606" s="31"/>
      <c r="F606" s="31"/>
      <c r="G606" s="31"/>
      <c r="H606" s="231"/>
      <c r="I606" s="231"/>
      <c r="J606" s="231"/>
      <c r="K606" s="231"/>
      <c r="L606" s="231"/>
      <c r="M606" s="231"/>
      <c r="N606" s="231"/>
      <c r="O606" s="231"/>
      <c r="P606" s="231"/>
      <c r="Q606" s="231"/>
      <c r="R606" s="231"/>
      <c r="S606" s="231"/>
      <c r="T606" s="231"/>
      <c r="U606" s="231"/>
      <c r="V606" s="231"/>
      <c r="W606" s="231"/>
      <c r="X606" s="231"/>
      <c r="Y606" s="231"/>
      <c r="Z606" s="231"/>
    </row>
    <row r="607" spans="1:26" ht="14.25" customHeight="1">
      <c r="A607" s="31"/>
      <c r="B607" s="31"/>
      <c r="C607" s="31"/>
      <c r="D607" s="31"/>
      <c r="E607" s="31"/>
      <c r="F607" s="31"/>
      <c r="G607" s="31"/>
      <c r="H607" s="231"/>
      <c r="I607" s="231"/>
      <c r="J607" s="231"/>
      <c r="K607" s="231"/>
      <c r="L607" s="231"/>
      <c r="M607" s="231"/>
      <c r="N607" s="231"/>
      <c r="O607" s="231"/>
      <c r="P607" s="231"/>
      <c r="Q607" s="231"/>
      <c r="R607" s="231"/>
      <c r="S607" s="231"/>
      <c r="T607" s="231"/>
      <c r="U607" s="231"/>
      <c r="V607" s="231"/>
      <c r="W607" s="231"/>
      <c r="X607" s="231"/>
      <c r="Y607" s="231"/>
      <c r="Z607" s="231"/>
    </row>
    <row r="608" spans="1:26" ht="14.25" customHeight="1">
      <c r="A608" s="31"/>
      <c r="B608" s="31"/>
      <c r="C608" s="31"/>
      <c r="D608" s="31"/>
      <c r="E608" s="31"/>
      <c r="F608" s="31"/>
      <c r="G608" s="31"/>
      <c r="H608" s="231"/>
      <c r="I608" s="231"/>
      <c r="J608" s="231"/>
      <c r="K608" s="231"/>
      <c r="L608" s="231"/>
      <c r="M608" s="231"/>
      <c r="N608" s="231"/>
      <c r="O608" s="231"/>
      <c r="P608" s="231"/>
      <c r="Q608" s="231"/>
      <c r="R608" s="231"/>
      <c r="S608" s="231"/>
      <c r="T608" s="231"/>
      <c r="U608" s="231"/>
      <c r="V608" s="231"/>
      <c r="W608" s="231"/>
      <c r="X608" s="231"/>
      <c r="Y608" s="231"/>
      <c r="Z608" s="231"/>
    </row>
    <row r="609" spans="1:26" ht="14.25" customHeight="1">
      <c r="A609" s="31"/>
      <c r="B609" s="31"/>
      <c r="C609" s="31"/>
      <c r="D609" s="31"/>
      <c r="E609" s="31"/>
      <c r="F609" s="31"/>
      <c r="G609" s="31"/>
      <c r="H609" s="231"/>
      <c r="I609" s="231"/>
      <c r="J609" s="231"/>
      <c r="K609" s="231"/>
      <c r="L609" s="231"/>
      <c r="M609" s="231"/>
      <c r="N609" s="231"/>
      <c r="O609" s="231"/>
      <c r="P609" s="231"/>
      <c r="Q609" s="231"/>
      <c r="R609" s="231"/>
      <c r="S609" s="231"/>
      <c r="T609" s="231"/>
      <c r="U609" s="231"/>
      <c r="V609" s="231"/>
      <c r="W609" s="231"/>
      <c r="X609" s="231"/>
      <c r="Y609" s="231"/>
      <c r="Z609" s="231"/>
    </row>
    <row r="610" spans="1:26" ht="14.25" customHeight="1">
      <c r="A610" s="31"/>
      <c r="B610" s="31"/>
      <c r="C610" s="31"/>
      <c r="D610" s="31"/>
      <c r="E610" s="31"/>
      <c r="F610" s="31"/>
      <c r="G610" s="31"/>
      <c r="H610" s="231"/>
      <c r="I610" s="231"/>
      <c r="J610" s="231"/>
      <c r="K610" s="231"/>
      <c r="L610" s="231"/>
      <c r="M610" s="231"/>
      <c r="N610" s="231"/>
      <c r="O610" s="231"/>
      <c r="P610" s="231"/>
      <c r="Q610" s="231"/>
      <c r="R610" s="231"/>
      <c r="S610" s="231"/>
      <c r="T610" s="231"/>
      <c r="U610" s="231"/>
      <c r="V610" s="231"/>
      <c r="W610" s="231"/>
      <c r="X610" s="231"/>
      <c r="Y610" s="231"/>
      <c r="Z610" s="231"/>
    </row>
    <row r="611" spans="1:26" ht="14.25" customHeight="1">
      <c r="A611" s="31"/>
      <c r="B611" s="31"/>
      <c r="C611" s="31"/>
      <c r="D611" s="31"/>
      <c r="E611" s="31"/>
      <c r="F611" s="31"/>
      <c r="G611" s="31"/>
      <c r="H611" s="231"/>
      <c r="I611" s="231"/>
      <c r="J611" s="231"/>
      <c r="K611" s="231"/>
      <c r="L611" s="231"/>
      <c r="M611" s="231"/>
      <c r="N611" s="231"/>
      <c r="O611" s="231"/>
      <c r="P611" s="231"/>
      <c r="Q611" s="231"/>
      <c r="R611" s="231"/>
      <c r="S611" s="231"/>
      <c r="T611" s="231"/>
      <c r="U611" s="231"/>
      <c r="V611" s="231"/>
      <c r="W611" s="231"/>
      <c r="X611" s="231"/>
      <c r="Y611" s="231"/>
      <c r="Z611" s="231"/>
    </row>
    <row r="612" spans="1:26" ht="14.25" customHeight="1">
      <c r="A612" s="31"/>
      <c r="B612" s="31"/>
      <c r="C612" s="31"/>
      <c r="D612" s="31"/>
      <c r="E612" s="31"/>
      <c r="F612" s="31"/>
      <c r="G612" s="31"/>
      <c r="H612" s="231"/>
      <c r="I612" s="231"/>
      <c r="J612" s="231"/>
      <c r="K612" s="231"/>
      <c r="L612" s="231"/>
      <c r="M612" s="231"/>
      <c r="N612" s="231"/>
      <c r="O612" s="231"/>
      <c r="P612" s="231"/>
      <c r="Q612" s="231"/>
      <c r="R612" s="231"/>
      <c r="S612" s="231"/>
      <c r="T612" s="231"/>
      <c r="U612" s="231"/>
      <c r="V612" s="231"/>
      <c r="W612" s="231"/>
      <c r="X612" s="231"/>
      <c r="Y612" s="231"/>
      <c r="Z612" s="231"/>
    </row>
    <row r="613" spans="1:26" ht="14.25" customHeight="1">
      <c r="A613" s="31"/>
      <c r="B613" s="31"/>
      <c r="C613" s="31"/>
      <c r="D613" s="31"/>
      <c r="E613" s="31"/>
      <c r="F613" s="31"/>
      <c r="G613" s="31"/>
      <c r="H613" s="231"/>
      <c r="I613" s="231"/>
      <c r="J613" s="231"/>
      <c r="K613" s="231"/>
      <c r="L613" s="231"/>
      <c r="M613" s="231"/>
      <c r="N613" s="231"/>
      <c r="O613" s="231"/>
      <c r="P613" s="231"/>
      <c r="Q613" s="231"/>
      <c r="R613" s="231"/>
      <c r="S613" s="231"/>
      <c r="T613" s="231"/>
      <c r="U613" s="231"/>
      <c r="V613" s="231"/>
      <c r="W613" s="231"/>
      <c r="X613" s="231"/>
      <c r="Y613" s="231"/>
      <c r="Z613" s="231"/>
    </row>
    <row r="614" spans="1:26" ht="14.25" customHeight="1">
      <c r="A614" s="31"/>
      <c r="B614" s="31"/>
      <c r="C614" s="31"/>
      <c r="D614" s="31"/>
      <c r="E614" s="31"/>
      <c r="F614" s="31"/>
      <c r="G614" s="31"/>
      <c r="H614" s="231"/>
      <c r="I614" s="231"/>
      <c r="J614" s="231"/>
      <c r="K614" s="231"/>
      <c r="L614" s="231"/>
      <c r="M614" s="231"/>
      <c r="N614" s="231"/>
      <c r="O614" s="231"/>
      <c r="P614" s="231"/>
      <c r="Q614" s="231"/>
      <c r="R614" s="231"/>
      <c r="S614" s="231"/>
      <c r="T614" s="231"/>
      <c r="U614" s="231"/>
      <c r="V614" s="231"/>
      <c r="W614" s="231"/>
      <c r="X614" s="231"/>
      <c r="Y614" s="231"/>
      <c r="Z614" s="231"/>
    </row>
    <row r="615" spans="1:26" ht="14.25" customHeight="1">
      <c r="A615" s="31"/>
      <c r="B615" s="31"/>
      <c r="C615" s="31"/>
      <c r="D615" s="31"/>
      <c r="E615" s="31"/>
      <c r="F615" s="31"/>
      <c r="G615" s="31"/>
      <c r="H615" s="231"/>
      <c r="I615" s="231"/>
      <c r="J615" s="231"/>
      <c r="K615" s="231"/>
      <c r="L615" s="231"/>
      <c r="M615" s="231"/>
      <c r="N615" s="231"/>
      <c r="O615" s="231"/>
      <c r="P615" s="231"/>
      <c r="Q615" s="231"/>
      <c r="R615" s="231"/>
      <c r="S615" s="231"/>
      <c r="T615" s="231"/>
      <c r="U615" s="231"/>
      <c r="V615" s="231"/>
      <c r="W615" s="231"/>
      <c r="X615" s="231"/>
      <c r="Y615" s="231"/>
      <c r="Z615" s="231"/>
    </row>
    <row r="616" spans="1:26" ht="14.25" customHeight="1">
      <c r="A616" s="31"/>
      <c r="B616" s="31"/>
      <c r="C616" s="31"/>
      <c r="D616" s="31"/>
      <c r="E616" s="31"/>
      <c r="F616" s="31"/>
      <c r="G616" s="31"/>
      <c r="H616" s="231"/>
      <c r="I616" s="231"/>
      <c r="J616" s="231"/>
      <c r="K616" s="231"/>
      <c r="L616" s="231"/>
      <c r="M616" s="231"/>
      <c r="N616" s="231"/>
      <c r="O616" s="231"/>
      <c r="P616" s="231"/>
      <c r="Q616" s="231"/>
      <c r="R616" s="231"/>
      <c r="S616" s="231"/>
      <c r="T616" s="231"/>
      <c r="U616" s="231"/>
      <c r="V616" s="231"/>
      <c r="W616" s="231"/>
      <c r="X616" s="231"/>
      <c r="Y616" s="231"/>
      <c r="Z616" s="231"/>
    </row>
    <row r="617" spans="1:26" ht="14.25" customHeight="1">
      <c r="A617" s="31"/>
      <c r="B617" s="31"/>
      <c r="C617" s="31"/>
      <c r="D617" s="31"/>
      <c r="E617" s="31"/>
      <c r="F617" s="31"/>
      <c r="G617" s="31"/>
      <c r="H617" s="231"/>
      <c r="I617" s="231"/>
      <c r="J617" s="231"/>
      <c r="K617" s="231"/>
      <c r="L617" s="231"/>
      <c r="M617" s="231"/>
      <c r="N617" s="231"/>
      <c r="O617" s="231"/>
      <c r="P617" s="231"/>
      <c r="Q617" s="231"/>
      <c r="R617" s="231"/>
      <c r="S617" s="231"/>
      <c r="T617" s="231"/>
      <c r="U617" s="231"/>
      <c r="V617" s="231"/>
      <c r="W617" s="231"/>
      <c r="X617" s="231"/>
      <c r="Y617" s="231"/>
      <c r="Z617" s="231"/>
    </row>
    <row r="618" spans="1:26" ht="14.25" customHeight="1">
      <c r="A618" s="31"/>
      <c r="B618" s="31"/>
      <c r="C618" s="31"/>
      <c r="D618" s="31"/>
      <c r="E618" s="31"/>
      <c r="F618" s="31"/>
      <c r="G618" s="31"/>
      <c r="H618" s="231"/>
      <c r="I618" s="231"/>
      <c r="J618" s="231"/>
      <c r="K618" s="231"/>
      <c r="L618" s="231"/>
      <c r="M618" s="231"/>
      <c r="N618" s="231"/>
      <c r="O618" s="231"/>
      <c r="P618" s="231"/>
      <c r="Q618" s="231"/>
      <c r="R618" s="231"/>
      <c r="S618" s="231"/>
      <c r="T618" s="231"/>
      <c r="U618" s="231"/>
      <c r="V618" s="231"/>
      <c r="W618" s="231"/>
      <c r="X618" s="231"/>
      <c r="Y618" s="231"/>
      <c r="Z618" s="231"/>
    </row>
    <row r="619" spans="1:26" ht="14.25" customHeight="1">
      <c r="A619" s="31"/>
      <c r="B619" s="31"/>
      <c r="C619" s="31"/>
      <c r="D619" s="31"/>
      <c r="E619" s="31"/>
      <c r="F619" s="31"/>
      <c r="G619" s="31"/>
      <c r="H619" s="231"/>
      <c r="I619" s="231"/>
      <c r="J619" s="231"/>
      <c r="K619" s="231"/>
      <c r="L619" s="231"/>
      <c r="M619" s="231"/>
      <c r="N619" s="231"/>
      <c r="O619" s="231"/>
      <c r="P619" s="231"/>
      <c r="Q619" s="231"/>
      <c r="R619" s="231"/>
      <c r="S619" s="231"/>
      <c r="T619" s="231"/>
      <c r="U619" s="231"/>
      <c r="V619" s="231"/>
      <c r="W619" s="231"/>
      <c r="X619" s="231"/>
      <c r="Y619" s="231"/>
      <c r="Z619" s="231"/>
    </row>
    <row r="620" spans="1:26" ht="14.25" customHeight="1">
      <c r="A620" s="31"/>
      <c r="B620" s="31"/>
      <c r="C620" s="31"/>
      <c r="D620" s="31"/>
      <c r="E620" s="31"/>
      <c r="F620" s="31"/>
      <c r="G620" s="31"/>
      <c r="H620" s="231"/>
      <c r="I620" s="231"/>
      <c r="J620" s="231"/>
      <c r="K620" s="231"/>
      <c r="L620" s="231"/>
      <c r="M620" s="231"/>
      <c r="N620" s="231"/>
      <c r="O620" s="231"/>
      <c r="P620" s="231"/>
      <c r="Q620" s="231"/>
      <c r="R620" s="231"/>
      <c r="S620" s="231"/>
      <c r="T620" s="231"/>
      <c r="U620" s="231"/>
      <c r="V620" s="231"/>
      <c r="W620" s="231"/>
      <c r="X620" s="231"/>
      <c r="Y620" s="231"/>
      <c r="Z620" s="231"/>
    </row>
    <row r="621" spans="1:26" ht="14.25" customHeight="1">
      <c r="A621" s="31"/>
      <c r="B621" s="31"/>
      <c r="C621" s="31"/>
      <c r="D621" s="31"/>
      <c r="E621" s="31"/>
      <c r="F621" s="31"/>
      <c r="G621" s="31"/>
      <c r="H621" s="231"/>
      <c r="I621" s="231"/>
      <c r="J621" s="231"/>
      <c r="K621" s="231"/>
      <c r="L621" s="231"/>
      <c r="M621" s="231"/>
      <c r="N621" s="231"/>
      <c r="O621" s="231"/>
      <c r="P621" s="231"/>
      <c r="Q621" s="231"/>
      <c r="R621" s="231"/>
      <c r="S621" s="231"/>
      <c r="T621" s="231"/>
      <c r="U621" s="231"/>
      <c r="V621" s="231"/>
      <c r="W621" s="231"/>
      <c r="X621" s="231"/>
      <c r="Y621" s="231"/>
      <c r="Z621" s="231"/>
    </row>
    <row r="622" spans="1:26" ht="14.25" customHeight="1">
      <c r="A622" s="31"/>
      <c r="B622" s="31"/>
      <c r="C622" s="31"/>
      <c r="D622" s="31"/>
      <c r="E622" s="31"/>
      <c r="F622" s="31"/>
      <c r="G622" s="31"/>
      <c r="H622" s="231"/>
      <c r="I622" s="231"/>
      <c r="J622" s="231"/>
      <c r="K622" s="231"/>
      <c r="L622" s="231"/>
      <c r="M622" s="231"/>
      <c r="N622" s="231"/>
      <c r="O622" s="231"/>
      <c r="P622" s="231"/>
      <c r="Q622" s="231"/>
      <c r="R622" s="231"/>
      <c r="S622" s="231"/>
      <c r="T622" s="231"/>
      <c r="U622" s="231"/>
      <c r="V622" s="231"/>
      <c r="W622" s="231"/>
      <c r="X622" s="231"/>
      <c r="Y622" s="231"/>
      <c r="Z622" s="231"/>
    </row>
    <row r="623" spans="1:26" ht="14.25" customHeight="1">
      <c r="A623" s="31"/>
      <c r="B623" s="31"/>
      <c r="C623" s="31"/>
      <c r="D623" s="31"/>
      <c r="E623" s="31"/>
      <c r="F623" s="31"/>
      <c r="G623" s="31"/>
      <c r="H623" s="231"/>
      <c r="I623" s="231"/>
      <c r="J623" s="231"/>
      <c r="K623" s="231"/>
      <c r="L623" s="231"/>
      <c r="M623" s="231"/>
      <c r="N623" s="231"/>
      <c r="O623" s="231"/>
      <c r="P623" s="231"/>
      <c r="Q623" s="231"/>
      <c r="R623" s="231"/>
      <c r="S623" s="231"/>
      <c r="T623" s="231"/>
      <c r="U623" s="231"/>
      <c r="V623" s="231"/>
      <c r="W623" s="231"/>
      <c r="X623" s="231"/>
      <c r="Y623" s="231"/>
      <c r="Z623" s="231"/>
    </row>
    <row r="624" spans="1:26" ht="14.25" customHeight="1">
      <c r="A624" s="31"/>
      <c r="B624" s="31"/>
      <c r="C624" s="31"/>
      <c r="D624" s="31"/>
      <c r="E624" s="31"/>
      <c r="F624" s="31"/>
      <c r="G624" s="31"/>
      <c r="H624" s="231"/>
      <c r="I624" s="231"/>
      <c r="J624" s="231"/>
      <c r="K624" s="231"/>
      <c r="L624" s="231"/>
      <c r="M624" s="231"/>
      <c r="N624" s="231"/>
      <c r="O624" s="231"/>
      <c r="P624" s="231"/>
      <c r="Q624" s="231"/>
      <c r="R624" s="231"/>
      <c r="S624" s="231"/>
      <c r="T624" s="231"/>
      <c r="U624" s="231"/>
      <c r="V624" s="231"/>
      <c r="W624" s="231"/>
      <c r="X624" s="231"/>
      <c r="Y624" s="231"/>
      <c r="Z624" s="231"/>
    </row>
    <row r="625" spans="1:26" ht="14.25" customHeight="1">
      <c r="A625" s="31"/>
      <c r="B625" s="31"/>
      <c r="C625" s="31"/>
      <c r="D625" s="31"/>
      <c r="E625" s="31"/>
      <c r="F625" s="31"/>
      <c r="G625" s="31"/>
      <c r="H625" s="231"/>
      <c r="I625" s="231"/>
      <c r="J625" s="231"/>
      <c r="K625" s="231"/>
      <c r="L625" s="231"/>
      <c r="M625" s="231"/>
      <c r="N625" s="231"/>
      <c r="O625" s="231"/>
      <c r="P625" s="231"/>
      <c r="Q625" s="231"/>
      <c r="R625" s="231"/>
      <c r="S625" s="231"/>
      <c r="T625" s="231"/>
      <c r="U625" s="231"/>
      <c r="V625" s="231"/>
      <c r="W625" s="231"/>
      <c r="X625" s="231"/>
      <c r="Y625" s="231"/>
      <c r="Z625" s="231"/>
    </row>
    <row r="626" spans="1:26" ht="14.25" customHeight="1">
      <c r="A626" s="31"/>
      <c r="B626" s="31"/>
      <c r="C626" s="31"/>
      <c r="D626" s="31"/>
      <c r="E626" s="31"/>
      <c r="F626" s="31"/>
      <c r="G626" s="31"/>
      <c r="H626" s="231"/>
      <c r="I626" s="231"/>
      <c r="J626" s="231"/>
      <c r="K626" s="231"/>
      <c r="L626" s="231"/>
      <c r="M626" s="231"/>
      <c r="N626" s="231"/>
      <c r="O626" s="231"/>
      <c r="P626" s="231"/>
      <c r="Q626" s="231"/>
      <c r="R626" s="231"/>
      <c r="S626" s="231"/>
      <c r="T626" s="231"/>
      <c r="U626" s="231"/>
      <c r="V626" s="231"/>
      <c r="W626" s="231"/>
      <c r="X626" s="231"/>
      <c r="Y626" s="231"/>
      <c r="Z626" s="231"/>
    </row>
    <row r="627" spans="1:26" ht="14.25" customHeight="1">
      <c r="A627" s="31"/>
      <c r="B627" s="31"/>
      <c r="C627" s="31"/>
      <c r="D627" s="31"/>
      <c r="E627" s="31"/>
      <c r="F627" s="31"/>
      <c r="G627" s="31"/>
      <c r="H627" s="231"/>
      <c r="I627" s="231"/>
      <c r="J627" s="231"/>
      <c r="K627" s="231"/>
      <c r="L627" s="231"/>
      <c r="M627" s="231"/>
      <c r="N627" s="231"/>
      <c r="O627" s="231"/>
      <c r="P627" s="231"/>
      <c r="Q627" s="231"/>
      <c r="R627" s="231"/>
      <c r="S627" s="231"/>
      <c r="T627" s="231"/>
      <c r="U627" s="231"/>
      <c r="V627" s="231"/>
      <c r="W627" s="231"/>
      <c r="X627" s="231"/>
      <c r="Y627" s="231"/>
      <c r="Z627" s="231"/>
    </row>
    <row r="628" spans="1:26" ht="14.25" customHeight="1">
      <c r="A628" s="31"/>
      <c r="B628" s="31"/>
      <c r="C628" s="31"/>
      <c r="D628" s="31"/>
      <c r="E628" s="31"/>
      <c r="F628" s="31"/>
      <c r="G628" s="31"/>
      <c r="H628" s="231"/>
      <c r="I628" s="231"/>
      <c r="J628" s="231"/>
      <c r="K628" s="231"/>
      <c r="L628" s="231"/>
      <c r="M628" s="231"/>
      <c r="N628" s="231"/>
      <c r="O628" s="231"/>
      <c r="P628" s="231"/>
      <c r="Q628" s="231"/>
      <c r="R628" s="231"/>
      <c r="S628" s="231"/>
      <c r="T628" s="231"/>
      <c r="U628" s="231"/>
      <c r="V628" s="231"/>
      <c r="W628" s="231"/>
      <c r="X628" s="231"/>
      <c r="Y628" s="231"/>
      <c r="Z628" s="231"/>
    </row>
    <row r="629" spans="1:26" ht="14.25" customHeight="1">
      <c r="A629" s="31"/>
      <c r="B629" s="31"/>
      <c r="C629" s="31"/>
      <c r="D629" s="31"/>
      <c r="E629" s="31"/>
      <c r="F629" s="31"/>
      <c r="G629" s="31"/>
      <c r="H629" s="231"/>
      <c r="I629" s="231"/>
      <c r="J629" s="231"/>
      <c r="K629" s="231"/>
      <c r="L629" s="231"/>
      <c r="M629" s="231"/>
      <c r="N629" s="231"/>
      <c r="O629" s="231"/>
      <c r="P629" s="231"/>
      <c r="Q629" s="231"/>
      <c r="R629" s="231"/>
      <c r="S629" s="231"/>
      <c r="T629" s="231"/>
      <c r="U629" s="231"/>
      <c r="V629" s="231"/>
      <c r="W629" s="231"/>
      <c r="X629" s="231"/>
      <c r="Y629" s="231"/>
      <c r="Z629" s="231"/>
    </row>
    <row r="630" spans="1:26" ht="14.25" customHeight="1">
      <c r="A630" s="31"/>
      <c r="B630" s="31"/>
      <c r="C630" s="31"/>
      <c r="D630" s="31"/>
      <c r="E630" s="31"/>
      <c r="F630" s="31"/>
      <c r="G630" s="31"/>
      <c r="H630" s="231"/>
      <c r="I630" s="231"/>
      <c r="J630" s="231"/>
      <c r="K630" s="231"/>
      <c r="L630" s="231"/>
      <c r="M630" s="231"/>
      <c r="N630" s="231"/>
      <c r="O630" s="231"/>
      <c r="P630" s="231"/>
      <c r="Q630" s="231"/>
      <c r="R630" s="231"/>
      <c r="S630" s="231"/>
      <c r="T630" s="231"/>
      <c r="U630" s="231"/>
      <c r="V630" s="231"/>
      <c r="W630" s="231"/>
      <c r="X630" s="231"/>
      <c r="Y630" s="231"/>
      <c r="Z630" s="231"/>
    </row>
    <row r="631" spans="1:26" ht="14.25" customHeight="1">
      <c r="A631" s="31"/>
      <c r="B631" s="31"/>
      <c r="C631" s="31"/>
      <c r="D631" s="31"/>
      <c r="E631" s="31"/>
      <c r="F631" s="31"/>
      <c r="G631" s="31"/>
      <c r="H631" s="231"/>
      <c r="I631" s="231"/>
      <c r="J631" s="231"/>
      <c r="K631" s="231"/>
      <c r="L631" s="231"/>
      <c r="M631" s="231"/>
      <c r="N631" s="231"/>
      <c r="O631" s="231"/>
      <c r="P631" s="231"/>
      <c r="Q631" s="231"/>
      <c r="R631" s="231"/>
      <c r="S631" s="231"/>
      <c r="T631" s="231"/>
      <c r="U631" s="231"/>
      <c r="V631" s="231"/>
      <c r="W631" s="231"/>
      <c r="X631" s="231"/>
      <c r="Y631" s="231"/>
      <c r="Z631" s="231"/>
    </row>
    <row r="632" spans="1:26" ht="14.25" customHeight="1">
      <c r="A632" s="31"/>
      <c r="B632" s="31"/>
      <c r="C632" s="31"/>
      <c r="D632" s="31"/>
      <c r="E632" s="31"/>
      <c r="F632" s="31"/>
      <c r="G632" s="31"/>
      <c r="H632" s="231"/>
      <c r="I632" s="231"/>
      <c r="J632" s="231"/>
      <c r="K632" s="231"/>
      <c r="L632" s="231"/>
      <c r="M632" s="231"/>
      <c r="N632" s="231"/>
      <c r="O632" s="231"/>
      <c r="P632" s="231"/>
      <c r="Q632" s="231"/>
      <c r="R632" s="231"/>
      <c r="S632" s="231"/>
      <c r="T632" s="231"/>
      <c r="U632" s="231"/>
      <c r="V632" s="231"/>
      <c r="W632" s="231"/>
      <c r="X632" s="231"/>
      <c r="Y632" s="231"/>
      <c r="Z632" s="231"/>
    </row>
    <row r="633" spans="1:26" ht="14.25" customHeight="1">
      <c r="A633" s="31"/>
      <c r="B633" s="31"/>
      <c r="C633" s="31"/>
      <c r="D633" s="31"/>
      <c r="E633" s="31"/>
      <c r="F633" s="31"/>
      <c r="G633" s="31"/>
      <c r="H633" s="231"/>
      <c r="I633" s="231"/>
      <c r="J633" s="231"/>
      <c r="K633" s="231"/>
      <c r="L633" s="231"/>
      <c r="M633" s="231"/>
      <c r="N633" s="231"/>
      <c r="O633" s="231"/>
      <c r="P633" s="231"/>
      <c r="Q633" s="231"/>
      <c r="R633" s="231"/>
      <c r="S633" s="231"/>
      <c r="T633" s="231"/>
      <c r="U633" s="231"/>
      <c r="V633" s="231"/>
      <c r="W633" s="231"/>
      <c r="X633" s="231"/>
      <c r="Y633" s="231"/>
      <c r="Z633" s="231"/>
    </row>
    <row r="634" spans="1:26" ht="14.25" customHeight="1">
      <c r="A634" s="31"/>
      <c r="B634" s="31"/>
      <c r="C634" s="31"/>
      <c r="D634" s="31"/>
      <c r="E634" s="31"/>
      <c r="F634" s="31"/>
      <c r="G634" s="31"/>
      <c r="H634" s="231"/>
      <c r="I634" s="231"/>
      <c r="J634" s="231"/>
      <c r="K634" s="231"/>
      <c r="L634" s="231"/>
      <c r="M634" s="231"/>
      <c r="N634" s="231"/>
      <c r="O634" s="231"/>
      <c r="P634" s="231"/>
      <c r="Q634" s="231"/>
      <c r="R634" s="231"/>
      <c r="S634" s="231"/>
      <c r="T634" s="231"/>
      <c r="U634" s="231"/>
      <c r="V634" s="231"/>
      <c r="W634" s="231"/>
      <c r="X634" s="231"/>
      <c r="Y634" s="231"/>
      <c r="Z634" s="231"/>
    </row>
    <row r="635" spans="1:26" ht="14.25" customHeight="1">
      <c r="A635" s="31"/>
      <c r="B635" s="31"/>
      <c r="C635" s="31"/>
      <c r="D635" s="31"/>
      <c r="E635" s="31"/>
      <c r="F635" s="31"/>
      <c r="G635" s="31"/>
      <c r="H635" s="231"/>
      <c r="I635" s="231"/>
      <c r="J635" s="231"/>
      <c r="K635" s="231"/>
      <c r="L635" s="231"/>
      <c r="M635" s="231"/>
      <c r="N635" s="231"/>
      <c r="O635" s="231"/>
      <c r="P635" s="231"/>
      <c r="Q635" s="231"/>
      <c r="R635" s="231"/>
      <c r="S635" s="231"/>
      <c r="T635" s="231"/>
      <c r="U635" s="231"/>
      <c r="V635" s="231"/>
      <c r="W635" s="231"/>
      <c r="X635" s="231"/>
      <c r="Y635" s="231"/>
      <c r="Z635" s="231"/>
    </row>
    <row r="636" spans="1:26" ht="14.25" customHeight="1">
      <c r="A636" s="31"/>
      <c r="B636" s="31"/>
      <c r="C636" s="31"/>
      <c r="D636" s="31"/>
      <c r="E636" s="31"/>
      <c r="F636" s="31"/>
      <c r="G636" s="31"/>
      <c r="H636" s="231"/>
      <c r="I636" s="231"/>
      <c r="J636" s="231"/>
      <c r="K636" s="231"/>
      <c r="L636" s="231"/>
      <c r="M636" s="231"/>
      <c r="N636" s="231"/>
      <c r="O636" s="231"/>
      <c r="P636" s="231"/>
      <c r="Q636" s="231"/>
      <c r="R636" s="231"/>
      <c r="S636" s="231"/>
      <c r="T636" s="231"/>
      <c r="U636" s="231"/>
      <c r="V636" s="231"/>
      <c r="W636" s="231"/>
      <c r="X636" s="231"/>
      <c r="Y636" s="231"/>
      <c r="Z636" s="231"/>
    </row>
    <row r="637" spans="1:26" ht="14.25" customHeight="1">
      <c r="A637" s="31"/>
      <c r="B637" s="31"/>
      <c r="C637" s="31"/>
      <c r="D637" s="31"/>
      <c r="E637" s="31"/>
      <c r="F637" s="31"/>
      <c r="G637" s="31"/>
      <c r="H637" s="231"/>
      <c r="I637" s="231"/>
      <c r="J637" s="231"/>
      <c r="K637" s="231"/>
      <c r="L637" s="231"/>
      <c r="M637" s="231"/>
      <c r="N637" s="231"/>
      <c r="O637" s="231"/>
      <c r="P637" s="231"/>
      <c r="Q637" s="231"/>
      <c r="R637" s="231"/>
      <c r="S637" s="231"/>
      <c r="T637" s="231"/>
      <c r="U637" s="231"/>
      <c r="V637" s="231"/>
      <c r="W637" s="231"/>
      <c r="X637" s="231"/>
      <c r="Y637" s="231"/>
      <c r="Z637" s="231"/>
    </row>
    <row r="638" spans="1:26" ht="14.25" customHeight="1">
      <c r="A638" s="31"/>
      <c r="B638" s="31"/>
      <c r="C638" s="31"/>
      <c r="D638" s="31"/>
      <c r="E638" s="31"/>
      <c r="F638" s="31"/>
      <c r="G638" s="31"/>
      <c r="H638" s="231"/>
      <c r="I638" s="231"/>
      <c r="J638" s="231"/>
      <c r="K638" s="231"/>
      <c r="L638" s="231"/>
      <c r="M638" s="231"/>
      <c r="N638" s="231"/>
      <c r="O638" s="231"/>
      <c r="P638" s="231"/>
      <c r="Q638" s="231"/>
      <c r="R638" s="231"/>
      <c r="S638" s="231"/>
      <c r="T638" s="231"/>
      <c r="U638" s="231"/>
      <c r="V638" s="231"/>
      <c r="W638" s="231"/>
      <c r="X638" s="231"/>
      <c r="Y638" s="231"/>
      <c r="Z638" s="231"/>
    </row>
    <row r="639" spans="1:26" ht="14.25" customHeight="1">
      <c r="A639" s="31"/>
      <c r="B639" s="31"/>
      <c r="C639" s="31"/>
      <c r="D639" s="31"/>
      <c r="E639" s="31"/>
      <c r="F639" s="31"/>
      <c r="G639" s="31"/>
      <c r="H639" s="231"/>
      <c r="I639" s="231"/>
      <c r="J639" s="231"/>
      <c r="K639" s="231"/>
      <c r="L639" s="231"/>
      <c r="M639" s="231"/>
      <c r="N639" s="231"/>
      <c r="O639" s="231"/>
      <c r="P639" s="231"/>
      <c r="Q639" s="231"/>
      <c r="R639" s="231"/>
      <c r="S639" s="231"/>
      <c r="T639" s="231"/>
      <c r="U639" s="231"/>
      <c r="V639" s="231"/>
      <c r="W639" s="231"/>
      <c r="X639" s="231"/>
      <c r="Y639" s="231"/>
      <c r="Z639" s="231"/>
    </row>
    <row r="640" spans="1:26" ht="14.25" customHeight="1">
      <c r="A640" s="31"/>
      <c r="B640" s="31"/>
      <c r="C640" s="31"/>
      <c r="D640" s="31"/>
      <c r="E640" s="31"/>
      <c r="F640" s="31"/>
      <c r="G640" s="31"/>
      <c r="H640" s="231"/>
      <c r="I640" s="231"/>
      <c r="J640" s="231"/>
      <c r="K640" s="231"/>
      <c r="L640" s="231"/>
      <c r="M640" s="231"/>
      <c r="N640" s="231"/>
      <c r="O640" s="231"/>
      <c r="P640" s="231"/>
      <c r="Q640" s="231"/>
      <c r="R640" s="231"/>
      <c r="S640" s="231"/>
      <c r="T640" s="231"/>
      <c r="U640" s="231"/>
      <c r="V640" s="231"/>
      <c r="W640" s="231"/>
      <c r="X640" s="231"/>
      <c r="Y640" s="231"/>
      <c r="Z640" s="231"/>
    </row>
    <row r="641" spans="1:26" ht="14.25" customHeight="1">
      <c r="A641" s="31"/>
      <c r="B641" s="31"/>
      <c r="C641" s="31"/>
      <c r="D641" s="31"/>
      <c r="E641" s="31"/>
      <c r="F641" s="31"/>
      <c r="G641" s="31"/>
      <c r="H641" s="231"/>
      <c r="I641" s="231"/>
      <c r="J641" s="231"/>
      <c r="K641" s="231"/>
      <c r="L641" s="231"/>
      <c r="M641" s="231"/>
      <c r="N641" s="231"/>
      <c r="O641" s="231"/>
      <c r="P641" s="231"/>
      <c r="Q641" s="231"/>
      <c r="R641" s="231"/>
      <c r="S641" s="231"/>
      <c r="T641" s="231"/>
      <c r="U641" s="231"/>
      <c r="V641" s="231"/>
      <c r="W641" s="231"/>
      <c r="X641" s="231"/>
      <c r="Y641" s="231"/>
      <c r="Z641" s="231"/>
    </row>
    <row r="642" spans="1:26" ht="14.25" customHeight="1">
      <c r="A642" s="31"/>
      <c r="B642" s="31"/>
      <c r="C642" s="31"/>
      <c r="D642" s="31"/>
      <c r="E642" s="31"/>
      <c r="F642" s="31"/>
      <c r="G642" s="31"/>
      <c r="H642" s="231"/>
      <c r="I642" s="231"/>
      <c r="J642" s="231"/>
      <c r="K642" s="231"/>
      <c r="L642" s="231"/>
      <c r="M642" s="231"/>
      <c r="N642" s="231"/>
      <c r="O642" s="231"/>
      <c r="P642" s="231"/>
      <c r="Q642" s="231"/>
      <c r="R642" s="231"/>
      <c r="S642" s="231"/>
      <c r="T642" s="231"/>
      <c r="U642" s="231"/>
      <c r="V642" s="231"/>
      <c r="W642" s="231"/>
      <c r="X642" s="231"/>
      <c r="Y642" s="231"/>
      <c r="Z642" s="231"/>
    </row>
    <row r="643" spans="1:26" ht="14.25" customHeight="1">
      <c r="A643" s="31"/>
      <c r="B643" s="31"/>
      <c r="C643" s="31"/>
      <c r="D643" s="31"/>
      <c r="E643" s="31"/>
      <c r="F643" s="31"/>
      <c r="G643" s="31"/>
      <c r="H643" s="231"/>
      <c r="I643" s="231"/>
      <c r="J643" s="231"/>
      <c r="K643" s="231"/>
      <c r="L643" s="231"/>
      <c r="M643" s="231"/>
      <c r="N643" s="231"/>
      <c r="O643" s="231"/>
      <c r="P643" s="231"/>
      <c r="Q643" s="231"/>
      <c r="R643" s="231"/>
      <c r="S643" s="231"/>
      <c r="T643" s="231"/>
      <c r="U643" s="231"/>
      <c r="V643" s="231"/>
      <c r="W643" s="231"/>
      <c r="X643" s="231"/>
      <c r="Y643" s="231"/>
      <c r="Z643" s="231"/>
    </row>
    <row r="644" spans="1:26" ht="14.25" customHeight="1">
      <c r="A644" s="31"/>
      <c r="B644" s="31"/>
      <c r="C644" s="31"/>
      <c r="D644" s="31"/>
      <c r="E644" s="31"/>
      <c r="F644" s="31"/>
      <c r="G644" s="31"/>
      <c r="H644" s="231"/>
      <c r="I644" s="231"/>
      <c r="J644" s="231"/>
      <c r="K644" s="231"/>
      <c r="L644" s="231"/>
      <c r="M644" s="231"/>
      <c r="N644" s="231"/>
      <c r="O644" s="231"/>
      <c r="P644" s="231"/>
      <c r="Q644" s="231"/>
      <c r="R644" s="231"/>
      <c r="S644" s="231"/>
      <c r="T644" s="231"/>
      <c r="U644" s="231"/>
      <c r="V644" s="231"/>
      <c r="W644" s="231"/>
      <c r="X644" s="231"/>
      <c r="Y644" s="231"/>
      <c r="Z644" s="231"/>
    </row>
    <row r="645" spans="1:26" ht="14.25" customHeight="1">
      <c r="A645" s="31"/>
      <c r="B645" s="31"/>
      <c r="C645" s="31"/>
      <c r="D645" s="31"/>
      <c r="E645" s="31"/>
      <c r="F645" s="31"/>
      <c r="G645" s="31"/>
      <c r="H645" s="231"/>
      <c r="I645" s="231"/>
      <c r="J645" s="231"/>
      <c r="K645" s="231"/>
      <c r="L645" s="231"/>
      <c r="M645" s="231"/>
      <c r="N645" s="231"/>
      <c r="O645" s="231"/>
      <c r="P645" s="231"/>
      <c r="Q645" s="231"/>
      <c r="R645" s="231"/>
      <c r="S645" s="231"/>
      <c r="T645" s="231"/>
      <c r="U645" s="231"/>
      <c r="V645" s="231"/>
      <c r="W645" s="231"/>
      <c r="X645" s="231"/>
      <c r="Y645" s="231"/>
      <c r="Z645" s="231"/>
    </row>
    <row r="646" spans="1:26" ht="14.25" customHeight="1">
      <c r="A646" s="31"/>
      <c r="B646" s="31"/>
      <c r="C646" s="31"/>
      <c r="D646" s="31"/>
      <c r="E646" s="31"/>
      <c r="F646" s="31"/>
      <c r="G646" s="31"/>
      <c r="H646" s="231"/>
      <c r="I646" s="231"/>
      <c r="J646" s="231"/>
      <c r="K646" s="231"/>
      <c r="L646" s="231"/>
      <c r="M646" s="231"/>
      <c r="N646" s="231"/>
      <c r="O646" s="231"/>
      <c r="P646" s="231"/>
      <c r="Q646" s="231"/>
      <c r="R646" s="231"/>
      <c r="S646" s="231"/>
      <c r="T646" s="231"/>
      <c r="U646" s="231"/>
      <c r="V646" s="231"/>
      <c r="W646" s="231"/>
      <c r="X646" s="231"/>
      <c r="Y646" s="231"/>
      <c r="Z646" s="231"/>
    </row>
    <row r="647" spans="1:26" ht="14.25" customHeight="1">
      <c r="A647" s="31"/>
      <c r="B647" s="31"/>
      <c r="C647" s="31"/>
      <c r="D647" s="31"/>
      <c r="E647" s="31"/>
      <c r="F647" s="31"/>
      <c r="G647" s="31"/>
      <c r="H647" s="231"/>
      <c r="I647" s="231"/>
      <c r="J647" s="231"/>
      <c r="K647" s="231"/>
      <c r="L647" s="231"/>
      <c r="M647" s="231"/>
      <c r="N647" s="231"/>
      <c r="O647" s="231"/>
      <c r="P647" s="231"/>
      <c r="Q647" s="231"/>
      <c r="R647" s="231"/>
      <c r="S647" s="231"/>
      <c r="T647" s="231"/>
      <c r="U647" s="231"/>
      <c r="V647" s="231"/>
      <c r="W647" s="231"/>
      <c r="X647" s="231"/>
      <c r="Y647" s="231"/>
      <c r="Z647" s="231"/>
    </row>
    <row r="648" spans="1:26" ht="14.25" customHeight="1">
      <c r="A648" s="31"/>
      <c r="B648" s="31"/>
      <c r="C648" s="31"/>
      <c r="D648" s="31"/>
      <c r="E648" s="31"/>
      <c r="F648" s="31"/>
      <c r="G648" s="31"/>
      <c r="H648" s="231"/>
      <c r="I648" s="231"/>
      <c r="J648" s="231"/>
      <c r="K648" s="231"/>
      <c r="L648" s="231"/>
      <c r="M648" s="231"/>
      <c r="N648" s="231"/>
      <c r="O648" s="231"/>
      <c r="P648" s="231"/>
      <c r="Q648" s="231"/>
      <c r="R648" s="231"/>
      <c r="S648" s="231"/>
      <c r="T648" s="231"/>
      <c r="U648" s="231"/>
      <c r="V648" s="231"/>
      <c r="W648" s="231"/>
      <c r="X648" s="231"/>
      <c r="Y648" s="231"/>
      <c r="Z648" s="231"/>
    </row>
    <row r="649" spans="1:26" ht="14.25" customHeight="1">
      <c r="A649" s="31"/>
      <c r="B649" s="31"/>
      <c r="C649" s="31"/>
      <c r="D649" s="31"/>
      <c r="E649" s="31"/>
      <c r="F649" s="31"/>
      <c r="G649" s="31"/>
      <c r="H649" s="231"/>
      <c r="I649" s="231"/>
      <c r="J649" s="231"/>
      <c r="K649" s="231"/>
      <c r="L649" s="231"/>
      <c r="M649" s="231"/>
      <c r="N649" s="231"/>
      <c r="O649" s="231"/>
      <c r="P649" s="231"/>
      <c r="Q649" s="231"/>
      <c r="R649" s="231"/>
      <c r="S649" s="231"/>
      <c r="T649" s="231"/>
      <c r="U649" s="231"/>
      <c r="V649" s="231"/>
      <c r="W649" s="231"/>
      <c r="X649" s="231"/>
      <c r="Y649" s="231"/>
      <c r="Z649" s="231"/>
    </row>
    <row r="650" spans="1:26" ht="14.25" customHeight="1">
      <c r="A650" s="31"/>
      <c r="B650" s="31"/>
      <c r="C650" s="31"/>
      <c r="D650" s="31"/>
      <c r="E650" s="31"/>
      <c r="F650" s="31"/>
      <c r="G650" s="31"/>
      <c r="H650" s="231"/>
      <c r="I650" s="231"/>
      <c r="J650" s="231"/>
      <c r="K650" s="231"/>
      <c r="L650" s="231"/>
      <c r="M650" s="231"/>
      <c r="N650" s="231"/>
      <c r="O650" s="231"/>
      <c r="P650" s="231"/>
      <c r="Q650" s="231"/>
      <c r="R650" s="231"/>
      <c r="S650" s="231"/>
      <c r="T650" s="231"/>
      <c r="U650" s="231"/>
      <c r="V650" s="231"/>
      <c r="W650" s="231"/>
      <c r="X650" s="231"/>
      <c r="Y650" s="231"/>
      <c r="Z650" s="231"/>
    </row>
    <row r="651" spans="1:26" ht="14.25" customHeight="1">
      <c r="A651" s="31"/>
      <c r="B651" s="31"/>
      <c r="C651" s="31"/>
      <c r="D651" s="31"/>
      <c r="E651" s="31"/>
      <c r="F651" s="31"/>
      <c r="G651" s="31"/>
      <c r="H651" s="231"/>
      <c r="I651" s="231"/>
      <c r="J651" s="231"/>
      <c r="K651" s="231"/>
      <c r="L651" s="231"/>
      <c r="M651" s="231"/>
      <c r="N651" s="231"/>
      <c r="O651" s="231"/>
      <c r="P651" s="231"/>
      <c r="Q651" s="231"/>
      <c r="R651" s="231"/>
      <c r="S651" s="231"/>
      <c r="T651" s="231"/>
      <c r="U651" s="231"/>
      <c r="V651" s="231"/>
      <c r="W651" s="231"/>
      <c r="X651" s="231"/>
      <c r="Y651" s="231"/>
      <c r="Z651" s="231"/>
    </row>
    <row r="652" spans="1:26" ht="14.25" customHeight="1">
      <c r="A652" s="31"/>
      <c r="B652" s="31"/>
      <c r="C652" s="31"/>
      <c r="D652" s="31"/>
      <c r="E652" s="31"/>
      <c r="F652" s="31"/>
      <c r="G652" s="31"/>
      <c r="H652" s="231"/>
      <c r="I652" s="231"/>
      <c r="J652" s="231"/>
      <c r="K652" s="231"/>
      <c r="L652" s="231"/>
      <c r="M652" s="231"/>
      <c r="N652" s="231"/>
      <c r="O652" s="231"/>
      <c r="P652" s="231"/>
      <c r="Q652" s="231"/>
      <c r="R652" s="231"/>
      <c r="S652" s="231"/>
      <c r="T652" s="231"/>
      <c r="U652" s="231"/>
      <c r="V652" s="231"/>
      <c r="W652" s="231"/>
      <c r="X652" s="231"/>
      <c r="Y652" s="231"/>
      <c r="Z652" s="231"/>
    </row>
    <row r="653" spans="1:26" ht="14.25" customHeight="1">
      <c r="A653" s="31"/>
      <c r="B653" s="31"/>
      <c r="C653" s="31"/>
      <c r="D653" s="31"/>
      <c r="E653" s="31"/>
      <c r="F653" s="31"/>
      <c r="G653" s="31"/>
      <c r="H653" s="231"/>
      <c r="I653" s="231"/>
      <c r="J653" s="231"/>
      <c r="K653" s="231"/>
      <c r="L653" s="231"/>
      <c r="M653" s="231"/>
      <c r="N653" s="231"/>
      <c r="O653" s="231"/>
      <c r="P653" s="231"/>
      <c r="Q653" s="231"/>
      <c r="R653" s="231"/>
      <c r="S653" s="231"/>
      <c r="T653" s="231"/>
      <c r="U653" s="231"/>
      <c r="V653" s="231"/>
      <c r="W653" s="231"/>
      <c r="X653" s="231"/>
      <c r="Y653" s="231"/>
      <c r="Z653" s="231"/>
    </row>
    <row r="654" spans="1:26" ht="14.25" customHeight="1">
      <c r="A654" s="31"/>
      <c r="B654" s="31"/>
      <c r="C654" s="31"/>
      <c r="D654" s="31"/>
      <c r="E654" s="31"/>
      <c r="F654" s="31"/>
      <c r="G654" s="31"/>
      <c r="H654" s="231"/>
      <c r="I654" s="231"/>
      <c r="J654" s="231"/>
      <c r="K654" s="231"/>
      <c r="L654" s="231"/>
      <c r="M654" s="231"/>
      <c r="N654" s="231"/>
      <c r="O654" s="231"/>
      <c r="P654" s="231"/>
      <c r="Q654" s="231"/>
      <c r="R654" s="231"/>
      <c r="S654" s="231"/>
      <c r="T654" s="231"/>
      <c r="U654" s="231"/>
      <c r="V654" s="231"/>
      <c r="W654" s="231"/>
      <c r="X654" s="231"/>
      <c r="Y654" s="231"/>
      <c r="Z654" s="231"/>
    </row>
    <row r="655" spans="1:26" ht="14.25" customHeight="1">
      <c r="A655" s="31"/>
      <c r="B655" s="31"/>
      <c r="C655" s="31"/>
      <c r="D655" s="31"/>
      <c r="E655" s="31"/>
      <c r="F655" s="31"/>
      <c r="G655" s="31"/>
      <c r="H655" s="231"/>
      <c r="I655" s="231"/>
      <c r="J655" s="231"/>
      <c r="K655" s="231"/>
      <c r="L655" s="231"/>
      <c r="M655" s="231"/>
      <c r="N655" s="231"/>
      <c r="O655" s="231"/>
      <c r="P655" s="231"/>
      <c r="Q655" s="231"/>
      <c r="R655" s="231"/>
      <c r="S655" s="231"/>
      <c r="T655" s="231"/>
      <c r="U655" s="231"/>
      <c r="V655" s="231"/>
      <c r="W655" s="231"/>
      <c r="X655" s="231"/>
      <c r="Y655" s="231"/>
      <c r="Z655" s="231"/>
    </row>
    <row r="656" spans="1:26" ht="14.25" customHeight="1">
      <c r="A656" s="31"/>
      <c r="B656" s="31"/>
      <c r="C656" s="31"/>
      <c r="D656" s="31"/>
      <c r="E656" s="31"/>
      <c r="F656" s="31"/>
      <c r="G656" s="31"/>
      <c r="H656" s="231"/>
      <c r="I656" s="231"/>
      <c r="J656" s="231"/>
      <c r="K656" s="231"/>
      <c r="L656" s="231"/>
      <c r="M656" s="231"/>
      <c r="N656" s="231"/>
      <c r="O656" s="231"/>
      <c r="P656" s="231"/>
      <c r="Q656" s="231"/>
      <c r="R656" s="231"/>
      <c r="S656" s="231"/>
      <c r="T656" s="231"/>
      <c r="U656" s="231"/>
      <c r="V656" s="231"/>
      <c r="W656" s="231"/>
      <c r="X656" s="231"/>
      <c r="Y656" s="231"/>
      <c r="Z656" s="231"/>
    </row>
    <row r="657" spans="1:26" ht="14.25" customHeight="1">
      <c r="A657" s="31"/>
      <c r="B657" s="31"/>
      <c r="C657" s="31"/>
      <c r="D657" s="31"/>
      <c r="E657" s="31"/>
      <c r="F657" s="31"/>
      <c r="G657" s="31"/>
      <c r="H657" s="231"/>
      <c r="I657" s="231"/>
      <c r="J657" s="231"/>
      <c r="K657" s="231"/>
      <c r="L657" s="231"/>
      <c r="M657" s="231"/>
      <c r="N657" s="231"/>
      <c r="O657" s="231"/>
      <c r="P657" s="231"/>
      <c r="Q657" s="231"/>
      <c r="R657" s="231"/>
      <c r="S657" s="231"/>
      <c r="T657" s="231"/>
      <c r="U657" s="231"/>
      <c r="V657" s="231"/>
      <c r="W657" s="231"/>
      <c r="X657" s="231"/>
      <c r="Y657" s="231"/>
      <c r="Z657" s="231"/>
    </row>
    <row r="658" spans="1:26" ht="14.25" customHeight="1">
      <c r="A658" s="31"/>
      <c r="B658" s="31"/>
      <c r="C658" s="31"/>
      <c r="D658" s="31"/>
      <c r="E658" s="31"/>
      <c r="F658" s="31"/>
      <c r="G658" s="31"/>
      <c r="H658" s="231"/>
      <c r="I658" s="231"/>
      <c r="J658" s="231"/>
      <c r="K658" s="231"/>
      <c r="L658" s="231"/>
      <c r="M658" s="231"/>
      <c r="N658" s="231"/>
      <c r="O658" s="231"/>
      <c r="P658" s="231"/>
      <c r="Q658" s="231"/>
      <c r="R658" s="231"/>
      <c r="S658" s="231"/>
      <c r="T658" s="231"/>
      <c r="U658" s="231"/>
      <c r="V658" s="231"/>
      <c r="W658" s="231"/>
      <c r="X658" s="231"/>
      <c r="Y658" s="231"/>
      <c r="Z658" s="231"/>
    </row>
    <row r="659" spans="1:26" ht="14.25" customHeight="1">
      <c r="A659" s="31"/>
      <c r="B659" s="31"/>
      <c r="C659" s="31"/>
      <c r="D659" s="31"/>
      <c r="E659" s="31"/>
      <c r="F659" s="31"/>
      <c r="G659" s="31"/>
      <c r="H659" s="231"/>
      <c r="I659" s="231"/>
      <c r="J659" s="231"/>
      <c r="K659" s="231"/>
      <c r="L659" s="231"/>
      <c r="M659" s="231"/>
      <c r="N659" s="231"/>
      <c r="O659" s="231"/>
      <c r="P659" s="231"/>
      <c r="Q659" s="231"/>
      <c r="R659" s="231"/>
      <c r="S659" s="231"/>
      <c r="T659" s="231"/>
      <c r="U659" s="231"/>
      <c r="V659" s="231"/>
      <c r="W659" s="231"/>
      <c r="X659" s="231"/>
      <c r="Y659" s="231"/>
      <c r="Z659" s="231"/>
    </row>
    <row r="660" spans="1:26" ht="14.25" customHeight="1">
      <c r="A660" s="31"/>
      <c r="B660" s="31"/>
      <c r="C660" s="31"/>
      <c r="D660" s="31"/>
      <c r="E660" s="31"/>
      <c r="F660" s="31"/>
      <c r="G660" s="31"/>
      <c r="H660" s="231"/>
      <c r="I660" s="231"/>
      <c r="J660" s="231"/>
      <c r="K660" s="231"/>
      <c r="L660" s="231"/>
      <c r="M660" s="231"/>
      <c r="N660" s="231"/>
      <c r="O660" s="231"/>
      <c r="P660" s="231"/>
      <c r="Q660" s="231"/>
      <c r="R660" s="231"/>
      <c r="S660" s="231"/>
      <c r="T660" s="231"/>
      <c r="U660" s="231"/>
      <c r="V660" s="231"/>
      <c r="W660" s="231"/>
      <c r="X660" s="231"/>
      <c r="Y660" s="231"/>
      <c r="Z660" s="231"/>
    </row>
    <row r="661" spans="1:26" ht="14.25" customHeight="1">
      <c r="A661" s="31"/>
      <c r="B661" s="31"/>
      <c r="C661" s="31"/>
      <c r="D661" s="31"/>
      <c r="E661" s="31"/>
      <c r="F661" s="31"/>
      <c r="G661" s="31"/>
      <c r="H661" s="231"/>
      <c r="I661" s="231"/>
      <c r="J661" s="231"/>
      <c r="K661" s="231"/>
      <c r="L661" s="231"/>
      <c r="M661" s="231"/>
      <c r="N661" s="231"/>
      <c r="O661" s="231"/>
      <c r="P661" s="231"/>
      <c r="Q661" s="231"/>
      <c r="R661" s="231"/>
      <c r="S661" s="231"/>
      <c r="T661" s="231"/>
      <c r="U661" s="231"/>
      <c r="V661" s="231"/>
      <c r="W661" s="231"/>
      <c r="X661" s="231"/>
      <c r="Y661" s="231"/>
      <c r="Z661" s="231"/>
    </row>
    <row r="662" spans="1:26" ht="14.25" customHeight="1">
      <c r="A662" s="31"/>
      <c r="B662" s="31"/>
      <c r="C662" s="31"/>
      <c r="D662" s="31"/>
      <c r="E662" s="31"/>
      <c r="F662" s="31"/>
      <c r="G662" s="31"/>
      <c r="H662" s="231"/>
      <c r="I662" s="231"/>
      <c r="J662" s="231"/>
      <c r="K662" s="231"/>
      <c r="L662" s="231"/>
      <c r="M662" s="231"/>
      <c r="N662" s="231"/>
      <c r="O662" s="231"/>
      <c r="P662" s="231"/>
      <c r="Q662" s="231"/>
      <c r="R662" s="231"/>
      <c r="S662" s="231"/>
      <c r="T662" s="231"/>
      <c r="U662" s="231"/>
      <c r="V662" s="231"/>
      <c r="W662" s="231"/>
      <c r="X662" s="231"/>
      <c r="Y662" s="231"/>
      <c r="Z662" s="231"/>
    </row>
    <row r="663" spans="1:26" ht="14.25" customHeight="1">
      <c r="A663" s="31"/>
      <c r="B663" s="31"/>
      <c r="C663" s="31"/>
      <c r="D663" s="31"/>
      <c r="E663" s="31"/>
      <c r="F663" s="31"/>
      <c r="G663" s="31"/>
      <c r="H663" s="231"/>
      <c r="I663" s="231"/>
      <c r="J663" s="231"/>
      <c r="K663" s="231"/>
      <c r="L663" s="231"/>
      <c r="M663" s="231"/>
      <c r="N663" s="231"/>
      <c r="O663" s="231"/>
      <c r="P663" s="231"/>
      <c r="Q663" s="231"/>
      <c r="R663" s="231"/>
      <c r="S663" s="231"/>
      <c r="T663" s="231"/>
      <c r="U663" s="231"/>
      <c r="V663" s="231"/>
      <c r="W663" s="231"/>
      <c r="X663" s="231"/>
      <c r="Y663" s="231"/>
      <c r="Z663" s="231"/>
    </row>
    <row r="664" spans="1:26" ht="14.25" customHeight="1">
      <c r="A664" s="31"/>
      <c r="B664" s="31"/>
      <c r="C664" s="31"/>
      <c r="D664" s="31"/>
      <c r="E664" s="31"/>
      <c r="F664" s="31"/>
      <c r="G664" s="31"/>
      <c r="H664" s="231"/>
      <c r="I664" s="231"/>
      <c r="J664" s="231"/>
      <c r="K664" s="231"/>
      <c r="L664" s="231"/>
      <c r="M664" s="231"/>
      <c r="N664" s="231"/>
      <c r="O664" s="231"/>
      <c r="P664" s="231"/>
      <c r="Q664" s="231"/>
      <c r="R664" s="231"/>
      <c r="S664" s="231"/>
      <c r="T664" s="231"/>
      <c r="U664" s="231"/>
      <c r="V664" s="231"/>
      <c r="W664" s="231"/>
      <c r="X664" s="231"/>
      <c r="Y664" s="231"/>
      <c r="Z664" s="231"/>
    </row>
    <row r="665" spans="1:26" ht="14.25" customHeight="1">
      <c r="A665" s="31"/>
      <c r="B665" s="31"/>
      <c r="C665" s="31"/>
      <c r="D665" s="31"/>
      <c r="E665" s="31"/>
      <c r="F665" s="31"/>
      <c r="G665" s="31"/>
      <c r="H665" s="231"/>
      <c r="I665" s="231"/>
      <c r="J665" s="231"/>
      <c r="K665" s="231"/>
      <c r="L665" s="231"/>
      <c r="M665" s="231"/>
      <c r="N665" s="231"/>
      <c r="O665" s="231"/>
      <c r="P665" s="231"/>
      <c r="Q665" s="231"/>
      <c r="R665" s="231"/>
      <c r="S665" s="231"/>
      <c r="T665" s="231"/>
      <c r="U665" s="231"/>
      <c r="V665" s="231"/>
      <c r="W665" s="231"/>
      <c r="X665" s="231"/>
      <c r="Y665" s="231"/>
      <c r="Z665" s="231"/>
    </row>
    <row r="666" spans="1:26" ht="14.25" customHeight="1">
      <c r="A666" s="31"/>
      <c r="B666" s="31"/>
      <c r="C666" s="31"/>
      <c r="D666" s="31"/>
      <c r="E666" s="31"/>
      <c r="F666" s="31"/>
      <c r="G666" s="31"/>
      <c r="H666" s="231"/>
      <c r="I666" s="231"/>
      <c r="J666" s="231"/>
      <c r="K666" s="231"/>
      <c r="L666" s="231"/>
      <c r="M666" s="231"/>
      <c r="N666" s="231"/>
      <c r="O666" s="231"/>
      <c r="P666" s="231"/>
      <c r="Q666" s="231"/>
      <c r="R666" s="231"/>
      <c r="S666" s="231"/>
      <c r="T666" s="231"/>
      <c r="U666" s="231"/>
      <c r="V666" s="231"/>
      <c r="W666" s="231"/>
      <c r="X666" s="231"/>
      <c r="Y666" s="231"/>
      <c r="Z666" s="231"/>
    </row>
    <row r="667" spans="1:26" ht="14.25" customHeight="1">
      <c r="A667" s="31"/>
      <c r="B667" s="31"/>
      <c r="C667" s="31"/>
      <c r="D667" s="31"/>
      <c r="E667" s="31"/>
      <c r="F667" s="31"/>
      <c r="G667" s="31"/>
      <c r="H667" s="231"/>
      <c r="I667" s="231"/>
      <c r="J667" s="231"/>
      <c r="K667" s="231"/>
      <c r="L667" s="231"/>
      <c r="M667" s="231"/>
      <c r="N667" s="231"/>
      <c r="O667" s="231"/>
      <c r="P667" s="231"/>
      <c r="Q667" s="231"/>
      <c r="R667" s="231"/>
      <c r="S667" s="231"/>
      <c r="T667" s="231"/>
      <c r="U667" s="231"/>
      <c r="V667" s="231"/>
      <c r="W667" s="231"/>
      <c r="X667" s="231"/>
      <c r="Y667" s="231"/>
      <c r="Z667" s="231"/>
    </row>
    <row r="668" spans="1:26" ht="14.25" customHeight="1">
      <c r="A668" s="31"/>
      <c r="B668" s="31"/>
      <c r="C668" s="31"/>
      <c r="D668" s="31"/>
      <c r="E668" s="31"/>
      <c r="F668" s="31"/>
      <c r="G668" s="31"/>
      <c r="H668" s="231"/>
      <c r="I668" s="231"/>
      <c r="J668" s="231"/>
      <c r="K668" s="231"/>
      <c r="L668" s="231"/>
      <c r="M668" s="231"/>
      <c r="N668" s="231"/>
      <c r="O668" s="231"/>
      <c r="P668" s="231"/>
      <c r="Q668" s="231"/>
      <c r="R668" s="231"/>
      <c r="S668" s="231"/>
      <c r="T668" s="231"/>
      <c r="U668" s="231"/>
      <c r="V668" s="231"/>
      <c r="W668" s="231"/>
      <c r="X668" s="231"/>
      <c r="Y668" s="231"/>
      <c r="Z668" s="231"/>
    </row>
    <row r="669" spans="1:26" ht="14.25" customHeight="1">
      <c r="A669" s="31"/>
      <c r="B669" s="31"/>
      <c r="C669" s="31"/>
      <c r="D669" s="31"/>
      <c r="E669" s="31"/>
      <c r="F669" s="31"/>
      <c r="G669" s="31"/>
      <c r="H669" s="231"/>
      <c r="I669" s="231"/>
      <c r="J669" s="231"/>
      <c r="K669" s="231"/>
      <c r="L669" s="231"/>
      <c r="M669" s="231"/>
      <c r="N669" s="231"/>
      <c r="O669" s="231"/>
      <c r="P669" s="231"/>
      <c r="Q669" s="231"/>
      <c r="R669" s="231"/>
      <c r="S669" s="231"/>
      <c r="T669" s="231"/>
      <c r="U669" s="231"/>
      <c r="V669" s="231"/>
      <c r="W669" s="231"/>
      <c r="X669" s="231"/>
      <c r="Y669" s="231"/>
      <c r="Z669" s="231"/>
    </row>
    <row r="670" spans="1:26" ht="14.25" customHeight="1">
      <c r="A670" s="31"/>
      <c r="B670" s="31"/>
      <c r="C670" s="31"/>
      <c r="D670" s="31"/>
      <c r="E670" s="31"/>
      <c r="F670" s="31"/>
      <c r="G670" s="31"/>
      <c r="H670" s="231"/>
      <c r="I670" s="231"/>
      <c r="J670" s="231"/>
      <c r="K670" s="231"/>
      <c r="L670" s="231"/>
      <c r="M670" s="231"/>
      <c r="N670" s="231"/>
      <c r="O670" s="231"/>
      <c r="P670" s="231"/>
      <c r="Q670" s="231"/>
      <c r="R670" s="231"/>
      <c r="S670" s="231"/>
      <c r="T670" s="231"/>
      <c r="U670" s="231"/>
      <c r="V670" s="231"/>
      <c r="W670" s="231"/>
      <c r="X670" s="231"/>
      <c r="Y670" s="231"/>
      <c r="Z670" s="231"/>
    </row>
    <row r="671" spans="1:26" ht="14.25" customHeight="1">
      <c r="A671" s="31"/>
      <c r="B671" s="31"/>
      <c r="C671" s="31"/>
      <c r="D671" s="31"/>
      <c r="E671" s="31"/>
      <c r="F671" s="31"/>
      <c r="G671" s="31"/>
      <c r="H671" s="231"/>
      <c r="I671" s="231"/>
      <c r="J671" s="231"/>
      <c r="K671" s="231"/>
      <c r="L671" s="231"/>
      <c r="M671" s="231"/>
      <c r="N671" s="231"/>
      <c r="O671" s="231"/>
      <c r="P671" s="231"/>
      <c r="Q671" s="231"/>
      <c r="R671" s="231"/>
      <c r="S671" s="231"/>
      <c r="T671" s="231"/>
      <c r="U671" s="231"/>
      <c r="V671" s="231"/>
      <c r="W671" s="231"/>
      <c r="X671" s="231"/>
      <c r="Y671" s="231"/>
      <c r="Z671" s="231"/>
    </row>
    <row r="672" spans="1:26" ht="14.25" customHeight="1">
      <c r="A672" s="31"/>
      <c r="B672" s="31"/>
      <c r="C672" s="31"/>
      <c r="D672" s="31"/>
      <c r="E672" s="31"/>
      <c r="F672" s="31"/>
      <c r="G672" s="31"/>
      <c r="H672" s="231"/>
      <c r="I672" s="231"/>
      <c r="J672" s="231"/>
      <c r="K672" s="231"/>
      <c r="L672" s="231"/>
      <c r="M672" s="231"/>
      <c r="N672" s="231"/>
      <c r="O672" s="231"/>
      <c r="P672" s="231"/>
      <c r="Q672" s="231"/>
      <c r="R672" s="231"/>
      <c r="S672" s="231"/>
      <c r="T672" s="231"/>
      <c r="U672" s="231"/>
      <c r="V672" s="231"/>
      <c r="W672" s="231"/>
      <c r="X672" s="231"/>
      <c r="Y672" s="231"/>
      <c r="Z672" s="231"/>
    </row>
    <row r="673" spans="1:26" ht="14.25" customHeight="1">
      <c r="A673" s="31"/>
      <c r="B673" s="31"/>
      <c r="C673" s="31"/>
      <c r="D673" s="31"/>
      <c r="E673" s="31"/>
      <c r="F673" s="31"/>
      <c r="G673" s="31"/>
      <c r="H673" s="231"/>
      <c r="I673" s="231"/>
      <c r="J673" s="231"/>
      <c r="K673" s="231"/>
      <c r="L673" s="231"/>
      <c r="M673" s="231"/>
      <c r="N673" s="231"/>
      <c r="O673" s="231"/>
      <c r="P673" s="231"/>
      <c r="Q673" s="231"/>
      <c r="R673" s="231"/>
      <c r="S673" s="231"/>
      <c r="T673" s="231"/>
      <c r="U673" s="231"/>
      <c r="V673" s="231"/>
      <c r="W673" s="231"/>
      <c r="X673" s="231"/>
      <c r="Y673" s="231"/>
      <c r="Z673" s="231"/>
    </row>
    <row r="674" spans="1:26" ht="14.25" customHeight="1">
      <c r="A674" s="31"/>
      <c r="B674" s="31"/>
      <c r="C674" s="31"/>
      <c r="D674" s="31"/>
      <c r="E674" s="31"/>
      <c r="F674" s="31"/>
      <c r="G674" s="31"/>
      <c r="H674" s="231"/>
      <c r="I674" s="231"/>
      <c r="J674" s="231"/>
      <c r="K674" s="231"/>
      <c r="L674" s="231"/>
      <c r="M674" s="231"/>
      <c r="N674" s="231"/>
      <c r="O674" s="231"/>
      <c r="P674" s="231"/>
      <c r="Q674" s="231"/>
      <c r="R674" s="231"/>
      <c r="S674" s="231"/>
      <c r="T674" s="231"/>
      <c r="U674" s="231"/>
      <c r="V674" s="231"/>
      <c r="W674" s="231"/>
      <c r="X674" s="231"/>
      <c r="Y674" s="231"/>
      <c r="Z674" s="231"/>
    </row>
    <row r="675" spans="1:26" ht="14.25" customHeight="1">
      <c r="A675" s="31"/>
      <c r="B675" s="31"/>
      <c r="C675" s="31"/>
      <c r="D675" s="31"/>
      <c r="E675" s="31"/>
      <c r="F675" s="31"/>
      <c r="G675" s="31"/>
      <c r="H675" s="231"/>
      <c r="I675" s="231"/>
      <c r="J675" s="231"/>
      <c r="K675" s="231"/>
      <c r="L675" s="231"/>
      <c r="M675" s="231"/>
      <c r="N675" s="231"/>
      <c r="O675" s="231"/>
      <c r="P675" s="231"/>
      <c r="Q675" s="231"/>
      <c r="R675" s="231"/>
      <c r="S675" s="231"/>
      <c r="T675" s="231"/>
      <c r="U675" s="231"/>
      <c r="V675" s="231"/>
      <c r="W675" s="231"/>
      <c r="X675" s="231"/>
      <c r="Y675" s="231"/>
      <c r="Z675" s="231"/>
    </row>
    <row r="676" spans="1:26" ht="14.25" customHeight="1">
      <c r="A676" s="31"/>
      <c r="B676" s="31"/>
      <c r="C676" s="31"/>
      <c r="D676" s="31"/>
      <c r="E676" s="31"/>
      <c r="F676" s="31"/>
      <c r="G676" s="31"/>
      <c r="H676" s="231"/>
      <c r="I676" s="231"/>
      <c r="J676" s="231"/>
      <c r="K676" s="231"/>
      <c r="L676" s="231"/>
      <c r="M676" s="231"/>
      <c r="N676" s="231"/>
      <c r="O676" s="231"/>
      <c r="P676" s="231"/>
      <c r="Q676" s="231"/>
      <c r="R676" s="231"/>
      <c r="S676" s="231"/>
      <c r="T676" s="231"/>
      <c r="U676" s="231"/>
      <c r="V676" s="231"/>
      <c r="W676" s="231"/>
      <c r="X676" s="231"/>
      <c r="Y676" s="231"/>
      <c r="Z676" s="231"/>
    </row>
    <row r="677" spans="1:26" ht="14.25" customHeight="1">
      <c r="A677" s="31"/>
      <c r="B677" s="31"/>
      <c r="C677" s="31"/>
      <c r="D677" s="31"/>
      <c r="E677" s="31"/>
      <c r="F677" s="31"/>
      <c r="G677" s="31"/>
      <c r="H677" s="231"/>
      <c r="I677" s="231"/>
      <c r="J677" s="231"/>
      <c r="K677" s="231"/>
      <c r="L677" s="231"/>
      <c r="M677" s="231"/>
      <c r="N677" s="231"/>
      <c r="O677" s="231"/>
      <c r="P677" s="231"/>
      <c r="Q677" s="231"/>
      <c r="R677" s="231"/>
      <c r="S677" s="231"/>
      <c r="T677" s="231"/>
      <c r="U677" s="231"/>
      <c r="V677" s="231"/>
      <c r="W677" s="231"/>
      <c r="X677" s="231"/>
      <c r="Y677" s="231"/>
      <c r="Z677" s="231"/>
    </row>
    <row r="678" spans="1:26" ht="14.25" customHeight="1">
      <c r="A678" s="31"/>
      <c r="B678" s="31"/>
      <c r="C678" s="31"/>
      <c r="D678" s="31"/>
      <c r="E678" s="31"/>
      <c r="F678" s="31"/>
      <c r="G678" s="31"/>
      <c r="H678" s="231"/>
      <c r="I678" s="231"/>
      <c r="J678" s="231"/>
      <c r="K678" s="231"/>
      <c r="L678" s="231"/>
      <c r="M678" s="231"/>
      <c r="N678" s="231"/>
      <c r="O678" s="231"/>
      <c r="P678" s="231"/>
      <c r="Q678" s="231"/>
      <c r="R678" s="231"/>
      <c r="S678" s="231"/>
      <c r="T678" s="231"/>
      <c r="U678" s="231"/>
      <c r="V678" s="231"/>
      <c r="W678" s="231"/>
      <c r="X678" s="231"/>
      <c r="Y678" s="231"/>
      <c r="Z678" s="231"/>
    </row>
    <row r="679" spans="1:26" ht="14.25" customHeight="1">
      <c r="A679" s="31"/>
      <c r="B679" s="31"/>
      <c r="C679" s="31"/>
      <c r="D679" s="31"/>
      <c r="E679" s="31"/>
      <c r="F679" s="31"/>
      <c r="G679" s="31"/>
      <c r="H679" s="231"/>
      <c r="I679" s="231"/>
      <c r="J679" s="231"/>
      <c r="K679" s="231"/>
      <c r="L679" s="231"/>
      <c r="M679" s="231"/>
      <c r="N679" s="231"/>
      <c r="O679" s="231"/>
      <c r="P679" s="231"/>
      <c r="Q679" s="231"/>
      <c r="R679" s="231"/>
      <c r="S679" s="231"/>
      <c r="T679" s="231"/>
      <c r="U679" s="231"/>
      <c r="V679" s="231"/>
      <c r="W679" s="231"/>
      <c r="X679" s="231"/>
      <c r="Y679" s="231"/>
      <c r="Z679" s="231"/>
    </row>
    <row r="680" spans="1:26" ht="14.25" customHeight="1">
      <c r="A680" s="31"/>
      <c r="B680" s="31"/>
      <c r="C680" s="31"/>
      <c r="D680" s="31"/>
      <c r="E680" s="31"/>
      <c r="F680" s="31"/>
      <c r="G680" s="31"/>
      <c r="H680" s="231"/>
      <c r="I680" s="231"/>
      <c r="J680" s="231"/>
      <c r="K680" s="231"/>
      <c r="L680" s="231"/>
      <c r="M680" s="231"/>
      <c r="N680" s="231"/>
      <c r="O680" s="231"/>
      <c r="P680" s="231"/>
      <c r="Q680" s="231"/>
      <c r="R680" s="231"/>
      <c r="S680" s="231"/>
      <c r="T680" s="231"/>
      <c r="U680" s="231"/>
      <c r="V680" s="231"/>
      <c r="W680" s="231"/>
      <c r="X680" s="231"/>
      <c r="Y680" s="231"/>
      <c r="Z680" s="231"/>
    </row>
    <row r="681" spans="1:26" ht="14.25" customHeight="1">
      <c r="A681" s="31"/>
      <c r="B681" s="31"/>
      <c r="C681" s="31"/>
      <c r="D681" s="31"/>
      <c r="E681" s="31"/>
      <c r="F681" s="31"/>
      <c r="G681" s="31"/>
      <c r="H681" s="231"/>
      <c r="I681" s="231"/>
      <c r="J681" s="231"/>
      <c r="K681" s="231"/>
      <c r="L681" s="231"/>
      <c r="M681" s="231"/>
      <c r="N681" s="231"/>
      <c r="O681" s="231"/>
      <c r="P681" s="231"/>
      <c r="Q681" s="231"/>
      <c r="R681" s="231"/>
      <c r="S681" s="231"/>
      <c r="T681" s="231"/>
      <c r="U681" s="231"/>
      <c r="V681" s="231"/>
      <c r="W681" s="231"/>
      <c r="X681" s="231"/>
      <c r="Y681" s="231"/>
      <c r="Z681" s="231"/>
    </row>
    <row r="682" spans="1:26" ht="14.25" customHeight="1">
      <c r="A682" s="31"/>
      <c r="B682" s="31"/>
      <c r="C682" s="31"/>
      <c r="D682" s="31"/>
      <c r="E682" s="31"/>
      <c r="F682" s="31"/>
      <c r="G682" s="31"/>
      <c r="H682" s="231"/>
      <c r="I682" s="231"/>
      <c r="J682" s="231"/>
      <c r="K682" s="231"/>
      <c r="L682" s="231"/>
      <c r="M682" s="231"/>
      <c r="N682" s="231"/>
      <c r="O682" s="231"/>
      <c r="P682" s="231"/>
      <c r="Q682" s="231"/>
      <c r="R682" s="231"/>
      <c r="S682" s="231"/>
      <c r="T682" s="231"/>
      <c r="U682" s="231"/>
      <c r="V682" s="231"/>
      <c r="W682" s="231"/>
      <c r="X682" s="231"/>
      <c r="Y682" s="231"/>
      <c r="Z682" s="231"/>
    </row>
    <row r="683" spans="1:26" ht="14.25" customHeight="1">
      <c r="A683" s="31"/>
      <c r="B683" s="31"/>
      <c r="C683" s="31"/>
      <c r="D683" s="31"/>
      <c r="E683" s="31"/>
      <c r="F683" s="31"/>
      <c r="G683" s="31"/>
      <c r="H683" s="231"/>
      <c r="I683" s="231"/>
      <c r="J683" s="231"/>
      <c r="K683" s="231"/>
      <c r="L683" s="231"/>
      <c r="M683" s="231"/>
      <c r="N683" s="231"/>
      <c r="O683" s="231"/>
      <c r="P683" s="231"/>
      <c r="Q683" s="231"/>
      <c r="R683" s="231"/>
      <c r="S683" s="231"/>
      <c r="T683" s="231"/>
      <c r="U683" s="231"/>
      <c r="V683" s="231"/>
      <c r="W683" s="231"/>
      <c r="X683" s="231"/>
      <c r="Y683" s="231"/>
      <c r="Z683" s="231"/>
    </row>
    <row r="684" spans="1:26" ht="14.25" customHeight="1">
      <c r="A684" s="31"/>
      <c r="B684" s="31"/>
      <c r="C684" s="31"/>
      <c r="D684" s="31"/>
      <c r="E684" s="31"/>
      <c r="F684" s="31"/>
      <c r="G684" s="31"/>
      <c r="H684" s="231"/>
      <c r="I684" s="231"/>
      <c r="J684" s="231"/>
      <c r="K684" s="231"/>
      <c r="L684" s="231"/>
      <c r="M684" s="231"/>
      <c r="N684" s="231"/>
      <c r="O684" s="231"/>
      <c r="P684" s="231"/>
      <c r="Q684" s="231"/>
      <c r="R684" s="231"/>
      <c r="S684" s="231"/>
      <c r="T684" s="231"/>
      <c r="U684" s="231"/>
      <c r="V684" s="231"/>
      <c r="W684" s="231"/>
      <c r="X684" s="231"/>
      <c r="Y684" s="231"/>
      <c r="Z684" s="231"/>
    </row>
    <row r="685" spans="1:26" ht="14.25" customHeight="1">
      <c r="A685" s="31"/>
      <c r="B685" s="31"/>
      <c r="C685" s="31"/>
      <c r="D685" s="31"/>
      <c r="E685" s="31"/>
      <c r="F685" s="31"/>
      <c r="G685" s="31"/>
      <c r="H685" s="231"/>
      <c r="I685" s="231"/>
      <c r="J685" s="231"/>
      <c r="K685" s="231"/>
      <c r="L685" s="231"/>
      <c r="M685" s="231"/>
      <c r="N685" s="231"/>
      <c r="O685" s="231"/>
      <c r="P685" s="231"/>
      <c r="Q685" s="231"/>
      <c r="R685" s="231"/>
      <c r="S685" s="231"/>
      <c r="T685" s="231"/>
      <c r="U685" s="231"/>
      <c r="V685" s="231"/>
      <c r="W685" s="231"/>
      <c r="X685" s="231"/>
      <c r="Y685" s="231"/>
      <c r="Z685" s="231"/>
    </row>
    <row r="686" spans="1:26" ht="14.25" customHeight="1">
      <c r="A686" s="31"/>
      <c r="B686" s="31"/>
      <c r="C686" s="31"/>
      <c r="D686" s="31"/>
      <c r="E686" s="31"/>
      <c r="F686" s="31"/>
      <c r="G686" s="31"/>
      <c r="H686" s="231"/>
      <c r="I686" s="231"/>
      <c r="J686" s="231"/>
      <c r="K686" s="231"/>
      <c r="L686" s="231"/>
      <c r="M686" s="231"/>
      <c r="N686" s="231"/>
      <c r="O686" s="231"/>
      <c r="P686" s="231"/>
      <c r="Q686" s="231"/>
      <c r="R686" s="231"/>
      <c r="S686" s="231"/>
      <c r="T686" s="231"/>
      <c r="U686" s="231"/>
      <c r="V686" s="231"/>
      <c r="W686" s="231"/>
      <c r="X686" s="231"/>
      <c r="Y686" s="231"/>
      <c r="Z686" s="231"/>
    </row>
    <row r="687" spans="1:26" ht="14.25" customHeight="1">
      <c r="A687" s="31"/>
      <c r="B687" s="31"/>
      <c r="C687" s="31"/>
      <c r="D687" s="31"/>
      <c r="E687" s="31"/>
      <c r="F687" s="31"/>
      <c r="G687" s="31"/>
      <c r="H687" s="231"/>
      <c r="I687" s="231"/>
      <c r="J687" s="231"/>
      <c r="K687" s="231"/>
      <c r="L687" s="231"/>
      <c r="M687" s="231"/>
      <c r="N687" s="231"/>
      <c r="O687" s="231"/>
      <c r="P687" s="231"/>
      <c r="Q687" s="231"/>
      <c r="R687" s="231"/>
      <c r="S687" s="231"/>
      <c r="T687" s="231"/>
      <c r="U687" s="231"/>
      <c r="V687" s="231"/>
      <c r="W687" s="231"/>
      <c r="X687" s="231"/>
      <c r="Y687" s="231"/>
      <c r="Z687" s="231"/>
    </row>
    <row r="688" spans="1:26" ht="14.25" customHeight="1">
      <c r="A688" s="31"/>
      <c r="B688" s="31"/>
      <c r="C688" s="31"/>
      <c r="D688" s="31"/>
      <c r="E688" s="31"/>
      <c r="F688" s="31"/>
      <c r="G688" s="31"/>
      <c r="H688" s="231"/>
      <c r="I688" s="231"/>
      <c r="J688" s="231"/>
      <c r="K688" s="231"/>
      <c r="L688" s="231"/>
      <c r="M688" s="231"/>
      <c r="N688" s="231"/>
      <c r="O688" s="231"/>
      <c r="P688" s="231"/>
      <c r="Q688" s="231"/>
      <c r="R688" s="231"/>
      <c r="S688" s="231"/>
      <c r="T688" s="231"/>
      <c r="U688" s="231"/>
      <c r="V688" s="231"/>
      <c r="W688" s="231"/>
      <c r="X688" s="231"/>
      <c r="Y688" s="231"/>
      <c r="Z688" s="231"/>
    </row>
    <row r="689" spans="1:26" ht="14.25" customHeight="1">
      <c r="A689" s="31"/>
      <c r="B689" s="31"/>
      <c r="C689" s="31"/>
      <c r="D689" s="31"/>
      <c r="E689" s="31"/>
      <c r="F689" s="31"/>
      <c r="G689" s="31"/>
      <c r="H689" s="231"/>
      <c r="I689" s="231"/>
      <c r="J689" s="231"/>
      <c r="K689" s="231"/>
      <c r="L689" s="231"/>
      <c r="M689" s="231"/>
      <c r="N689" s="231"/>
      <c r="O689" s="231"/>
      <c r="P689" s="231"/>
      <c r="Q689" s="231"/>
      <c r="R689" s="231"/>
      <c r="S689" s="231"/>
      <c r="T689" s="231"/>
      <c r="U689" s="231"/>
      <c r="V689" s="231"/>
      <c r="W689" s="231"/>
      <c r="X689" s="231"/>
      <c r="Y689" s="231"/>
      <c r="Z689" s="231"/>
    </row>
    <row r="690" spans="1:26" ht="14.25" customHeight="1">
      <c r="A690" s="31"/>
      <c r="B690" s="31"/>
      <c r="C690" s="31"/>
      <c r="D690" s="31"/>
      <c r="E690" s="31"/>
      <c r="F690" s="31"/>
      <c r="G690" s="31"/>
      <c r="H690" s="231"/>
      <c r="I690" s="231"/>
      <c r="J690" s="231"/>
      <c r="K690" s="231"/>
      <c r="L690" s="231"/>
      <c r="M690" s="231"/>
      <c r="N690" s="231"/>
      <c r="O690" s="231"/>
      <c r="P690" s="231"/>
      <c r="Q690" s="231"/>
      <c r="R690" s="231"/>
      <c r="S690" s="231"/>
      <c r="T690" s="231"/>
      <c r="U690" s="231"/>
      <c r="V690" s="231"/>
      <c r="W690" s="231"/>
      <c r="X690" s="231"/>
      <c r="Y690" s="231"/>
      <c r="Z690" s="231"/>
    </row>
    <row r="691" spans="1:26" ht="14.25" customHeight="1">
      <c r="A691" s="31"/>
      <c r="B691" s="31"/>
      <c r="C691" s="31"/>
      <c r="D691" s="31"/>
      <c r="E691" s="31"/>
      <c r="F691" s="31"/>
      <c r="G691" s="31"/>
      <c r="H691" s="231"/>
      <c r="I691" s="231"/>
      <c r="J691" s="231"/>
      <c r="K691" s="231"/>
      <c r="L691" s="231"/>
      <c r="M691" s="231"/>
      <c r="N691" s="231"/>
      <c r="O691" s="231"/>
      <c r="P691" s="231"/>
      <c r="Q691" s="231"/>
      <c r="R691" s="231"/>
      <c r="S691" s="231"/>
      <c r="T691" s="231"/>
      <c r="U691" s="231"/>
      <c r="V691" s="231"/>
      <c r="W691" s="231"/>
      <c r="X691" s="231"/>
      <c r="Y691" s="231"/>
      <c r="Z691" s="231"/>
    </row>
    <row r="692" spans="1:26" ht="14.25" customHeight="1">
      <c r="A692" s="31"/>
      <c r="B692" s="31"/>
      <c r="C692" s="31"/>
      <c r="D692" s="31"/>
      <c r="E692" s="31"/>
      <c r="F692" s="31"/>
      <c r="G692" s="31"/>
      <c r="H692" s="231"/>
      <c r="I692" s="231"/>
      <c r="J692" s="231"/>
      <c r="K692" s="231"/>
      <c r="L692" s="231"/>
      <c r="M692" s="231"/>
      <c r="N692" s="231"/>
      <c r="O692" s="231"/>
      <c r="P692" s="231"/>
      <c r="Q692" s="231"/>
      <c r="R692" s="231"/>
      <c r="S692" s="231"/>
      <c r="T692" s="231"/>
      <c r="U692" s="231"/>
      <c r="V692" s="231"/>
      <c r="W692" s="231"/>
      <c r="X692" s="231"/>
      <c r="Y692" s="231"/>
      <c r="Z692" s="231"/>
    </row>
    <row r="693" spans="1:26" ht="14.25" customHeight="1">
      <c r="A693" s="31"/>
      <c r="B693" s="31"/>
      <c r="C693" s="31"/>
      <c r="D693" s="31"/>
      <c r="E693" s="31"/>
      <c r="F693" s="31"/>
      <c r="G693" s="31"/>
      <c r="H693" s="231"/>
      <c r="I693" s="231"/>
      <c r="J693" s="231"/>
      <c r="K693" s="231"/>
      <c r="L693" s="231"/>
      <c r="M693" s="231"/>
      <c r="N693" s="231"/>
      <c r="O693" s="231"/>
      <c r="P693" s="231"/>
      <c r="Q693" s="231"/>
      <c r="R693" s="231"/>
      <c r="S693" s="231"/>
      <c r="T693" s="231"/>
      <c r="U693" s="231"/>
      <c r="V693" s="231"/>
      <c r="W693" s="231"/>
      <c r="X693" s="231"/>
      <c r="Y693" s="231"/>
      <c r="Z693" s="231"/>
    </row>
    <row r="694" spans="1:26" ht="14.25" customHeight="1">
      <c r="A694" s="31"/>
      <c r="B694" s="31"/>
      <c r="C694" s="31"/>
      <c r="D694" s="31"/>
      <c r="E694" s="31"/>
      <c r="F694" s="31"/>
      <c r="G694" s="31"/>
      <c r="H694" s="231"/>
      <c r="I694" s="231"/>
      <c r="J694" s="231"/>
      <c r="K694" s="231"/>
      <c r="L694" s="231"/>
      <c r="M694" s="231"/>
      <c r="N694" s="231"/>
      <c r="O694" s="231"/>
      <c r="P694" s="231"/>
      <c r="Q694" s="231"/>
      <c r="R694" s="231"/>
      <c r="S694" s="231"/>
      <c r="T694" s="231"/>
      <c r="U694" s="231"/>
      <c r="V694" s="231"/>
      <c r="W694" s="231"/>
      <c r="X694" s="231"/>
      <c r="Y694" s="231"/>
      <c r="Z694" s="231"/>
    </row>
    <row r="695" spans="1:26" ht="14.25" customHeight="1">
      <c r="A695" s="31"/>
      <c r="B695" s="31"/>
      <c r="C695" s="31"/>
      <c r="D695" s="31"/>
      <c r="E695" s="31"/>
      <c r="F695" s="31"/>
      <c r="G695" s="31"/>
      <c r="H695" s="231"/>
      <c r="I695" s="231"/>
      <c r="J695" s="231"/>
      <c r="K695" s="231"/>
      <c r="L695" s="231"/>
      <c r="M695" s="231"/>
      <c r="N695" s="231"/>
      <c r="O695" s="231"/>
      <c r="P695" s="231"/>
      <c r="Q695" s="231"/>
      <c r="R695" s="231"/>
      <c r="S695" s="231"/>
      <c r="T695" s="231"/>
      <c r="U695" s="231"/>
      <c r="V695" s="231"/>
      <c r="W695" s="231"/>
      <c r="X695" s="231"/>
      <c r="Y695" s="231"/>
      <c r="Z695" s="231"/>
    </row>
    <row r="696" spans="1:26" ht="14.25" customHeight="1">
      <c r="A696" s="31"/>
      <c r="B696" s="31"/>
      <c r="C696" s="31"/>
      <c r="D696" s="31"/>
      <c r="E696" s="31"/>
      <c r="F696" s="31"/>
      <c r="G696" s="31"/>
      <c r="H696" s="231"/>
      <c r="I696" s="231"/>
      <c r="J696" s="231"/>
      <c r="K696" s="231"/>
      <c r="L696" s="231"/>
      <c r="M696" s="231"/>
      <c r="N696" s="231"/>
      <c r="O696" s="231"/>
      <c r="P696" s="231"/>
      <c r="Q696" s="231"/>
      <c r="R696" s="231"/>
      <c r="S696" s="231"/>
      <c r="T696" s="231"/>
      <c r="U696" s="231"/>
      <c r="V696" s="231"/>
      <c r="W696" s="231"/>
      <c r="X696" s="231"/>
      <c r="Y696" s="231"/>
      <c r="Z696" s="231"/>
    </row>
    <row r="697" spans="1:26" ht="14.25" customHeight="1">
      <c r="A697" s="31"/>
      <c r="B697" s="31"/>
      <c r="C697" s="31"/>
      <c r="D697" s="31"/>
      <c r="E697" s="31"/>
      <c r="F697" s="31"/>
      <c r="G697" s="31"/>
      <c r="H697" s="231"/>
      <c r="I697" s="231"/>
      <c r="J697" s="231"/>
      <c r="K697" s="231"/>
      <c r="L697" s="231"/>
      <c r="M697" s="231"/>
      <c r="N697" s="231"/>
      <c r="O697" s="231"/>
      <c r="P697" s="231"/>
      <c r="Q697" s="231"/>
      <c r="R697" s="231"/>
      <c r="S697" s="231"/>
      <c r="T697" s="231"/>
      <c r="U697" s="231"/>
      <c r="V697" s="231"/>
      <c r="W697" s="231"/>
      <c r="X697" s="231"/>
      <c r="Y697" s="231"/>
      <c r="Z697" s="231"/>
    </row>
    <row r="698" spans="1:26" ht="14.25" customHeight="1">
      <c r="A698" s="31"/>
      <c r="B698" s="31"/>
      <c r="C698" s="31"/>
      <c r="D698" s="31"/>
      <c r="E698" s="31"/>
      <c r="F698" s="31"/>
      <c r="G698" s="31"/>
      <c r="H698" s="231"/>
      <c r="I698" s="231"/>
      <c r="J698" s="231"/>
      <c r="K698" s="231"/>
      <c r="L698" s="231"/>
      <c r="M698" s="231"/>
      <c r="N698" s="231"/>
      <c r="O698" s="231"/>
      <c r="P698" s="231"/>
      <c r="Q698" s="231"/>
      <c r="R698" s="231"/>
      <c r="S698" s="231"/>
      <c r="T698" s="231"/>
      <c r="U698" s="231"/>
      <c r="V698" s="231"/>
      <c r="W698" s="231"/>
      <c r="X698" s="231"/>
      <c r="Y698" s="231"/>
      <c r="Z698" s="231"/>
    </row>
    <row r="699" spans="1:26" ht="14.25" customHeight="1">
      <c r="A699" s="31"/>
      <c r="B699" s="31"/>
      <c r="C699" s="31"/>
      <c r="D699" s="31"/>
      <c r="E699" s="31"/>
      <c r="F699" s="31"/>
      <c r="G699" s="31"/>
      <c r="H699" s="231"/>
      <c r="I699" s="231"/>
      <c r="J699" s="231"/>
      <c r="K699" s="231"/>
      <c r="L699" s="231"/>
      <c r="M699" s="231"/>
      <c r="N699" s="231"/>
      <c r="O699" s="231"/>
      <c r="P699" s="231"/>
      <c r="Q699" s="231"/>
      <c r="R699" s="231"/>
      <c r="S699" s="231"/>
      <c r="T699" s="231"/>
      <c r="U699" s="231"/>
      <c r="V699" s="231"/>
      <c r="W699" s="231"/>
      <c r="X699" s="231"/>
      <c r="Y699" s="231"/>
      <c r="Z699" s="231"/>
    </row>
    <row r="700" spans="1:26" ht="14.25" customHeight="1">
      <c r="A700" s="31"/>
      <c r="B700" s="31"/>
      <c r="C700" s="31"/>
      <c r="D700" s="31"/>
      <c r="E700" s="31"/>
      <c r="F700" s="31"/>
      <c r="G700" s="31"/>
      <c r="H700" s="231"/>
      <c r="I700" s="231"/>
      <c r="J700" s="231"/>
      <c r="K700" s="231"/>
      <c r="L700" s="231"/>
      <c r="M700" s="231"/>
      <c r="N700" s="231"/>
      <c r="O700" s="231"/>
      <c r="P700" s="231"/>
      <c r="Q700" s="231"/>
      <c r="R700" s="231"/>
      <c r="S700" s="231"/>
      <c r="T700" s="231"/>
      <c r="U700" s="231"/>
      <c r="V700" s="231"/>
      <c r="W700" s="231"/>
      <c r="X700" s="231"/>
      <c r="Y700" s="231"/>
      <c r="Z700" s="231"/>
    </row>
    <row r="701" spans="1:26" ht="14.25" customHeight="1">
      <c r="A701" s="31"/>
      <c r="B701" s="31"/>
      <c r="C701" s="31"/>
      <c r="D701" s="31"/>
      <c r="E701" s="31"/>
      <c r="F701" s="31"/>
      <c r="G701" s="31"/>
      <c r="H701" s="231"/>
      <c r="I701" s="231"/>
      <c r="J701" s="231"/>
      <c r="K701" s="231"/>
      <c r="L701" s="231"/>
      <c r="M701" s="231"/>
      <c r="N701" s="231"/>
      <c r="O701" s="231"/>
      <c r="P701" s="231"/>
      <c r="Q701" s="231"/>
      <c r="R701" s="231"/>
      <c r="S701" s="231"/>
      <c r="T701" s="231"/>
      <c r="U701" s="231"/>
      <c r="V701" s="231"/>
      <c r="W701" s="231"/>
      <c r="X701" s="231"/>
      <c r="Y701" s="231"/>
      <c r="Z701" s="231"/>
    </row>
    <row r="702" spans="1:26" ht="14.25" customHeight="1">
      <c r="A702" s="31"/>
      <c r="B702" s="31"/>
      <c r="C702" s="31"/>
      <c r="D702" s="31"/>
      <c r="E702" s="31"/>
      <c r="F702" s="31"/>
      <c r="G702" s="31"/>
      <c r="H702" s="231"/>
      <c r="I702" s="231"/>
      <c r="J702" s="231"/>
      <c r="K702" s="231"/>
      <c r="L702" s="231"/>
      <c r="M702" s="231"/>
      <c r="N702" s="231"/>
      <c r="O702" s="231"/>
      <c r="P702" s="231"/>
      <c r="Q702" s="231"/>
      <c r="R702" s="231"/>
      <c r="S702" s="231"/>
      <c r="T702" s="231"/>
      <c r="U702" s="231"/>
      <c r="V702" s="231"/>
      <c r="W702" s="231"/>
      <c r="X702" s="231"/>
      <c r="Y702" s="231"/>
      <c r="Z702" s="231"/>
    </row>
    <row r="703" spans="1:26" ht="14.25" customHeight="1">
      <c r="A703" s="31"/>
      <c r="B703" s="31"/>
      <c r="C703" s="31"/>
      <c r="D703" s="31"/>
      <c r="E703" s="31"/>
      <c r="F703" s="31"/>
      <c r="G703" s="31"/>
      <c r="H703" s="231"/>
      <c r="I703" s="231"/>
      <c r="J703" s="231"/>
      <c r="K703" s="231"/>
      <c r="L703" s="231"/>
      <c r="M703" s="231"/>
      <c r="N703" s="231"/>
      <c r="O703" s="231"/>
      <c r="P703" s="231"/>
      <c r="Q703" s="231"/>
      <c r="R703" s="231"/>
      <c r="S703" s="231"/>
      <c r="T703" s="231"/>
      <c r="U703" s="231"/>
      <c r="V703" s="231"/>
      <c r="W703" s="231"/>
      <c r="X703" s="231"/>
      <c r="Y703" s="231"/>
      <c r="Z703" s="231"/>
    </row>
    <row r="704" spans="1:26" ht="14.25" customHeight="1">
      <c r="A704" s="31"/>
      <c r="B704" s="31"/>
      <c r="C704" s="31"/>
      <c r="D704" s="31"/>
      <c r="E704" s="31"/>
      <c r="F704" s="31"/>
      <c r="G704" s="31"/>
      <c r="H704" s="231"/>
      <c r="I704" s="231"/>
      <c r="J704" s="231"/>
      <c r="K704" s="231"/>
      <c r="L704" s="231"/>
      <c r="M704" s="231"/>
      <c r="N704" s="231"/>
      <c r="O704" s="231"/>
      <c r="P704" s="231"/>
      <c r="Q704" s="231"/>
      <c r="R704" s="231"/>
      <c r="S704" s="231"/>
      <c r="T704" s="231"/>
      <c r="U704" s="231"/>
      <c r="V704" s="231"/>
      <c r="W704" s="231"/>
      <c r="X704" s="231"/>
      <c r="Y704" s="231"/>
      <c r="Z704" s="231"/>
    </row>
    <row r="705" spans="1:26" ht="14.25" customHeight="1">
      <c r="A705" s="31"/>
      <c r="B705" s="31"/>
      <c r="C705" s="31"/>
      <c r="D705" s="31"/>
      <c r="E705" s="31"/>
      <c r="F705" s="31"/>
      <c r="G705" s="31"/>
      <c r="H705" s="231"/>
      <c r="I705" s="231"/>
      <c r="J705" s="231"/>
      <c r="K705" s="231"/>
      <c r="L705" s="231"/>
      <c r="M705" s="231"/>
      <c r="N705" s="231"/>
      <c r="O705" s="231"/>
      <c r="P705" s="231"/>
      <c r="Q705" s="231"/>
      <c r="R705" s="231"/>
      <c r="S705" s="231"/>
      <c r="T705" s="231"/>
      <c r="U705" s="231"/>
      <c r="V705" s="231"/>
      <c r="W705" s="231"/>
      <c r="X705" s="231"/>
      <c r="Y705" s="231"/>
      <c r="Z705" s="231"/>
    </row>
    <row r="706" spans="1:26" ht="14.25" customHeight="1">
      <c r="A706" s="31"/>
      <c r="B706" s="31"/>
      <c r="C706" s="31"/>
      <c r="D706" s="31"/>
      <c r="E706" s="31"/>
      <c r="F706" s="31"/>
      <c r="G706" s="31"/>
      <c r="H706" s="231"/>
      <c r="I706" s="231"/>
      <c r="J706" s="231"/>
      <c r="K706" s="231"/>
      <c r="L706" s="231"/>
      <c r="M706" s="231"/>
      <c r="N706" s="231"/>
      <c r="O706" s="231"/>
      <c r="P706" s="231"/>
      <c r="Q706" s="231"/>
      <c r="R706" s="231"/>
      <c r="S706" s="231"/>
      <c r="T706" s="231"/>
      <c r="U706" s="231"/>
      <c r="V706" s="231"/>
      <c r="W706" s="231"/>
      <c r="X706" s="231"/>
      <c r="Y706" s="231"/>
      <c r="Z706" s="231"/>
    </row>
    <row r="707" spans="1:26" ht="14.25" customHeight="1">
      <c r="A707" s="31"/>
      <c r="B707" s="31"/>
      <c r="C707" s="31"/>
      <c r="D707" s="31"/>
      <c r="E707" s="31"/>
      <c r="F707" s="31"/>
      <c r="G707" s="31"/>
      <c r="H707" s="231"/>
      <c r="I707" s="231"/>
      <c r="J707" s="231"/>
      <c r="K707" s="231"/>
      <c r="L707" s="231"/>
      <c r="M707" s="231"/>
      <c r="N707" s="231"/>
      <c r="O707" s="231"/>
      <c r="P707" s="231"/>
      <c r="Q707" s="231"/>
      <c r="R707" s="231"/>
      <c r="S707" s="231"/>
      <c r="T707" s="231"/>
      <c r="U707" s="231"/>
      <c r="V707" s="231"/>
      <c r="W707" s="231"/>
      <c r="X707" s="231"/>
      <c r="Y707" s="231"/>
      <c r="Z707" s="231"/>
    </row>
    <row r="708" spans="1:26" ht="14.25" customHeight="1">
      <c r="A708" s="31"/>
      <c r="B708" s="31"/>
      <c r="C708" s="31"/>
      <c r="D708" s="31"/>
      <c r="E708" s="31"/>
      <c r="F708" s="31"/>
      <c r="G708" s="31"/>
      <c r="H708" s="231"/>
      <c r="I708" s="231"/>
      <c r="J708" s="231"/>
      <c r="K708" s="231"/>
      <c r="L708" s="231"/>
      <c r="M708" s="231"/>
      <c r="N708" s="231"/>
      <c r="O708" s="231"/>
      <c r="P708" s="231"/>
      <c r="Q708" s="231"/>
      <c r="R708" s="231"/>
      <c r="S708" s="231"/>
      <c r="T708" s="231"/>
      <c r="U708" s="231"/>
      <c r="V708" s="231"/>
      <c r="W708" s="231"/>
      <c r="X708" s="231"/>
      <c r="Y708" s="231"/>
      <c r="Z708" s="231"/>
    </row>
    <row r="709" spans="1:26" ht="14.25" customHeight="1">
      <c r="A709" s="31"/>
      <c r="B709" s="31"/>
      <c r="C709" s="31"/>
      <c r="D709" s="31"/>
      <c r="E709" s="31"/>
      <c r="F709" s="31"/>
      <c r="G709" s="31"/>
      <c r="H709" s="231"/>
      <c r="I709" s="231"/>
      <c r="J709" s="231"/>
      <c r="K709" s="231"/>
      <c r="L709" s="231"/>
      <c r="M709" s="231"/>
      <c r="N709" s="231"/>
      <c r="O709" s="231"/>
      <c r="P709" s="231"/>
      <c r="Q709" s="231"/>
      <c r="R709" s="231"/>
      <c r="S709" s="231"/>
      <c r="T709" s="231"/>
      <c r="U709" s="231"/>
      <c r="V709" s="231"/>
      <c r="W709" s="231"/>
      <c r="X709" s="231"/>
      <c r="Y709" s="231"/>
      <c r="Z709" s="231"/>
    </row>
    <row r="710" spans="1:26" ht="14.25" customHeight="1">
      <c r="A710" s="31"/>
      <c r="B710" s="31"/>
      <c r="C710" s="31"/>
      <c r="D710" s="31"/>
      <c r="E710" s="31"/>
      <c r="F710" s="31"/>
      <c r="G710" s="31"/>
      <c r="H710" s="231"/>
      <c r="I710" s="231"/>
      <c r="J710" s="231"/>
      <c r="K710" s="231"/>
      <c r="L710" s="231"/>
      <c r="M710" s="231"/>
      <c r="N710" s="231"/>
      <c r="O710" s="231"/>
      <c r="P710" s="231"/>
      <c r="Q710" s="231"/>
      <c r="R710" s="231"/>
      <c r="S710" s="231"/>
      <c r="T710" s="231"/>
      <c r="U710" s="231"/>
      <c r="V710" s="231"/>
      <c r="W710" s="231"/>
      <c r="X710" s="231"/>
      <c r="Y710" s="231"/>
      <c r="Z710" s="231"/>
    </row>
    <row r="711" spans="1:26" ht="14.25" customHeight="1">
      <c r="A711" s="31"/>
      <c r="B711" s="31"/>
      <c r="C711" s="31"/>
      <c r="D711" s="31"/>
      <c r="E711" s="31"/>
      <c r="F711" s="31"/>
      <c r="G711" s="31"/>
      <c r="H711" s="231"/>
      <c r="I711" s="231"/>
      <c r="J711" s="231"/>
      <c r="K711" s="231"/>
      <c r="L711" s="231"/>
      <c r="M711" s="231"/>
      <c r="N711" s="231"/>
      <c r="O711" s="231"/>
      <c r="P711" s="231"/>
      <c r="Q711" s="231"/>
      <c r="R711" s="231"/>
      <c r="S711" s="231"/>
      <c r="T711" s="231"/>
      <c r="U711" s="231"/>
      <c r="V711" s="231"/>
      <c r="W711" s="231"/>
      <c r="X711" s="231"/>
      <c r="Y711" s="231"/>
      <c r="Z711" s="231"/>
    </row>
    <row r="712" spans="1:26" ht="14.25" customHeight="1">
      <c r="A712" s="31"/>
      <c r="B712" s="31"/>
      <c r="C712" s="31"/>
      <c r="D712" s="31"/>
      <c r="E712" s="31"/>
      <c r="F712" s="31"/>
      <c r="G712" s="31"/>
      <c r="H712" s="231"/>
      <c r="I712" s="231"/>
      <c r="J712" s="231"/>
      <c r="K712" s="231"/>
      <c r="L712" s="231"/>
      <c r="M712" s="231"/>
      <c r="N712" s="231"/>
      <c r="O712" s="231"/>
      <c r="P712" s="231"/>
      <c r="Q712" s="231"/>
      <c r="R712" s="231"/>
      <c r="S712" s="231"/>
      <c r="T712" s="231"/>
      <c r="U712" s="231"/>
      <c r="V712" s="231"/>
      <c r="W712" s="231"/>
      <c r="X712" s="231"/>
      <c r="Y712" s="231"/>
      <c r="Z712" s="231"/>
    </row>
    <row r="713" spans="1:26" ht="14.25" customHeight="1">
      <c r="A713" s="31"/>
      <c r="B713" s="31"/>
      <c r="C713" s="31"/>
      <c r="D713" s="31"/>
      <c r="E713" s="31"/>
      <c r="F713" s="31"/>
      <c r="G713" s="31"/>
      <c r="H713" s="231"/>
      <c r="I713" s="231"/>
      <c r="J713" s="231"/>
      <c r="K713" s="231"/>
      <c r="L713" s="231"/>
      <c r="M713" s="231"/>
      <c r="N713" s="231"/>
      <c r="O713" s="231"/>
      <c r="P713" s="231"/>
      <c r="Q713" s="231"/>
      <c r="R713" s="231"/>
      <c r="S713" s="231"/>
      <c r="T713" s="231"/>
      <c r="U713" s="231"/>
      <c r="V713" s="231"/>
      <c r="W713" s="231"/>
      <c r="X713" s="231"/>
      <c r="Y713" s="231"/>
      <c r="Z713" s="231"/>
    </row>
    <row r="714" spans="1:26" ht="14.25" customHeight="1">
      <c r="A714" s="31"/>
      <c r="B714" s="31"/>
      <c r="C714" s="31"/>
      <c r="D714" s="31"/>
      <c r="E714" s="31"/>
      <c r="F714" s="31"/>
      <c r="G714" s="31"/>
      <c r="H714" s="231"/>
      <c r="I714" s="231"/>
      <c r="J714" s="231"/>
      <c r="K714" s="231"/>
      <c r="L714" s="231"/>
      <c r="M714" s="231"/>
      <c r="N714" s="231"/>
      <c r="O714" s="231"/>
      <c r="P714" s="231"/>
      <c r="Q714" s="231"/>
      <c r="R714" s="231"/>
      <c r="S714" s="231"/>
      <c r="T714" s="231"/>
      <c r="U714" s="231"/>
      <c r="V714" s="231"/>
      <c r="W714" s="231"/>
      <c r="X714" s="231"/>
      <c r="Y714" s="231"/>
      <c r="Z714" s="231"/>
    </row>
    <row r="715" spans="1:26" ht="14.25" customHeight="1">
      <c r="A715" s="31"/>
      <c r="B715" s="31"/>
      <c r="C715" s="31"/>
      <c r="D715" s="31"/>
      <c r="E715" s="31"/>
      <c r="F715" s="31"/>
      <c r="G715" s="31"/>
      <c r="H715" s="231"/>
      <c r="I715" s="231"/>
      <c r="J715" s="231"/>
      <c r="K715" s="231"/>
      <c r="L715" s="231"/>
      <c r="M715" s="231"/>
      <c r="N715" s="231"/>
      <c r="O715" s="231"/>
      <c r="P715" s="231"/>
      <c r="Q715" s="231"/>
      <c r="R715" s="231"/>
      <c r="S715" s="231"/>
      <c r="T715" s="231"/>
      <c r="U715" s="231"/>
      <c r="V715" s="231"/>
      <c r="W715" s="231"/>
      <c r="X715" s="231"/>
      <c r="Y715" s="231"/>
      <c r="Z715" s="231"/>
    </row>
    <row r="716" spans="1:26" ht="14.25" customHeight="1">
      <c r="A716" s="31"/>
      <c r="B716" s="31"/>
      <c r="C716" s="31"/>
      <c r="D716" s="31"/>
      <c r="E716" s="31"/>
      <c r="F716" s="31"/>
      <c r="G716" s="31"/>
      <c r="H716" s="231"/>
      <c r="I716" s="231"/>
      <c r="J716" s="231"/>
      <c r="K716" s="231"/>
      <c r="L716" s="231"/>
      <c r="M716" s="231"/>
      <c r="N716" s="231"/>
      <c r="O716" s="231"/>
      <c r="P716" s="231"/>
      <c r="Q716" s="231"/>
      <c r="R716" s="231"/>
      <c r="S716" s="231"/>
      <c r="T716" s="231"/>
      <c r="U716" s="231"/>
      <c r="V716" s="231"/>
      <c r="W716" s="231"/>
      <c r="X716" s="231"/>
      <c r="Y716" s="231"/>
      <c r="Z716" s="231"/>
    </row>
    <row r="717" spans="1:26" ht="14.25" customHeight="1">
      <c r="A717" s="31"/>
      <c r="B717" s="31"/>
      <c r="C717" s="31"/>
      <c r="D717" s="31"/>
      <c r="E717" s="31"/>
      <c r="F717" s="31"/>
      <c r="G717" s="31"/>
      <c r="H717" s="231"/>
      <c r="I717" s="231"/>
      <c r="J717" s="231"/>
      <c r="K717" s="231"/>
      <c r="L717" s="231"/>
      <c r="M717" s="231"/>
      <c r="N717" s="231"/>
      <c r="O717" s="231"/>
      <c r="P717" s="231"/>
      <c r="Q717" s="231"/>
      <c r="R717" s="231"/>
      <c r="S717" s="231"/>
      <c r="T717" s="231"/>
      <c r="U717" s="231"/>
      <c r="V717" s="231"/>
      <c r="W717" s="231"/>
      <c r="X717" s="231"/>
      <c r="Y717" s="231"/>
      <c r="Z717" s="231"/>
    </row>
    <row r="718" spans="1:26" ht="14.25" customHeight="1">
      <c r="A718" s="31"/>
      <c r="B718" s="31"/>
      <c r="C718" s="31"/>
      <c r="D718" s="31"/>
      <c r="E718" s="31"/>
      <c r="F718" s="31"/>
      <c r="G718" s="31"/>
      <c r="H718" s="231"/>
      <c r="I718" s="231"/>
      <c r="J718" s="231"/>
      <c r="K718" s="231"/>
      <c r="L718" s="231"/>
      <c r="M718" s="231"/>
      <c r="N718" s="231"/>
      <c r="O718" s="231"/>
      <c r="P718" s="231"/>
      <c r="Q718" s="231"/>
      <c r="R718" s="231"/>
      <c r="S718" s="231"/>
      <c r="T718" s="231"/>
      <c r="U718" s="231"/>
      <c r="V718" s="231"/>
      <c r="W718" s="231"/>
      <c r="X718" s="231"/>
      <c r="Y718" s="231"/>
      <c r="Z718" s="231"/>
    </row>
    <row r="719" spans="1:26" ht="14.25" customHeight="1">
      <c r="A719" s="31"/>
      <c r="B719" s="31"/>
      <c r="C719" s="31"/>
      <c r="D719" s="31"/>
      <c r="E719" s="31"/>
      <c r="F719" s="31"/>
      <c r="G719" s="31"/>
      <c r="H719" s="231"/>
      <c r="I719" s="231"/>
      <c r="J719" s="231"/>
      <c r="K719" s="231"/>
      <c r="L719" s="231"/>
      <c r="M719" s="231"/>
      <c r="N719" s="231"/>
      <c r="O719" s="231"/>
      <c r="P719" s="231"/>
      <c r="Q719" s="231"/>
      <c r="R719" s="231"/>
      <c r="S719" s="231"/>
      <c r="T719" s="231"/>
      <c r="U719" s="231"/>
      <c r="V719" s="231"/>
      <c r="W719" s="231"/>
      <c r="X719" s="231"/>
      <c r="Y719" s="231"/>
      <c r="Z719" s="231"/>
    </row>
    <row r="720" spans="1:26" ht="14.25" customHeight="1">
      <c r="A720" s="31"/>
      <c r="B720" s="31"/>
      <c r="C720" s="31"/>
      <c r="D720" s="31"/>
      <c r="E720" s="31"/>
      <c r="F720" s="31"/>
      <c r="G720" s="31"/>
      <c r="H720" s="231"/>
      <c r="I720" s="231"/>
      <c r="J720" s="231"/>
      <c r="K720" s="231"/>
      <c r="L720" s="231"/>
      <c r="M720" s="231"/>
      <c r="N720" s="231"/>
      <c r="O720" s="231"/>
      <c r="P720" s="231"/>
      <c r="Q720" s="231"/>
      <c r="R720" s="231"/>
      <c r="S720" s="231"/>
      <c r="T720" s="231"/>
      <c r="U720" s="231"/>
      <c r="V720" s="231"/>
      <c r="W720" s="231"/>
      <c r="X720" s="231"/>
      <c r="Y720" s="231"/>
      <c r="Z720" s="231"/>
    </row>
    <row r="721" spans="1:26" ht="14.25" customHeight="1">
      <c r="A721" s="31"/>
      <c r="B721" s="31"/>
      <c r="C721" s="31"/>
      <c r="D721" s="31"/>
      <c r="E721" s="31"/>
      <c r="F721" s="31"/>
      <c r="G721" s="31"/>
      <c r="H721" s="231"/>
      <c r="I721" s="231"/>
      <c r="J721" s="231"/>
      <c r="K721" s="231"/>
      <c r="L721" s="231"/>
      <c r="M721" s="231"/>
      <c r="N721" s="231"/>
      <c r="O721" s="231"/>
      <c r="P721" s="231"/>
      <c r="Q721" s="231"/>
      <c r="R721" s="231"/>
      <c r="S721" s="231"/>
      <c r="T721" s="231"/>
      <c r="U721" s="231"/>
      <c r="V721" s="231"/>
      <c r="W721" s="231"/>
      <c r="X721" s="231"/>
      <c r="Y721" s="231"/>
      <c r="Z721" s="231"/>
    </row>
    <row r="722" spans="1:26" ht="14.25" customHeight="1">
      <c r="A722" s="31"/>
      <c r="B722" s="31"/>
      <c r="C722" s="31"/>
      <c r="D722" s="31"/>
      <c r="E722" s="31"/>
      <c r="F722" s="31"/>
      <c r="G722" s="31"/>
      <c r="H722" s="231"/>
      <c r="I722" s="231"/>
      <c r="J722" s="231"/>
      <c r="K722" s="231"/>
      <c r="L722" s="231"/>
      <c r="M722" s="231"/>
      <c r="N722" s="231"/>
      <c r="O722" s="231"/>
      <c r="P722" s="231"/>
      <c r="Q722" s="231"/>
      <c r="R722" s="231"/>
      <c r="S722" s="231"/>
      <c r="T722" s="231"/>
      <c r="U722" s="231"/>
      <c r="V722" s="231"/>
      <c r="W722" s="231"/>
      <c r="X722" s="231"/>
      <c r="Y722" s="231"/>
      <c r="Z722" s="231"/>
    </row>
    <row r="723" spans="1:26" ht="14.25" customHeight="1">
      <c r="A723" s="31"/>
      <c r="B723" s="31"/>
      <c r="C723" s="31"/>
      <c r="D723" s="31"/>
      <c r="E723" s="31"/>
      <c r="F723" s="31"/>
      <c r="G723" s="31"/>
      <c r="H723" s="231"/>
      <c r="I723" s="231"/>
      <c r="J723" s="231"/>
      <c r="K723" s="231"/>
      <c r="L723" s="231"/>
      <c r="M723" s="231"/>
      <c r="N723" s="231"/>
      <c r="O723" s="231"/>
      <c r="P723" s="231"/>
      <c r="Q723" s="231"/>
      <c r="R723" s="231"/>
      <c r="S723" s="231"/>
      <c r="T723" s="231"/>
      <c r="U723" s="231"/>
      <c r="V723" s="231"/>
      <c r="W723" s="231"/>
      <c r="X723" s="231"/>
      <c r="Y723" s="231"/>
      <c r="Z723" s="231"/>
    </row>
    <row r="724" spans="1:26" ht="14.25" customHeight="1">
      <c r="A724" s="31"/>
      <c r="B724" s="31"/>
      <c r="C724" s="31"/>
      <c r="D724" s="31"/>
      <c r="E724" s="31"/>
      <c r="F724" s="31"/>
      <c r="G724" s="31"/>
      <c r="H724" s="231"/>
      <c r="I724" s="231"/>
      <c r="J724" s="231"/>
      <c r="K724" s="231"/>
      <c r="L724" s="231"/>
      <c r="M724" s="231"/>
      <c r="N724" s="231"/>
      <c r="O724" s="231"/>
      <c r="P724" s="231"/>
      <c r="Q724" s="231"/>
      <c r="R724" s="231"/>
      <c r="S724" s="231"/>
      <c r="T724" s="231"/>
      <c r="U724" s="231"/>
      <c r="V724" s="231"/>
      <c r="W724" s="231"/>
      <c r="X724" s="231"/>
      <c r="Y724" s="231"/>
      <c r="Z724" s="231"/>
    </row>
    <row r="725" spans="1:26" ht="14.25" customHeight="1">
      <c r="A725" s="31"/>
      <c r="B725" s="31"/>
      <c r="C725" s="31"/>
      <c r="D725" s="31"/>
      <c r="E725" s="31"/>
      <c r="F725" s="31"/>
      <c r="G725" s="31"/>
      <c r="H725" s="231"/>
      <c r="I725" s="231"/>
      <c r="J725" s="231"/>
      <c r="K725" s="231"/>
      <c r="L725" s="231"/>
      <c r="M725" s="231"/>
      <c r="N725" s="231"/>
      <c r="O725" s="231"/>
      <c r="P725" s="231"/>
      <c r="Q725" s="231"/>
      <c r="R725" s="231"/>
      <c r="S725" s="231"/>
      <c r="T725" s="231"/>
      <c r="U725" s="231"/>
      <c r="V725" s="231"/>
      <c r="W725" s="231"/>
      <c r="X725" s="231"/>
      <c r="Y725" s="231"/>
      <c r="Z725" s="231"/>
    </row>
    <row r="726" spans="1:26" ht="14.25" customHeight="1">
      <c r="A726" s="31"/>
      <c r="B726" s="31"/>
      <c r="C726" s="31"/>
      <c r="D726" s="31"/>
      <c r="E726" s="31"/>
      <c r="F726" s="31"/>
      <c r="G726" s="31"/>
      <c r="H726" s="231"/>
      <c r="I726" s="231"/>
      <c r="J726" s="231"/>
      <c r="K726" s="231"/>
      <c r="L726" s="231"/>
      <c r="M726" s="231"/>
      <c r="N726" s="231"/>
      <c r="O726" s="231"/>
      <c r="P726" s="231"/>
      <c r="Q726" s="231"/>
      <c r="R726" s="231"/>
      <c r="S726" s="231"/>
      <c r="T726" s="231"/>
      <c r="U726" s="231"/>
      <c r="V726" s="231"/>
      <c r="W726" s="231"/>
      <c r="X726" s="231"/>
      <c r="Y726" s="231"/>
      <c r="Z726" s="231"/>
    </row>
    <row r="727" spans="1:26" ht="14.25" customHeight="1">
      <c r="A727" s="31"/>
      <c r="B727" s="31"/>
      <c r="C727" s="31"/>
      <c r="D727" s="31"/>
      <c r="E727" s="31"/>
      <c r="F727" s="31"/>
      <c r="G727" s="31"/>
      <c r="H727" s="231"/>
      <c r="I727" s="231"/>
      <c r="J727" s="231"/>
      <c r="K727" s="231"/>
      <c r="L727" s="231"/>
      <c r="M727" s="231"/>
      <c r="N727" s="231"/>
      <c r="O727" s="231"/>
      <c r="P727" s="231"/>
      <c r="Q727" s="231"/>
      <c r="R727" s="231"/>
      <c r="S727" s="231"/>
      <c r="T727" s="231"/>
      <c r="U727" s="231"/>
      <c r="V727" s="231"/>
      <c r="W727" s="231"/>
      <c r="X727" s="231"/>
      <c r="Y727" s="231"/>
      <c r="Z727" s="231"/>
    </row>
    <row r="728" spans="1:26" ht="14.25" customHeight="1">
      <c r="A728" s="31"/>
      <c r="B728" s="31"/>
      <c r="C728" s="31"/>
      <c r="D728" s="31"/>
      <c r="E728" s="31"/>
      <c r="F728" s="31"/>
      <c r="G728" s="31"/>
      <c r="H728" s="231"/>
      <c r="I728" s="231"/>
      <c r="J728" s="231"/>
      <c r="K728" s="231"/>
      <c r="L728" s="231"/>
      <c r="M728" s="231"/>
      <c r="N728" s="231"/>
      <c r="O728" s="231"/>
      <c r="P728" s="231"/>
      <c r="Q728" s="231"/>
      <c r="R728" s="231"/>
      <c r="S728" s="231"/>
      <c r="T728" s="231"/>
      <c r="U728" s="231"/>
      <c r="V728" s="231"/>
      <c r="W728" s="231"/>
      <c r="X728" s="231"/>
      <c r="Y728" s="231"/>
      <c r="Z728" s="231"/>
    </row>
    <row r="729" spans="1:26" ht="14.25" customHeight="1">
      <c r="A729" s="31"/>
      <c r="B729" s="31"/>
      <c r="C729" s="31"/>
      <c r="D729" s="31"/>
      <c r="E729" s="31"/>
      <c r="F729" s="31"/>
      <c r="G729" s="31"/>
      <c r="H729" s="231"/>
      <c r="I729" s="231"/>
      <c r="J729" s="231"/>
      <c r="K729" s="231"/>
      <c r="L729" s="231"/>
      <c r="M729" s="231"/>
      <c r="N729" s="231"/>
      <c r="O729" s="231"/>
      <c r="P729" s="231"/>
      <c r="Q729" s="231"/>
      <c r="R729" s="231"/>
      <c r="S729" s="231"/>
      <c r="T729" s="231"/>
      <c r="U729" s="231"/>
      <c r="V729" s="231"/>
      <c r="W729" s="231"/>
      <c r="X729" s="231"/>
      <c r="Y729" s="231"/>
      <c r="Z729" s="231"/>
    </row>
    <row r="730" spans="1:26" ht="14.25" customHeight="1">
      <c r="A730" s="31"/>
      <c r="B730" s="31"/>
      <c r="C730" s="31"/>
      <c r="D730" s="31"/>
      <c r="E730" s="31"/>
      <c r="F730" s="31"/>
      <c r="G730" s="31"/>
      <c r="H730" s="231"/>
      <c r="I730" s="231"/>
      <c r="J730" s="231"/>
      <c r="K730" s="231"/>
      <c r="L730" s="231"/>
      <c r="M730" s="231"/>
      <c r="N730" s="231"/>
      <c r="O730" s="231"/>
      <c r="P730" s="231"/>
      <c r="Q730" s="231"/>
      <c r="R730" s="231"/>
      <c r="S730" s="231"/>
      <c r="T730" s="231"/>
      <c r="U730" s="231"/>
      <c r="V730" s="231"/>
      <c r="W730" s="231"/>
      <c r="X730" s="231"/>
      <c r="Y730" s="231"/>
      <c r="Z730" s="231"/>
    </row>
    <row r="731" spans="1:26" ht="14.25" customHeight="1">
      <c r="A731" s="31"/>
      <c r="B731" s="31"/>
      <c r="C731" s="31"/>
      <c r="D731" s="31"/>
      <c r="E731" s="31"/>
      <c r="F731" s="31"/>
      <c r="G731" s="31"/>
      <c r="H731" s="231"/>
      <c r="I731" s="231"/>
      <c r="J731" s="231"/>
      <c r="K731" s="231"/>
      <c r="L731" s="231"/>
      <c r="M731" s="231"/>
      <c r="N731" s="231"/>
      <c r="O731" s="231"/>
      <c r="P731" s="231"/>
      <c r="Q731" s="231"/>
      <c r="R731" s="231"/>
      <c r="S731" s="231"/>
      <c r="T731" s="231"/>
      <c r="U731" s="231"/>
      <c r="V731" s="231"/>
      <c r="W731" s="231"/>
      <c r="X731" s="231"/>
      <c r="Y731" s="231"/>
      <c r="Z731" s="231"/>
    </row>
    <row r="732" spans="1:26" ht="14.25" customHeight="1">
      <c r="A732" s="31"/>
      <c r="B732" s="31"/>
      <c r="C732" s="31"/>
      <c r="D732" s="31"/>
      <c r="E732" s="31"/>
      <c r="F732" s="31"/>
      <c r="G732" s="31"/>
      <c r="H732" s="231"/>
      <c r="I732" s="231"/>
      <c r="J732" s="231"/>
      <c r="K732" s="231"/>
      <c r="L732" s="231"/>
      <c r="M732" s="231"/>
      <c r="N732" s="231"/>
      <c r="O732" s="231"/>
      <c r="P732" s="231"/>
      <c r="Q732" s="231"/>
      <c r="R732" s="231"/>
      <c r="S732" s="231"/>
      <c r="T732" s="231"/>
      <c r="U732" s="231"/>
      <c r="V732" s="231"/>
      <c r="W732" s="231"/>
      <c r="X732" s="231"/>
      <c r="Y732" s="231"/>
      <c r="Z732" s="231"/>
    </row>
    <row r="733" spans="1:26" ht="14.25" customHeight="1">
      <c r="A733" s="31"/>
      <c r="B733" s="31"/>
      <c r="C733" s="31"/>
      <c r="D733" s="31"/>
      <c r="E733" s="31"/>
      <c r="F733" s="31"/>
      <c r="G733" s="31"/>
      <c r="H733" s="231"/>
      <c r="I733" s="231"/>
      <c r="J733" s="231"/>
      <c r="K733" s="231"/>
      <c r="L733" s="231"/>
      <c r="M733" s="231"/>
      <c r="N733" s="231"/>
      <c r="O733" s="231"/>
      <c r="P733" s="231"/>
      <c r="Q733" s="231"/>
      <c r="R733" s="231"/>
      <c r="S733" s="231"/>
      <c r="T733" s="231"/>
      <c r="U733" s="231"/>
      <c r="V733" s="231"/>
      <c r="W733" s="231"/>
      <c r="X733" s="231"/>
      <c r="Y733" s="231"/>
      <c r="Z733" s="231"/>
    </row>
    <row r="734" spans="1:26" ht="14.25" customHeight="1">
      <c r="A734" s="31"/>
      <c r="B734" s="31"/>
      <c r="C734" s="31"/>
      <c r="D734" s="31"/>
      <c r="E734" s="31"/>
      <c r="F734" s="31"/>
      <c r="G734" s="31"/>
      <c r="H734" s="231"/>
      <c r="I734" s="231"/>
      <c r="J734" s="231"/>
      <c r="K734" s="231"/>
      <c r="L734" s="231"/>
      <c r="M734" s="231"/>
      <c r="N734" s="231"/>
      <c r="O734" s="231"/>
      <c r="P734" s="231"/>
      <c r="Q734" s="231"/>
      <c r="R734" s="231"/>
      <c r="S734" s="231"/>
      <c r="T734" s="231"/>
      <c r="U734" s="231"/>
      <c r="V734" s="231"/>
      <c r="W734" s="231"/>
      <c r="X734" s="231"/>
      <c r="Y734" s="231"/>
      <c r="Z734" s="231"/>
    </row>
    <row r="735" spans="1:26" ht="14.25" customHeight="1">
      <c r="A735" s="31"/>
      <c r="B735" s="31"/>
      <c r="C735" s="31"/>
      <c r="D735" s="31"/>
      <c r="E735" s="31"/>
      <c r="F735" s="31"/>
      <c r="G735" s="31"/>
      <c r="H735" s="231"/>
      <c r="I735" s="231"/>
      <c r="J735" s="231"/>
      <c r="K735" s="231"/>
      <c r="L735" s="231"/>
      <c r="M735" s="231"/>
      <c r="N735" s="231"/>
      <c r="O735" s="231"/>
      <c r="P735" s="231"/>
      <c r="Q735" s="231"/>
      <c r="R735" s="231"/>
      <c r="S735" s="231"/>
      <c r="T735" s="231"/>
      <c r="U735" s="231"/>
      <c r="V735" s="231"/>
      <c r="W735" s="231"/>
      <c r="X735" s="231"/>
      <c r="Y735" s="231"/>
      <c r="Z735" s="231"/>
    </row>
    <row r="736" spans="1:26" ht="14.25" customHeight="1">
      <c r="A736" s="31"/>
      <c r="B736" s="31"/>
      <c r="C736" s="31"/>
      <c r="D736" s="31"/>
      <c r="E736" s="31"/>
      <c r="F736" s="31"/>
      <c r="G736" s="31"/>
      <c r="H736" s="231"/>
      <c r="I736" s="231"/>
      <c r="J736" s="231"/>
      <c r="K736" s="231"/>
      <c r="L736" s="231"/>
      <c r="M736" s="231"/>
      <c r="N736" s="231"/>
      <c r="O736" s="231"/>
      <c r="P736" s="231"/>
      <c r="Q736" s="231"/>
      <c r="R736" s="231"/>
      <c r="S736" s="231"/>
      <c r="T736" s="231"/>
      <c r="U736" s="231"/>
      <c r="V736" s="231"/>
      <c r="W736" s="231"/>
      <c r="X736" s="231"/>
      <c r="Y736" s="231"/>
      <c r="Z736" s="231"/>
    </row>
    <row r="737" spans="1:26" ht="14.25" customHeight="1">
      <c r="A737" s="31"/>
      <c r="B737" s="31"/>
      <c r="C737" s="31"/>
      <c r="D737" s="31"/>
      <c r="E737" s="31"/>
      <c r="F737" s="31"/>
      <c r="G737" s="31"/>
      <c r="H737" s="231"/>
      <c r="I737" s="231"/>
      <c r="J737" s="231"/>
      <c r="K737" s="231"/>
      <c r="L737" s="231"/>
      <c r="M737" s="231"/>
      <c r="N737" s="231"/>
      <c r="O737" s="231"/>
      <c r="P737" s="231"/>
      <c r="Q737" s="231"/>
      <c r="R737" s="231"/>
      <c r="S737" s="231"/>
      <c r="T737" s="231"/>
      <c r="U737" s="231"/>
      <c r="V737" s="231"/>
      <c r="W737" s="231"/>
      <c r="X737" s="231"/>
      <c r="Y737" s="231"/>
      <c r="Z737" s="231"/>
    </row>
    <row r="738" spans="1:26" ht="14.25" customHeight="1">
      <c r="A738" s="31"/>
      <c r="B738" s="31"/>
      <c r="C738" s="31"/>
      <c r="D738" s="31"/>
      <c r="E738" s="31"/>
      <c r="F738" s="31"/>
      <c r="G738" s="31"/>
      <c r="H738" s="231"/>
      <c r="I738" s="231"/>
      <c r="J738" s="231"/>
      <c r="K738" s="231"/>
      <c r="L738" s="231"/>
      <c r="M738" s="231"/>
      <c r="N738" s="231"/>
      <c r="O738" s="231"/>
      <c r="P738" s="231"/>
      <c r="Q738" s="231"/>
      <c r="R738" s="231"/>
      <c r="S738" s="231"/>
      <c r="T738" s="231"/>
      <c r="U738" s="231"/>
      <c r="V738" s="231"/>
      <c r="W738" s="231"/>
      <c r="X738" s="231"/>
      <c r="Y738" s="231"/>
      <c r="Z738" s="231"/>
    </row>
    <row r="739" spans="1:26" ht="14.25" customHeight="1">
      <c r="A739" s="31"/>
      <c r="B739" s="31"/>
      <c r="C739" s="31"/>
      <c r="D739" s="31"/>
      <c r="E739" s="31"/>
      <c r="F739" s="31"/>
      <c r="G739" s="31"/>
      <c r="H739" s="231"/>
      <c r="I739" s="231"/>
      <c r="J739" s="231"/>
      <c r="K739" s="231"/>
      <c r="L739" s="231"/>
      <c r="M739" s="231"/>
      <c r="N739" s="231"/>
      <c r="O739" s="231"/>
      <c r="P739" s="231"/>
      <c r="Q739" s="231"/>
      <c r="R739" s="231"/>
      <c r="S739" s="231"/>
      <c r="T739" s="231"/>
      <c r="U739" s="231"/>
      <c r="V739" s="231"/>
      <c r="W739" s="231"/>
      <c r="X739" s="231"/>
      <c r="Y739" s="231"/>
      <c r="Z739" s="231"/>
    </row>
    <row r="740" spans="1:26" ht="14.25" customHeight="1">
      <c r="A740" s="31"/>
      <c r="B740" s="31"/>
      <c r="C740" s="31"/>
      <c r="D740" s="31"/>
      <c r="E740" s="31"/>
      <c r="F740" s="31"/>
      <c r="G740" s="31"/>
      <c r="H740" s="231"/>
      <c r="I740" s="231"/>
      <c r="J740" s="231"/>
      <c r="K740" s="231"/>
      <c r="L740" s="231"/>
      <c r="M740" s="231"/>
      <c r="N740" s="231"/>
      <c r="O740" s="231"/>
      <c r="P740" s="231"/>
      <c r="Q740" s="231"/>
      <c r="R740" s="231"/>
      <c r="S740" s="231"/>
      <c r="T740" s="231"/>
      <c r="U740" s="231"/>
      <c r="V740" s="231"/>
      <c r="W740" s="231"/>
      <c r="X740" s="231"/>
      <c r="Y740" s="231"/>
      <c r="Z740" s="231"/>
    </row>
    <row r="741" spans="1:26" ht="14.25" customHeight="1">
      <c r="A741" s="31"/>
      <c r="B741" s="31"/>
      <c r="C741" s="31"/>
      <c r="D741" s="31"/>
      <c r="E741" s="31"/>
      <c r="F741" s="31"/>
      <c r="G741" s="31"/>
      <c r="H741" s="231"/>
      <c r="I741" s="231"/>
      <c r="J741" s="231"/>
      <c r="K741" s="231"/>
      <c r="L741" s="231"/>
      <c r="M741" s="231"/>
      <c r="N741" s="231"/>
      <c r="O741" s="231"/>
      <c r="P741" s="231"/>
      <c r="Q741" s="231"/>
      <c r="R741" s="231"/>
      <c r="S741" s="231"/>
      <c r="T741" s="231"/>
      <c r="U741" s="231"/>
      <c r="V741" s="231"/>
      <c r="W741" s="231"/>
      <c r="X741" s="231"/>
      <c r="Y741" s="231"/>
      <c r="Z741" s="231"/>
    </row>
    <row r="742" spans="1:26" ht="14.25" customHeight="1">
      <c r="A742" s="31"/>
      <c r="B742" s="31"/>
      <c r="C742" s="31"/>
      <c r="D742" s="31"/>
      <c r="E742" s="31"/>
      <c r="F742" s="31"/>
      <c r="G742" s="31"/>
      <c r="H742" s="231"/>
      <c r="I742" s="231"/>
      <c r="J742" s="231"/>
      <c r="K742" s="231"/>
      <c r="L742" s="231"/>
      <c r="M742" s="231"/>
      <c r="N742" s="231"/>
      <c r="O742" s="231"/>
      <c r="P742" s="231"/>
      <c r="Q742" s="231"/>
      <c r="R742" s="231"/>
      <c r="S742" s="231"/>
      <c r="T742" s="231"/>
      <c r="U742" s="231"/>
      <c r="V742" s="231"/>
      <c r="W742" s="231"/>
      <c r="X742" s="231"/>
      <c r="Y742" s="231"/>
      <c r="Z742" s="231"/>
    </row>
    <row r="743" spans="1:26" ht="14.25" customHeight="1">
      <c r="A743" s="31"/>
      <c r="B743" s="31"/>
      <c r="C743" s="31"/>
      <c r="D743" s="31"/>
      <c r="E743" s="31"/>
      <c r="F743" s="31"/>
      <c r="G743" s="31"/>
      <c r="H743" s="231"/>
      <c r="I743" s="231"/>
      <c r="J743" s="231"/>
      <c r="K743" s="231"/>
      <c r="L743" s="231"/>
      <c r="M743" s="231"/>
      <c r="N743" s="231"/>
      <c r="O743" s="231"/>
      <c r="P743" s="231"/>
      <c r="Q743" s="231"/>
      <c r="R743" s="231"/>
      <c r="S743" s="231"/>
      <c r="T743" s="231"/>
      <c r="U743" s="231"/>
      <c r="V743" s="231"/>
      <c r="W743" s="231"/>
      <c r="X743" s="231"/>
      <c r="Y743" s="231"/>
      <c r="Z743" s="231"/>
    </row>
    <row r="744" spans="1:26" ht="14.25" customHeight="1">
      <c r="A744" s="31"/>
      <c r="B744" s="31"/>
      <c r="C744" s="31"/>
      <c r="D744" s="31"/>
      <c r="E744" s="31"/>
      <c r="F744" s="31"/>
      <c r="G744" s="31"/>
      <c r="H744" s="231"/>
      <c r="I744" s="231"/>
      <c r="J744" s="231"/>
      <c r="K744" s="231"/>
      <c r="L744" s="231"/>
      <c r="M744" s="231"/>
      <c r="N744" s="231"/>
      <c r="O744" s="231"/>
      <c r="P744" s="231"/>
      <c r="Q744" s="231"/>
      <c r="R744" s="231"/>
      <c r="S744" s="231"/>
      <c r="T744" s="231"/>
      <c r="U744" s="231"/>
      <c r="V744" s="231"/>
      <c r="W744" s="231"/>
      <c r="X744" s="231"/>
      <c r="Y744" s="231"/>
      <c r="Z744" s="231"/>
    </row>
    <row r="745" spans="1:26" ht="14.25" customHeight="1">
      <c r="A745" s="31"/>
      <c r="B745" s="31"/>
      <c r="C745" s="31"/>
      <c r="D745" s="31"/>
      <c r="E745" s="31"/>
      <c r="F745" s="31"/>
      <c r="G745" s="31"/>
      <c r="H745" s="231"/>
      <c r="I745" s="231"/>
      <c r="J745" s="231"/>
      <c r="K745" s="231"/>
      <c r="L745" s="231"/>
      <c r="M745" s="231"/>
      <c r="N745" s="231"/>
      <c r="O745" s="231"/>
      <c r="P745" s="231"/>
      <c r="Q745" s="231"/>
      <c r="R745" s="231"/>
      <c r="S745" s="231"/>
      <c r="T745" s="231"/>
      <c r="U745" s="231"/>
      <c r="V745" s="231"/>
      <c r="W745" s="231"/>
      <c r="X745" s="231"/>
      <c r="Y745" s="231"/>
      <c r="Z745" s="231"/>
    </row>
    <row r="746" spans="1:26" ht="14.25" customHeight="1">
      <c r="A746" s="31"/>
      <c r="B746" s="31"/>
      <c r="C746" s="31"/>
      <c r="D746" s="31"/>
      <c r="E746" s="31"/>
      <c r="F746" s="31"/>
      <c r="G746" s="31"/>
      <c r="H746" s="231"/>
      <c r="I746" s="231"/>
      <c r="J746" s="231"/>
      <c r="K746" s="231"/>
      <c r="L746" s="231"/>
      <c r="M746" s="231"/>
      <c r="N746" s="231"/>
      <c r="O746" s="231"/>
      <c r="P746" s="231"/>
      <c r="Q746" s="231"/>
      <c r="R746" s="231"/>
      <c r="S746" s="231"/>
      <c r="T746" s="231"/>
      <c r="U746" s="231"/>
      <c r="V746" s="231"/>
      <c r="W746" s="231"/>
      <c r="X746" s="231"/>
      <c r="Y746" s="231"/>
      <c r="Z746" s="231"/>
    </row>
    <row r="747" spans="1:26" ht="14.25" customHeight="1">
      <c r="A747" s="31"/>
      <c r="B747" s="31"/>
      <c r="C747" s="31"/>
      <c r="D747" s="31"/>
      <c r="E747" s="31"/>
      <c r="F747" s="31"/>
      <c r="G747" s="31"/>
      <c r="H747" s="231"/>
      <c r="I747" s="231"/>
      <c r="J747" s="231"/>
      <c r="K747" s="231"/>
      <c r="L747" s="231"/>
      <c r="M747" s="231"/>
      <c r="N747" s="231"/>
      <c r="O747" s="231"/>
      <c r="P747" s="231"/>
      <c r="Q747" s="231"/>
      <c r="R747" s="231"/>
      <c r="S747" s="231"/>
      <c r="T747" s="231"/>
      <c r="U747" s="231"/>
      <c r="V747" s="231"/>
      <c r="W747" s="231"/>
      <c r="X747" s="231"/>
      <c r="Y747" s="231"/>
      <c r="Z747" s="231"/>
    </row>
    <row r="748" spans="1:26" ht="14.25" customHeight="1">
      <c r="A748" s="31"/>
      <c r="B748" s="31"/>
      <c r="C748" s="31"/>
      <c r="D748" s="31"/>
      <c r="E748" s="31"/>
      <c r="F748" s="31"/>
      <c r="G748" s="31"/>
      <c r="H748" s="231"/>
      <c r="I748" s="231"/>
      <c r="J748" s="231"/>
      <c r="K748" s="231"/>
      <c r="L748" s="231"/>
      <c r="M748" s="231"/>
      <c r="N748" s="231"/>
      <c r="O748" s="231"/>
      <c r="P748" s="231"/>
      <c r="Q748" s="231"/>
      <c r="R748" s="231"/>
      <c r="S748" s="231"/>
      <c r="T748" s="231"/>
      <c r="U748" s="231"/>
      <c r="V748" s="231"/>
      <c r="W748" s="231"/>
      <c r="X748" s="231"/>
      <c r="Y748" s="231"/>
      <c r="Z748" s="231"/>
    </row>
    <row r="749" spans="1:26" ht="14.25" customHeight="1">
      <c r="A749" s="31"/>
      <c r="B749" s="31"/>
      <c r="C749" s="31"/>
      <c r="D749" s="31"/>
      <c r="E749" s="31"/>
      <c r="F749" s="31"/>
      <c r="G749" s="31"/>
      <c r="H749" s="231"/>
      <c r="I749" s="231"/>
      <c r="J749" s="231"/>
      <c r="K749" s="231"/>
      <c r="L749" s="231"/>
      <c r="M749" s="231"/>
      <c r="N749" s="231"/>
      <c r="O749" s="231"/>
      <c r="P749" s="231"/>
      <c r="Q749" s="231"/>
      <c r="R749" s="231"/>
      <c r="S749" s="231"/>
      <c r="T749" s="231"/>
      <c r="U749" s="231"/>
      <c r="V749" s="231"/>
      <c r="W749" s="231"/>
      <c r="X749" s="231"/>
      <c r="Y749" s="231"/>
      <c r="Z749" s="231"/>
    </row>
    <row r="750" spans="1:26" ht="14.25" customHeight="1">
      <c r="A750" s="31"/>
      <c r="B750" s="31"/>
      <c r="C750" s="31"/>
      <c r="D750" s="31"/>
      <c r="E750" s="31"/>
      <c r="F750" s="31"/>
      <c r="G750" s="31"/>
      <c r="H750" s="231"/>
      <c r="I750" s="231"/>
      <c r="J750" s="231"/>
      <c r="K750" s="231"/>
      <c r="L750" s="231"/>
      <c r="M750" s="231"/>
      <c r="N750" s="231"/>
      <c r="O750" s="231"/>
      <c r="P750" s="231"/>
      <c r="Q750" s="231"/>
      <c r="R750" s="231"/>
      <c r="S750" s="231"/>
      <c r="T750" s="231"/>
      <c r="U750" s="231"/>
      <c r="V750" s="231"/>
      <c r="W750" s="231"/>
      <c r="X750" s="231"/>
      <c r="Y750" s="231"/>
      <c r="Z750" s="231"/>
    </row>
    <row r="751" spans="1:26" ht="14.25" customHeight="1">
      <c r="A751" s="31"/>
      <c r="B751" s="31"/>
      <c r="C751" s="31"/>
      <c r="D751" s="31"/>
      <c r="E751" s="31"/>
      <c r="F751" s="31"/>
      <c r="G751" s="31"/>
      <c r="H751" s="231"/>
      <c r="I751" s="231"/>
      <c r="J751" s="231"/>
      <c r="K751" s="231"/>
      <c r="L751" s="231"/>
      <c r="M751" s="231"/>
      <c r="N751" s="231"/>
      <c r="O751" s="231"/>
      <c r="P751" s="231"/>
      <c r="Q751" s="231"/>
      <c r="R751" s="231"/>
      <c r="S751" s="231"/>
      <c r="T751" s="231"/>
      <c r="U751" s="231"/>
      <c r="V751" s="231"/>
      <c r="W751" s="231"/>
      <c r="X751" s="231"/>
      <c r="Y751" s="231"/>
      <c r="Z751" s="231"/>
    </row>
    <row r="752" spans="1:26" ht="14.25" customHeight="1">
      <c r="A752" s="31"/>
      <c r="B752" s="31"/>
      <c r="C752" s="31"/>
      <c r="D752" s="31"/>
      <c r="E752" s="31"/>
      <c r="F752" s="31"/>
      <c r="G752" s="31"/>
      <c r="H752" s="231"/>
      <c r="I752" s="231"/>
      <c r="J752" s="231"/>
      <c r="K752" s="231"/>
      <c r="L752" s="231"/>
      <c r="M752" s="231"/>
      <c r="N752" s="231"/>
      <c r="O752" s="231"/>
      <c r="P752" s="231"/>
      <c r="Q752" s="231"/>
      <c r="R752" s="231"/>
      <c r="S752" s="231"/>
      <c r="T752" s="231"/>
      <c r="U752" s="231"/>
      <c r="V752" s="231"/>
      <c r="W752" s="231"/>
      <c r="X752" s="231"/>
      <c r="Y752" s="231"/>
      <c r="Z752" s="231"/>
    </row>
    <row r="753" spans="1:26" ht="14.25" customHeight="1">
      <c r="A753" s="31"/>
      <c r="B753" s="31"/>
      <c r="C753" s="31"/>
      <c r="D753" s="31"/>
      <c r="E753" s="31"/>
      <c r="F753" s="31"/>
      <c r="G753" s="31"/>
      <c r="H753" s="231"/>
      <c r="I753" s="231"/>
      <c r="J753" s="231"/>
      <c r="K753" s="231"/>
      <c r="L753" s="231"/>
      <c r="M753" s="231"/>
      <c r="N753" s="231"/>
      <c r="O753" s="231"/>
      <c r="P753" s="231"/>
      <c r="Q753" s="231"/>
      <c r="R753" s="231"/>
      <c r="S753" s="231"/>
      <c r="T753" s="231"/>
      <c r="U753" s="231"/>
      <c r="V753" s="231"/>
      <c r="W753" s="231"/>
      <c r="X753" s="231"/>
      <c r="Y753" s="231"/>
      <c r="Z753" s="231"/>
    </row>
    <row r="754" spans="1:26" ht="14.25" customHeight="1">
      <c r="A754" s="31"/>
      <c r="B754" s="31"/>
      <c r="C754" s="31"/>
      <c r="D754" s="31"/>
      <c r="E754" s="31"/>
      <c r="F754" s="31"/>
      <c r="G754" s="31"/>
      <c r="H754" s="231"/>
      <c r="I754" s="231"/>
      <c r="J754" s="231"/>
      <c r="K754" s="231"/>
      <c r="L754" s="231"/>
      <c r="M754" s="231"/>
      <c r="N754" s="231"/>
      <c r="O754" s="231"/>
      <c r="P754" s="231"/>
      <c r="Q754" s="231"/>
      <c r="R754" s="231"/>
      <c r="S754" s="231"/>
      <c r="T754" s="231"/>
      <c r="U754" s="231"/>
      <c r="V754" s="231"/>
      <c r="W754" s="231"/>
      <c r="X754" s="231"/>
      <c r="Y754" s="231"/>
      <c r="Z754" s="231"/>
    </row>
    <row r="755" spans="1:26" ht="14.25" customHeight="1">
      <c r="A755" s="31"/>
      <c r="B755" s="31"/>
      <c r="C755" s="31"/>
      <c r="D755" s="31"/>
      <c r="E755" s="31"/>
      <c r="F755" s="31"/>
      <c r="G755" s="31"/>
      <c r="H755" s="231"/>
      <c r="I755" s="231"/>
      <c r="J755" s="231"/>
      <c r="K755" s="231"/>
      <c r="L755" s="231"/>
      <c r="M755" s="231"/>
      <c r="N755" s="231"/>
      <c r="O755" s="231"/>
      <c r="P755" s="231"/>
      <c r="Q755" s="231"/>
      <c r="R755" s="231"/>
      <c r="S755" s="231"/>
      <c r="T755" s="231"/>
      <c r="U755" s="231"/>
      <c r="V755" s="231"/>
      <c r="W755" s="231"/>
      <c r="X755" s="231"/>
      <c r="Y755" s="231"/>
      <c r="Z755" s="231"/>
    </row>
    <row r="756" spans="1:26" ht="14.25" customHeight="1">
      <c r="A756" s="31"/>
      <c r="B756" s="31"/>
      <c r="C756" s="31"/>
      <c r="D756" s="31"/>
      <c r="E756" s="31"/>
      <c r="F756" s="31"/>
      <c r="G756" s="31"/>
      <c r="H756" s="231"/>
      <c r="I756" s="231"/>
      <c r="J756" s="231"/>
      <c r="K756" s="231"/>
      <c r="L756" s="231"/>
      <c r="M756" s="231"/>
      <c r="N756" s="231"/>
      <c r="O756" s="231"/>
      <c r="P756" s="231"/>
      <c r="Q756" s="231"/>
      <c r="R756" s="231"/>
      <c r="S756" s="231"/>
      <c r="T756" s="231"/>
      <c r="U756" s="231"/>
      <c r="V756" s="231"/>
      <c r="W756" s="231"/>
      <c r="X756" s="231"/>
      <c r="Y756" s="231"/>
      <c r="Z756" s="231"/>
    </row>
    <row r="757" spans="1:26" ht="14.25" customHeight="1">
      <c r="A757" s="31"/>
      <c r="B757" s="31"/>
      <c r="C757" s="31"/>
      <c r="D757" s="31"/>
      <c r="E757" s="31"/>
      <c r="F757" s="31"/>
      <c r="G757" s="31"/>
      <c r="H757" s="231"/>
      <c r="I757" s="231"/>
      <c r="J757" s="231"/>
      <c r="K757" s="231"/>
      <c r="L757" s="231"/>
      <c r="M757" s="231"/>
      <c r="N757" s="231"/>
      <c r="O757" s="231"/>
      <c r="P757" s="231"/>
      <c r="Q757" s="231"/>
      <c r="R757" s="231"/>
      <c r="S757" s="231"/>
      <c r="T757" s="231"/>
      <c r="U757" s="231"/>
      <c r="V757" s="231"/>
      <c r="W757" s="231"/>
      <c r="X757" s="231"/>
      <c r="Y757" s="231"/>
      <c r="Z757" s="231"/>
    </row>
    <row r="758" spans="1:26" ht="14.25" customHeight="1">
      <c r="A758" s="31"/>
      <c r="B758" s="31"/>
      <c r="C758" s="31"/>
      <c r="D758" s="31"/>
      <c r="E758" s="31"/>
      <c r="F758" s="31"/>
      <c r="G758" s="31"/>
      <c r="H758" s="231"/>
      <c r="I758" s="231"/>
      <c r="J758" s="231"/>
      <c r="K758" s="231"/>
      <c r="L758" s="231"/>
      <c r="M758" s="231"/>
      <c r="N758" s="231"/>
      <c r="O758" s="231"/>
      <c r="P758" s="231"/>
      <c r="Q758" s="231"/>
      <c r="R758" s="231"/>
      <c r="S758" s="231"/>
      <c r="T758" s="231"/>
      <c r="U758" s="231"/>
      <c r="V758" s="231"/>
      <c r="W758" s="231"/>
      <c r="X758" s="231"/>
      <c r="Y758" s="231"/>
      <c r="Z758" s="231"/>
    </row>
    <row r="759" spans="1:26" ht="14.25" customHeight="1">
      <c r="A759" s="31"/>
      <c r="B759" s="31"/>
      <c r="C759" s="31"/>
      <c r="D759" s="31"/>
      <c r="E759" s="31"/>
      <c r="F759" s="31"/>
      <c r="G759" s="31"/>
      <c r="H759" s="231"/>
      <c r="I759" s="231"/>
      <c r="J759" s="231"/>
      <c r="K759" s="231"/>
      <c r="L759" s="231"/>
      <c r="M759" s="231"/>
      <c r="N759" s="231"/>
      <c r="O759" s="231"/>
      <c r="P759" s="231"/>
      <c r="Q759" s="231"/>
      <c r="R759" s="231"/>
      <c r="S759" s="231"/>
      <c r="T759" s="231"/>
      <c r="U759" s="231"/>
      <c r="V759" s="231"/>
      <c r="W759" s="231"/>
      <c r="X759" s="231"/>
      <c r="Y759" s="231"/>
      <c r="Z759" s="231"/>
    </row>
    <row r="760" spans="1:26" ht="14.25" customHeight="1">
      <c r="A760" s="31"/>
      <c r="B760" s="31"/>
      <c r="C760" s="31"/>
      <c r="D760" s="31"/>
      <c r="E760" s="31"/>
      <c r="F760" s="31"/>
      <c r="G760" s="31"/>
      <c r="H760" s="231"/>
      <c r="I760" s="231"/>
      <c r="J760" s="231"/>
      <c r="K760" s="231"/>
      <c r="L760" s="231"/>
      <c r="M760" s="231"/>
      <c r="N760" s="231"/>
      <c r="O760" s="231"/>
      <c r="P760" s="231"/>
      <c r="Q760" s="231"/>
      <c r="R760" s="231"/>
      <c r="S760" s="231"/>
      <c r="T760" s="231"/>
      <c r="U760" s="231"/>
      <c r="V760" s="231"/>
      <c r="W760" s="231"/>
      <c r="X760" s="231"/>
      <c r="Y760" s="231"/>
      <c r="Z760" s="231"/>
    </row>
    <row r="761" spans="1:26" ht="14.25" customHeight="1">
      <c r="A761" s="31"/>
      <c r="B761" s="31"/>
      <c r="C761" s="31"/>
      <c r="D761" s="31"/>
      <c r="E761" s="31"/>
      <c r="F761" s="31"/>
      <c r="G761" s="31"/>
      <c r="H761" s="231"/>
      <c r="I761" s="231"/>
      <c r="J761" s="231"/>
      <c r="K761" s="231"/>
      <c r="L761" s="231"/>
      <c r="M761" s="231"/>
      <c r="N761" s="231"/>
      <c r="O761" s="231"/>
      <c r="P761" s="231"/>
      <c r="Q761" s="231"/>
      <c r="R761" s="231"/>
      <c r="S761" s="231"/>
      <c r="T761" s="231"/>
      <c r="U761" s="231"/>
      <c r="V761" s="231"/>
      <c r="W761" s="231"/>
      <c r="X761" s="231"/>
      <c r="Y761" s="231"/>
      <c r="Z761" s="231"/>
    </row>
    <row r="762" spans="1:26" ht="14.25" customHeight="1">
      <c r="A762" s="31"/>
      <c r="B762" s="31"/>
      <c r="C762" s="31"/>
      <c r="D762" s="31"/>
      <c r="E762" s="31"/>
      <c r="F762" s="31"/>
      <c r="G762" s="31"/>
      <c r="H762" s="231"/>
      <c r="I762" s="231"/>
      <c r="J762" s="231"/>
      <c r="K762" s="231"/>
      <c r="L762" s="231"/>
      <c r="M762" s="231"/>
      <c r="N762" s="231"/>
      <c r="O762" s="231"/>
      <c r="P762" s="231"/>
      <c r="Q762" s="231"/>
      <c r="R762" s="231"/>
      <c r="S762" s="231"/>
      <c r="T762" s="231"/>
      <c r="U762" s="231"/>
      <c r="V762" s="231"/>
      <c r="W762" s="231"/>
      <c r="X762" s="231"/>
      <c r="Y762" s="231"/>
      <c r="Z762" s="231"/>
    </row>
    <row r="763" spans="1:26" ht="14.25" customHeight="1">
      <c r="A763" s="31"/>
      <c r="B763" s="31"/>
      <c r="C763" s="31"/>
      <c r="D763" s="31"/>
      <c r="E763" s="31"/>
      <c r="F763" s="31"/>
      <c r="G763" s="31"/>
      <c r="H763" s="231"/>
      <c r="I763" s="231"/>
      <c r="J763" s="231"/>
      <c r="K763" s="231"/>
      <c r="L763" s="231"/>
      <c r="M763" s="231"/>
      <c r="N763" s="231"/>
      <c r="O763" s="231"/>
      <c r="P763" s="231"/>
      <c r="Q763" s="231"/>
      <c r="R763" s="231"/>
      <c r="S763" s="231"/>
      <c r="T763" s="231"/>
      <c r="U763" s="231"/>
      <c r="V763" s="231"/>
      <c r="W763" s="231"/>
      <c r="X763" s="231"/>
      <c r="Y763" s="231"/>
      <c r="Z763" s="231"/>
    </row>
    <row r="764" spans="1:26" ht="14.25" customHeight="1">
      <c r="A764" s="31"/>
      <c r="B764" s="31"/>
      <c r="C764" s="31"/>
      <c r="D764" s="31"/>
      <c r="E764" s="31"/>
      <c r="F764" s="31"/>
      <c r="G764" s="31"/>
      <c r="H764" s="231"/>
      <c r="I764" s="231"/>
      <c r="J764" s="231"/>
      <c r="K764" s="231"/>
      <c r="L764" s="231"/>
      <c r="M764" s="231"/>
      <c r="N764" s="231"/>
      <c r="O764" s="231"/>
      <c r="P764" s="231"/>
      <c r="Q764" s="231"/>
      <c r="R764" s="231"/>
      <c r="S764" s="231"/>
      <c r="T764" s="231"/>
      <c r="U764" s="231"/>
      <c r="V764" s="231"/>
      <c r="W764" s="231"/>
      <c r="X764" s="231"/>
      <c r="Y764" s="231"/>
      <c r="Z764" s="231"/>
    </row>
    <row r="765" spans="1:26" ht="14.25" customHeight="1">
      <c r="A765" s="31"/>
      <c r="B765" s="31"/>
      <c r="C765" s="31"/>
      <c r="D765" s="31"/>
      <c r="E765" s="31"/>
      <c r="F765" s="31"/>
      <c r="G765" s="31"/>
      <c r="H765" s="231"/>
      <c r="I765" s="231"/>
      <c r="J765" s="231"/>
      <c r="K765" s="231"/>
      <c r="L765" s="231"/>
      <c r="M765" s="231"/>
      <c r="N765" s="231"/>
      <c r="O765" s="231"/>
      <c r="P765" s="231"/>
      <c r="Q765" s="231"/>
      <c r="R765" s="231"/>
      <c r="S765" s="231"/>
      <c r="T765" s="231"/>
      <c r="U765" s="231"/>
      <c r="V765" s="231"/>
      <c r="W765" s="231"/>
      <c r="X765" s="231"/>
      <c r="Y765" s="231"/>
      <c r="Z765" s="231"/>
    </row>
    <row r="766" spans="1:26" ht="14.25" customHeight="1">
      <c r="A766" s="31"/>
      <c r="B766" s="31"/>
      <c r="C766" s="31"/>
      <c r="D766" s="31"/>
      <c r="E766" s="31"/>
      <c r="F766" s="31"/>
      <c r="G766" s="31"/>
      <c r="H766" s="231"/>
      <c r="I766" s="231"/>
      <c r="J766" s="231"/>
      <c r="K766" s="231"/>
      <c r="L766" s="231"/>
      <c r="M766" s="231"/>
      <c r="N766" s="231"/>
      <c r="O766" s="231"/>
      <c r="P766" s="231"/>
      <c r="Q766" s="231"/>
      <c r="R766" s="231"/>
      <c r="S766" s="231"/>
      <c r="T766" s="231"/>
      <c r="U766" s="231"/>
      <c r="V766" s="231"/>
      <c r="W766" s="231"/>
      <c r="X766" s="231"/>
      <c r="Y766" s="231"/>
      <c r="Z766" s="231"/>
    </row>
    <row r="767" spans="1:26" ht="14.25" customHeight="1">
      <c r="A767" s="31"/>
      <c r="B767" s="31"/>
      <c r="C767" s="31"/>
      <c r="D767" s="31"/>
      <c r="E767" s="31"/>
      <c r="F767" s="31"/>
      <c r="G767" s="31"/>
      <c r="H767" s="231"/>
      <c r="I767" s="231"/>
      <c r="J767" s="231"/>
      <c r="K767" s="231"/>
      <c r="L767" s="231"/>
      <c r="M767" s="231"/>
      <c r="N767" s="231"/>
      <c r="O767" s="231"/>
      <c r="P767" s="231"/>
      <c r="Q767" s="231"/>
      <c r="R767" s="231"/>
      <c r="S767" s="231"/>
      <c r="T767" s="231"/>
      <c r="U767" s="231"/>
      <c r="V767" s="231"/>
      <c r="W767" s="231"/>
      <c r="X767" s="231"/>
      <c r="Y767" s="231"/>
      <c r="Z767" s="231"/>
    </row>
    <row r="768" spans="1:26" ht="14.25" customHeight="1">
      <c r="A768" s="31"/>
      <c r="B768" s="31"/>
      <c r="C768" s="31"/>
      <c r="D768" s="31"/>
      <c r="E768" s="31"/>
      <c r="F768" s="31"/>
      <c r="G768" s="31"/>
      <c r="H768" s="231"/>
      <c r="I768" s="231"/>
      <c r="J768" s="231"/>
      <c r="K768" s="231"/>
      <c r="L768" s="231"/>
      <c r="M768" s="231"/>
      <c r="N768" s="231"/>
      <c r="O768" s="231"/>
      <c r="P768" s="231"/>
      <c r="Q768" s="231"/>
      <c r="R768" s="231"/>
      <c r="S768" s="231"/>
      <c r="T768" s="231"/>
      <c r="U768" s="231"/>
      <c r="V768" s="231"/>
      <c r="W768" s="231"/>
      <c r="X768" s="231"/>
      <c r="Y768" s="231"/>
      <c r="Z768" s="231"/>
    </row>
    <row r="769" spans="1:26" ht="14.25" customHeight="1">
      <c r="A769" s="31"/>
      <c r="B769" s="31"/>
      <c r="C769" s="31"/>
      <c r="D769" s="31"/>
      <c r="E769" s="31"/>
      <c r="F769" s="31"/>
      <c r="G769" s="31"/>
      <c r="H769" s="231"/>
      <c r="I769" s="231"/>
      <c r="J769" s="231"/>
      <c r="K769" s="231"/>
      <c r="L769" s="231"/>
      <c r="M769" s="231"/>
      <c r="N769" s="231"/>
      <c r="O769" s="231"/>
      <c r="P769" s="231"/>
      <c r="Q769" s="231"/>
      <c r="R769" s="231"/>
      <c r="S769" s="231"/>
      <c r="T769" s="231"/>
      <c r="U769" s="231"/>
      <c r="V769" s="231"/>
      <c r="W769" s="231"/>
      <c r="X769" s="231"/>
      <c r="Y769" s="231"/>
      <c r="Z769" s="231"/>
    </row>
    <row r="770" spans="1:26" ht="14.25" customHeight="1">
      <c r="A770" s="31"/>
      <c r="B770" s="31"/>
      <c r="C770" s="31"/>
      <c r="D770" s="31"/>
      <c r="E770" s="31"/>
      <c r="F770" s="31"/>
      <c r="G770" s="31"/>
      <c r="H770" s="231"/>
      <c r="I770" s="231"/>
      <c r="J770" s="231"/>
      <c r="K770" s="231"/>
      <c r="L770" s="231"/>
      <c r="M770" s="231"/>
      <c r="N770" s="231"/>
      <c r="O770" s="231"/>
      <c r="P770" s="231"/>
      <c r="Q770" s="231"/>
      <c r="R770" s="231"/>
      <c r="S770" s="231"/>
      <c r="T770" s="231"/>
      <c r="U770" s="231"/>
      <c r="V770" s="231"/>
      <c r="W770" s="231"/>
      <c r="X770" s="231"/>
      <c r="Y770" s="231"/>
      <c r="Z770" s="231"/>
    </row>
    <row r="771" spans="1:26" ht="14.25" customHeight="1">
      <c r="A771" s="31"/>
      <c r="B771" s="31"/>
      <c r="C771" s="31"/>
      <c r="D771" s="31"/>
      <c r="E771" s="31"/>
      <c r="F771" s="31"/>
      <c r="G771" s="31"/>
      <c r="H771" s="231"/>
      <c r="I771" s="231"/>
      <c r="J771" s="231"/>
      <c r="K771" s="231"/>
      <c r="L771" s="231"/>
      <c r="M771" s="231"/>
      <c r="N771" s="231"/>
      <c r="O771" s="231"/>
      <c r="P771" s="231"/>
      <c r="Q771" s="231"/>
      <c r="R771" s="231"/>
      <c r="S771" s="231"/>
      <c r="T771" s="231"/>
      <c r="U771" s="231"/>
      <c r="V771" s="231"/>
      <c r="W771" s="231"/>
      <c r="X771" s="231"/>
      <c r="Y771" s="231"/>
      <c r="Z771" s="231"/>
    </row>
    <row r="772" spans="1:26" ht="14.25" customHeight="1">
      <c r="A772" s="31"/>
      <c r="B772" s="31"/>
      <c r="C772" s="31"/>
      <c r="D772" s="31"/>
      <c r="E772" s="31"/>
      <c r="F772" s="31"/>
      <c r="G772" s="31"/>
      <c r="H772" s="231"/>
      <c r="I772" s="231"/>
      <c r="J772" s="231"/>
      <c r="K772" s="231"/>
      <c r="L772" s="231"/>
      <c r="M772" s="231"/>
      <c r="N772" s="231"/>
      <c r="O772" s="231"/>
      <c r="P772" s="231"/>
      <c r="Q772" s="231"/>
      <c r="R772" s="231"/>
      <c r="S772" s="231"/>
      <c r="T772" s="231"/>
      <c r="U772" s="231"/>
      <c r="V772" s="231"/>
      <c r="W772" s="231"/>
      <c r="X772" s="231"/>
      <c r="Y772" s="231"/>
      <c r="Z772" s="231"/>
    </row>
    <row r="773" spans="1:26" ht="14.25" customHeight="1">
      <c r="A773" s="31"/>
      <c r="B773" s="31"/>
      <c r="C773" s="31"/>
      <c r="D773" s="31"/>
      <c r="E773" s="31"/>
      <c r="F773" s="31"/>
      <c r="G773" s="31"/>
      <c r="H773" s="231"/>
      <c r="I773" s="231"/>
      <c r="J773" s="231"/>
      <c r="K773" s="231"/>
      <c r="L773" s="231"/>
      <c r="M773" s="231"/>
      <c r="N773" s="231"/>
      <c r="O773" s="231"/>
      <c r="P773" s="231"/>
      <c r="Q773" s="231"/>
      <c r="R773" s="231"/>
      <c r="S773" s="231"/>
      <c r="T773" s="231"/>
      <c r="U773" s="231"/>
      <c r="V773" s="231"/>
      <c r="W773" s="231"/>
      <c r="X773" s="231"/>
      <c r="Y773" s="231"/>
      <c r="Z773" s="231"/>
    </row>
    <row r="774" spans="1:26" ht="14.25" customHeight="1">
      <c r="A774" s="31"/>
      <c r="B774" s="31"/>
      <c r="C774" s="31"/>
      <c r="D774" s="31"/>
      <c r="E774" s="31"/>
      <c r="F774" s="31"/>
      <c r="G774" s="31"/>
      <c r="H774" s="231"/>
      <c r="I774" s="231"/>
      <c r="J774" s="231"/>
      <c r="K774" s="231"/>
      <c r="L774" s="231"/>
      <c r="M774" s="231"/>
      <c r="N774" s="231"/>
      <c r="O774" s="231"/>
      <c r="P774" s="231"/>
      <c r="Q774" s="231"/>
      <c r="R774" s="231"/>
      <c r="S774" s="231"/>
      <c r="T774" s="231"/>
      <c r="U774" s="231"/>
      <c r="V774" s="231"/>
      <c r="W774" s="231"/>
      <c r="X774" s="231"/>
      <c r="Y774" s="231"/>
      <c r="Z774" s="231"/>
    </row>
    <row r="775" spans="1:26" ht="14.25" customHeight="1">
      <c r="A775" s="31"/>
      <c r="B775" s="31"/>
      <c r="C775" s="31"/>
      <c r="D775" s="31"/>
      <c r="E775" s="31"/>
      <c r="F775" s="31"/>
      <c r="G775" s="31"/>
      <c r="H775" s="231"/>
      <c r="I775" s="231"/>
      <c r="J775" s="231"/>
      <c r="K775" s="231"/>
      <c r="L775" s="231"/>
      <c r="M775" s="231"/>
      <c r="N775" s="231"/>
      <c r="O775" s="231"/>
      <c r="P775" s="231"/>
      <c r="Q775" s="231"/>
      <c r="R775" s="231"/>
      <c r="S775" s="231"/>
      <c r="T775" s="231"/>
      <c r="U775" s="231"/>
      <c r="V775" s="231"/>
      <c r="W775" s="231"/>
      <c r="X775" s="231"/>
      <c r="Y775" s="231"/>
      <c r="Z775" s="231"/>
    </row>
    <row r="776" spans="1:26" ht="14.25" customHeight="1">
      <c r="A776" s="31"/>
      <c r="B776" s="31"/>
      <c r="C776" s="31"/>
      <c r="D776" s="31"/>
      <c r="E776" s="31"/>
      <c r="F776" s="31"/>
      <c r="G776" s="31"/>
      <c r="H776" s="231"/>
      <c r="I776" s="231"/>
      <c r="J776" s="231"/>
      <c r="K776" s="231"/>
      <c r="L776" s="231"/>
      <c r="M776" s="231"/>
      <c r="N776" s="231"/>
      <c r="O776" s="231"/>
      <c r="P776" s="231"/>
      <c r="Q776" s="231"/>
      <c r="R776" s="231"/>
      <c r="S776" s="231"/>
      <c r="T776" s="231"/>
      <c r="U776" s="231"/>
      <c r="V776" s="231"/>
      <c r="W776" s="231"/>
      <c r="X776" s="231"/>
      <c r="Y776" s="231"/>
      <c r="Z776" s="231"/>
    </row>
    <row r="777" spans="1:26" ht="14.25" customHeight="1">
      <c r="A777" s="31"/>
      <c r="B777" s="31"/>
      <c r="C777" s="31"/>
      <c r="D777" s="31"/>
      <c r="E777" s="31"/>
      <c r="F777" s="31"/>
      <c r="G777" s="31"/>
      <c r="H777" s="231"/>
      <c r="I777" s="231"/>
      <c r="J777" s="231"/>
      <c r="K777" s="231"/>
      <c r="L777" s="231"/>
      <c r="M777" s="231"/>
      <c r="N777" s="231"/>
      <c r="O777" s="231"/>
      <c r="P777" s="231"/>
      <c r="Q777" s="231"/>
      <c r="R777" s="231"/>
      <c r="S777" s="231"/>
      <c r="T777" s="231"/>
      <c r="U777" s="231"/>
      <c r="V777" s="231"/>
      <c r="W777" s="231"/>
      <c r="X777" s="231"/>
      <c r="Y777" s="231"/>
      <c r="Z777" s="231"/>
    </row>
    <row r="778" spans="1:26" ht="14.25" customHeight="1">
      <c r="A778" s="31"/>
      <c r="B778" s="31"/>
      <c r="C778" s="31"/>
      <c r="D778" s="31"/>
      <c r="E778" s="31"/>
      <c r="F778" s="31"/>
      <c r="G778" s="31"/>
      <c r="H778" s="231"/>
      <c r="I778" s="231"/>
      <c r="J778" s="231"/>
      <c r="K778" s="231"/>
      <c r="L778" s="231"/>
      <c r="M778" s="231"/>
      <c r="N778" s="231"/>
      <c r="O778" s="231"/>
      <c r="P778" s="231"/>
      <c r="Q778" s="231"/>
      <c r="R778" s="231"/>
      <c r="S778" s="231"/>
      <c r="T778" s="231"/>
      <c r="U778" s="231"/>
      <c r="V778" s="231"/>
      <c r="W778" s="231"/>
      <c r="X778" s="231"/>
      <c r="Y778" s="231"/>
      <c r="Z778" s="231"/>
    </row>
    <row r="779" spans="1:26" ht="14.25" customHeight="1">
      <c r="A779" s="31"/>
      <c r="B779" s="31"/>
      <c r="C779" s="31"/>
      <c r="D779" s="31"/>
      <c r="E779" s="31"/>
      <c r="F779" s="31"/>
      <c r="G779" s="31"/>
      <c r="H779" s="231"/>
      <c r="I779" s="231"/>
      <c r="J779" s="231"/>
      <c r="K779" s="231"/>
      <c r="L779" s="231"/>
      <c r="M779" s="231"/>
      <c r="N779" s="231"/>
      <c r="O779" s="231"/>
      <c r="P779" s="231"/>
      <c r="Q779" s="231"/>
      <c r="R779" s="231"/>
      <c r="S779" s="231"/>
      <c r="T779" s="231"/>
      <c r="U779" s="231"/>
      <c r="V779" s="231"/>
      <c r="W779" s="231"/>
      <c r="X779" s="231"/>
      <c r="Y779" s="231"/>
      <c r="Z779" s="231"/>
    </row>
    <row r="780" spans="1:26" ht="14.25" customHeight="1">
      <c r="A780" s="31"/>
      <c r="B780" s="31"/>
      <c r="C780" s="31"/>
      <c r="D780" s="31"/>
      <c r="E780" s="31"/>
      <c r="F780" s="31"/>
      <c r="G780" s="31"/>
      <c r="H780" s="231"/>
      <c r="I780" s="231"/>
      <c r="J780" s="231"/>
      <c r="K780" s="231"/>
      <c r="L780" s="231"/>
      <c r="M780" s="231"/>
      <c r="N780" s="231"/>
      <c r="O780" s="231"/>
      <c r="P780" s="231"/>
      <c r="Q780" s="231"/>
      <c r="R780" s="231"/>
      <c r="S780" s="231"/>
      <c r="T780" s="231"/>
      <c r="U780" s="231"/>
      <c r="V780" s="231"/>
      <c r="W780" s="231"/>
      <c r="X780" s="231"/>
      <c r="Y780" s="231"/>
      <c r="Z780" s="231"/>
    </row>
    <row r="781" spans="1:26" ht="14.25" customHeight="1">
      <c r="A781" s="31"/>
      <c r="B781" s="31"/>
      <c r="C781" s="31"/>
      <c r="D781" s="31"/>
      <c r="E781" s="31"/>
      <c r="F781" s="31"/>
      <c r="G781" s="31"/>
      <c r="H781" s="231"/>
      <c r="I781" s="231"/>
      <c r="J781" s="231"/>
      <c r="K781" s="231"/>
      <c r="L781" s="231"/>
      <c r="M781" s="231"/>
      <c r="N781" s="231"/>
      <c r="O781" s="231"/>
      <c r="P781" s="231"/>
      <c r="Q781" s="231"/>
      <c r="R781" s="231"/>
      <c r="S781" s="231"/>
      <c r="T781" s="231"/>
      <c r="U781" s="231"/>
      <c r="V781" s="231"/>
      <c r="W781" s="231"/>
      <c r="X781" s="231"/>
      <c r="Y781" s="231"/>
      <c r="Z781" s="231"/>
    </row>
    <row r="782" spans="1:26" ht="14.25" customHeight="1">
      <c r="A782" s="31"/>
      <c r="B782" s="31"/>
      <c r="C782" s="31"/>
      <c r="D782" s="31"/>
      <c r="E782" s="31"/>
      <c r="F782" s="31"/>
      <c r="G782" s="31"/>
      <c r="H782" s="231"/>
      <c r="I782" s="231"/>
      <c r="J782" s="231"/>
      <c r="K782" s="231"/>
      <c r="L782" s="231"/>
      <c r="M782" s="231"/>
      <c r="N782" s="231"/>
      <c r="O782" s="231"/>
      <c r="P782" s="231"/>
      <c r="Q782" s="231"/>
      <c r="R782" s="231"/>
      <c r="S782" s="231"/>
      <c r="T782" s="231"/>
      <c r="U782" s="231"/>
      <c r="V782" s="231"/>
      <c r="W782" s="231"/>
      <c r="X782" s="231"/>
      <c r="Y782" s="231"/>
      <c r="Z782" s="231"/>
    </row>
    <row r="783" spans="1:26" ht="14.25" customHeight="1">
      <c r="A783" s="31"/>
      <c r="B783" s="31"/>
      <c r="C783" s="31"/>
      <c r="D783" s="31"/>
      <c r="E783" s="31"/>
      <c r="F783" s="31"/>
      <c r="G783" s="31"/>
      <c r="H783" s="231"/>
      <c r="I783" s="231"/>
      <c r="J783" s="231"/>
      <c r="K783" s="231"/>
      <c r="L783" s="231"/>
      <c r="M783" s="231"/>
      <c r="N783" s="231"/>
      <c r="O783" s="231"/>
      <c r="P783" s="231"/>
      <c r="Q783" s="231"/>
      <c r="R783" s="231"/>
      <c r="S783" s="231"/>
      <c r="T783" s="231"/>
      <c r="U783" s="231"/>
      <c r="V783" s="231"/>
      <c r="W783" s="231"/>
      <c r="X783" s="231"/>
      <c r="Y783" s="231"/>
      <c r="Z783" s="231"/>
    </row>
    <row r="784" spans="1:26" ht="14.25" customHeight="1">
      <c r="A784" s="31"/>
      <c r="B784" s="31"/>
      <c r="C784" s="31"/>
      <c r="D784" s="31"/>
      <c r="E784" s="31"/>
      <c r="F784" s="31"/>
      <c r="G784" s="31"/>
      <c r="H784" s="231"/>
      <c r="I784" s="231"/>
      <c r="J784" s="231"/>
      <c r="K784" s="231"/>
      <c r="L784" s="231"/>
      <c r="M784" s="231"/>
      <c r="N784" s="231"/>
      <c r="O784" s="231"/>
      <c r="P784" s="231"/>
      <c r="Q784" s="231"/>
      <c r="R784" s="231"/>
      <c r="S784" s="231"/>
      <c r="T784" s="231"/>
      <c r="U784" s="231"/>
      <c r="V784" s="231"/>
      <c r="W784" s="231"/>
      <c r="X784" s="231"/>
      <c r="Y784" s="231"/>
      <c r="Z784" s="231"/>
    </row>
    <row r="785" spans="1:26" ht="14.25" customHeight="1">
      <c r="A785" s="31"/>
      <c r="B785" s="31"/>
      <c r="C785" s="31"/>
      <c r="D785" s="31"/>
      <c r="E785" s="31"/>
      <c r="F785" s="31"/>
      <c r="G785" s="31"/>
      <c r="H785" s="231"/>
      <c r="I785" s="231"/>
      <c r="J785" s="231"/>
      <c r="K785" s="231"/>
      <c r="L785" s="231"/>
      <c r="M785" s="231"/>
      <c r="N785" s="231"/>
      <c r="O785" s="231"/>
      <c r="P785" s="231"/>
      <c r="Q785" s="231"/>
      <c r="R785" s="231"/>
      <c r="S785" s="231"/>
      <c r="T785" s="231"/>
      <c r="U785" s="231"/>
      <c r="V785" s="231"/>
      <c r="W785" s="231"/>
      <c r="X785" s="231"/>
      <c r="Y785" s="231"/>
      <c r="Z785" s="231"/>
    </row>
    <row r="786" spans="1:26" ht="14.25" customHeight="1">
      <c r="A786" s="31"/>
      <c r="B786" s="31"/>
      <c r="C786" s="31"/>
      <c r="D786" s="31"/>
      <c r="E786" s="31"/>
      <c r="F786" s="31"/>
      <c r="G786" s="31"/>
      <c r="H786" s="231"/>
      <c r="I786" s="231"/>
      <c r="J786" s="231"/>
      <c r="K786" s="231"/>
      <c r="L786" s="231"/>
      <c r="M786" s="231"/>
      <c r="N786" s="231"/>
      <c r="O786" s="231"/>
      <c r="P786" s="231"/>
      <c r="Q786" s="231"/>
      <c r="R786" s="231"/>
      <c r="S786" s="231"/>
      <c r="T786" s="231"/>
      <c r="U786" s="231"/>
      <c r="V786" s="231"/>
      <c r="W786" s="231"/>
      <c r="X786" s="231"/>
      <c r="Y786" s="231"/>
      <c r="Z786" s="231"/>
    </row>
    <row r="787" spans="1:26" ht="14.25" customHeight="1">
      <c r="A787" s="31"/>
      <c r="B787" s="31"/>
      <c r="C787" s="31"/>
      <c r="D787" s="31"/>
      <c r="E787" s="31"/>
      <c r="F787" s="31"/>
      <c r="G787" s="31"/>
      <c r="H787" s="231"/>
      <c r="I787" s="231"/>
      <c r="J787" s="231"/>
      <c r="K787" s="231"/>
      <c r="L787" s="231"/>
      <c r="M787" s="231"/>
      <c r="N787" s="231"/>
      <c r="O787" s="231"/>
      <c r="P787" s="231"/>
      <c r="Q787" s="231"/>
      <c r="R787" s="231"/>
      <c r="S787" s="231"/>
      <c r="T787" s="231"/>
      <c r="U787" s="231"/>
      <c r="V787" s="231"/>
      <c r="W787" s="231"/>
      <c r="X787" s="231"/>
      <c r="Y787" s="231"/>
      <c r="Z787" s="231"/>
    </row>
    <row r="788" spans="1:26" ht="14.25" customHeight="1">
      <c r="A788" s="31"/>
      <c r="B788" s="31"/>
      <c r="C788" s="31"/>
      <c r="D788" s="31"/>
      <c r="E788" s="31"/>
      <c r="F788" s="31"/>
      <c r="G788" s="31"/>
      <c r="H788" s="231"/>
      <c r="I788" s="231"/>
      <c r="J788" s="231"/>
      <c r="K788" s="231"/>
      <c r="L788" s="231"/>
      <c r="M788" s="231"/>
      <c r="N788" s="231"/>
      <c r="O788" s="231"/>
      <c r="P788" s="231"/>
      <c r="Q788" s="231"/>
      <c r="R788" s="231"/>
      <c r="S788" s="231"/>
      <c r="T788" s="231"/>
      <c r="U788" s="231"/>
      <c r="V788" s="231"/>
      <c r="W788" s="231"/>
      <c r="X788" s="231"/>
      <c r="Y788" s="231"/>
      <c r="Z788" s="231"/>
    </row>
    <row r="789" spans="1:26" ht="14.25" customHeight="1">
      <c r="A789" s="31"/>
      <c r="B789" s="31"/>
      <c r="C789" s="31"/>
      <c r="D789" s="31"/>
      <c r="E789" s="31"/>
      <c r="F789" s="31"/>
      <c r="G789" s="31"/>
      <c r="H789" s="231"/>
      <c r="I789" s="231"/>
      <c r="J789" s="231"/>
      <c r="K789" s="231"/>
      <c r="L789" s="231"/>
      <c r="M789" s="231"/>
      <c r="N789" s="231"/>
      <c r="O789" s="231"/>
      <c r="P789" s="231"/>
      <c r="Q789" s="231"/>
      <c r="R789" s="231"/>
      <c r="S789" s="231"/>
      <c r="T789" s="231"/>
      <c r="U789" s="231"/>
      <c r="V789" s="231"/>
      <c r="W789" s="231"/>
      <c r="X789" s="231"/>
      <c r="Y789" s="231"/>
      <c r="Z789" s="231"/>
    </row>
    <row r="790" spans="1:26" ht="14.25" customHeight="1">
      <c r="A790" s="31"/>
      <c r="B790" s="31"/>
      <c r="C790" s="31"/>
      <c r="D790" s="31"/>
      <c r="E790" s="31"/>
      <c r="F790" s="31"/>
      <c r="G790" s="31"/>
      <c r="H790" s="231"/>
      <c r="I790" s="231"/>
      <c r="J790" s="231"/>
      <c r="K790" s="231"/>
      <c r="L790" s="231"/>
      <c r="M790" s="231"/>
      <c r="N790" s="231"/>
      <c r="O790" s="231"/>
      <c r="P790" s="231"/>
      <c r="Q790" s="231"/>
      <c r="R790" s="231"/>
      <c r="S790" s="231"/>
      <c r="T790" s="231"/>
      <c r="U790" s="231"/>
      <c r="V790" s="231"/>
      <c r="W790" s="231"/>
      <c r="X790" s="231"/>
      <c r="Y790" s="231"/>
      <c r="Z790" s="231"/>
    </row>
    <row r="791" spans="1:26" ht="14.25" customHeight="1">
      <c r="A791" s="31"/>
      <c r="B791" s="31"/>
      <c r="C791" s="31"/>
      <c r="D791" s="31"/>
      <c r="E791" s="31"/>
      <c r="F791" s="31"/>
      <c r="G791" s="31"/>
      <c r="H791" s="231"/>
      <c r="I791" s="231"/>
      <c r="J791" s="231"/>
      <c r="K791" s="231"/>
      <c r="L791" s="231"/>
      <c r="M791" s="231"/>
      <c r="N791" s="231"/>
      <c r="O791" s="231"/>
      <c r="P791" s="231"/>
      <c r="Q791" s="231"/>
      <c r="R791" s="231"/>
      <c r="S791" s="231"/>
      <c r="T791" s="231"/>
      <c r="U791" s="231"/>
      <c r="V791" s="231"/>
      <c r="W791" s="231"/>
      <c r="X791" s="231"/>
      <c r="Y791" s="231"/>
      <c r="Z791" s="231"/>
    </row>
    <row r="792" spans="1:26" ht="14.25" customHeight="1">
      <c r="A792" s="31"/>
      <c r="B792" s="31"/>
      <c r="C792" s="31"/>
      <c r="D792" s="31"/>
      <c r="E792" s="31"/>
      <c r="F792" s="31"/>
      <c r="G792" s="31"/>
      <c r="H792" s="231"/>
      <c r="I792" s="231"/>
      <c r="J792" s="231"/>
      <c r="K792" s="231"/>
      <c r="L792" s="231"/>
      <c r="M792" s="231"/>
      <c r="N792" s="231"/>
      <c r="O792" s="231"/>
      <c r="P792" s="231"/>
      <c r="Q792" s="231"/>
      <c r="R792" s="231"/>
      <c r="S792" s="231"/>
      <c r="T792" s="231"/>
      <c r="U792" s="231"/>
      <c r="V792" s="231"/>
      <c r="W792" s="231"/>
      <c r="X792" s="231"/>
      <c r="Y792" s="231"/>
      <c r="Z792" s="231"/>
    </row>
    <row r="793" spans="1:26" ht="14.25" customHeight="1">
      <c r="A793" s="31"/>
      <c r="B793" s="31"/>
      <c r="C793" s="31"/>
      <c r="D793" s="31"/>
      <c r="E793" s="31"/>
      <c r="F793" s="31"/>
      <c r="G793" s="31"/>
      <c r="H793" s="231"/>
      <c r="I793" s="231"/>
      <c r="J793" s="231"/>
      <c r="K793" s="231"/>
      <c r="L793" s="231"/>
      <c r="M793" s="231"/>
      <c r="N793" s="231"/>
      <c r="O793" s="231"/>
      <c r="P793" s="231"/>
      <c r="Q793" s="231"/>
      <c r="R793" s="231"/>
      <c r="S793" s="231"/>
      <c r="T793" s="231"/>
      <c r="U793" s="231"/>
      <c r="V793" s="231"/>
      <c r="W793" s="231"/>
      <c r="X793" s="231"/>
      <c r="Y793" s="231"/>
      <c r="Z793" s="231"/>
    </row>
    <row r="794" spans="1:26" ht="14.25" customHeight="1">
      <c r="A794" s="31"/>
      <c r="B794" s="31"/>
      <c r="C794" s="31"/>
      <c r="D794" s="31"/>
      <c r="E794" s="31"/>
      <c r="F794" s="31"/>
      <c r="G794" s="31"/>
      <c r="H794" s="231"/>
      <c r="I794" s="231"/>
      <c r="J794" s="231"/>
      <c r="K794" s="231"/>
      <c r="L794" s="231"/>
      <c r="M794" s="231"/>
      <c r="N794" s="231"/>
      <c r="O794" s="231"/>
      <c r="P794" s="231"/>
      <c r="Q794" s="231"/>
      <c r="R794" s="231"/>
      <c r="S794" s="231"/>
      <c r="T794" s="231"/>
      <c r="U794" s="231"/>
      <c r="V794" s="231"/>
      <c r="W794" s="231"/>
      <c r="X794" s="231"/>
      <c r="Y794" s="231"/>
      <c r="Z794" s="231"/>
    </row>
    <row r="795" spans="1:26" ht="14.25" customHeight="1">
      <c r="A795" s="31"/>
      <c r="B795" s="31"/>
      <c r="C795" s="31"/>
      <c r="D795" s="31"/>
      <c r="E795" s="31"/>
      <c r="F795" s="31"/>
      <c r="G795" s="31"/>
      <c r="H795" s="231"/>
      <c r="I795" s="231"/>
      <c r="J795" s="231"/>
      <c r="K795" s="231"/>
      <c r="L795" s="231"/>
      <c r="M795" s="231"/>
      <c r="N795" s="231"/>
      <c r="O795" s="231"/>
      <c r="P795" s="231"/>
      <c r="Q795" s="231"/>
      <c r="R795" s="231"/>
      <c r="S795" s="231"/>
      <c r="T795" s="231"/>
      <c r="U795" s="231"/>
      <c r="V795" s="231"/>
      <c r="W795" s="231"/>
      <c r="X795" s="231"/>
      <c r="Y795" s="231"/>
      <c r="Z795" s="231"/>
    </row>
    <row r="796" spans="1:26" ht="14.25" customHeight="1">
      <c r="A796" s="31"/>
      <c r="B796" s="31"/>
      <c r="C796" s="31"/>
      <c r="D796" s="31"/>
      <c r="E796" s="31"/>
      <c r="F796" s="31"/>
      <c r="G796" s="31"/>
      <c r="H796" s="231"/>
      <c r="I796" s="231"/>
      <c r="J796" s="231"/>
      <c r="K796" s="231"/>
      <c r="L796" s="231"/>
      <c r="M796" s="231"/>
      <c r="N796" s="231"/>
      <c r="O796" s="231"/>
      <c r="P796" s="231"/>
      <c r="Q796" s="231"/>
      <c r="R796" s="231"/>
      <c r="S796" s="231"/>
      <c r="T796" s="231"/>
      <c r="U796" s="231"/>
      <c r="V796" s="231"/>
      <c r="W796" s="231"/>
      <c r="X796" s="231"/>
      <c r="Y796" s="231"/>
      <c r="Z796" s="231"/>
    </row>
    <row r="797" spans="1:26" ht="14.25" customHeight="1">
      <c r="A797" s="31"/>
      <c r="B797" s="31"/>
      <c r="C797" s="31"/>
      <c r="D797" s="31"/>
      <c r="E797" s="31"/>
      <c r="F797" s="31"/>
      <c r="G797" s="31"/>
      <c r="H797" s="231"/>
      <c r="I797" s="231"/>
      <c r="J797" s="231"/>
      <c r="K797" s="231"/>
      <c r="L797" s="231"/>
      <c r="M797" s="231"/>
      <c r="N797" s="231"/>
      <c r="O797" s="231"/>
      <c r="P797" s="231"/>
      <c r="Q797" s="231"/>
      <c r="R797" s="231"/>
      <c r="S797" s="231"/>
      <c r="T797" s="231"/>
      <c r="U797" s="231"/>
      <c r="V797" s="231"/>
      <c r="W797" s="231"/>
      <c r="X797" s="231"/>
      <c r="Y797" s="231"/>
      <c r="Z797" s="231"/>
    </row>
    <row r="798" spans="1:26" ht="14.25" customHeight="1">
      <c r="A798" s="31"/>
      <c r="B798" s="31"/>
      <c r="C798" s="31"/>
      <c r="D798" s="31"/>
      <c r="E798" s="31"/>
      <c r="F798" s="31"/>
      <c r="G798" s="31"/>
      <c r="H798" s="231"/>
      <c r="I798" s="231"/>
      <c r="J798" s="231"/>
      <c r="K798" s="231"/>
      <c r="L798" s="231"/>
      <c r="M798" s="231"/>
      <c r="N798" s="231"/>
      <c r="O798" s="231"/>
      <c r="P798" s="231"/>
      <c r="Q798" s="231"/>
      <c r="R798" s="231"/>
      <c r="S798" s="231"/>
      <c r="T798" s="231"/>
      <c r="U798" s="231"/>
      <c r="V798" s="231"/>
      <c r="W798" s="231"/>
      <c r="X798" s="231"/>
      <c r="Y798" s="231"/>
      <c r="Z798" s="231"/>
    </row>
    <row r="799" spans="1:26" ht="14.25" customHeight="1">
      <c r="A799" s="31"/>
      <c r="B799" s="31"/>
      <c r="C799" s="31"/>
      <c r="D799" s="31"/>
      <c r="E799" s="31"/>
      <c r="F799" s="31"/>
      <c r="G799" s="31"/>
      <c r="H799" s="231"/>
      <c r="I799" s="231"/>
      <c r="J799" s="231"/>
      <c r="K799" s="231"/>
      <c r="L799" s="231"/>
      <c r="M799" s="231"/>
      <c r="N799" s="231"/>
      <c r="O799" s="231"/>
      <c r="P799" s="231"/>
      <c r="Q799" s="231"/>
      <c r="R799" s="231"/>
      <c r="S799" s="231"/>
      <c r="T799" s="231"/>
      <c r="U799" s="231"/>
      <c r="V799" s="231"/>
      <c r="W799" s="231"/>
      <c r="X799" s="231"/>
      <c r="Y799" s="231"/>
      <c r="Z799" s="231"/>
    </row>
    <row r="800" spans="1:26" ht="14.25" customHeight="1">
      <c r="A800" s="31"/>
      <c r="B800" s="31"/>
      <c r="C800" s="31"/>
      <c r="D800" s="31"/>
      <c r="E800" s="31"/>
      <c r="F800" s="31"/>
      <c r="G800" s="31"/>
      <c r="H800" s="231"/>
      <c r="I800" s="231"/>
      <c r="J800" s="231"/>
      <c r="K800" s="231"/>
      <c r="L800" s="231"/>
      <c r="M800" s="231"/>
      <c r="N800" s="231"/>
      <c r="O800" s="231"/>
      <c r="P800" s="231"/>
      <c r="Q800" s="231"/>
      <c r="R800" s="231"/>
      <c r="S800" s="231"/>
      <c r="T800" s="231"/>
      <c r="U800" s="231"/>
      <c r="V800" s="231"/>
      <c r="W800" s="231"/>
      <c r="X800" s="231"/>
      <c r="Y800" s="231"/>
      <c r="Z800" s="231"/>
    </row>
    <row r="801" spans="1:26" ht="14.25" customHeight="1">
      <c r="A801" s="31"/>
      <c r="B801" s="31"/>
      <c r="C801" s="31"/>
      <c r="D801" s="31"/>
      <c r="E801" s="31"/>
      <c r="F801" s="31"/>
      <c r="G801" s="31"/>
      <c r="H801" s="231"/>
      <c r="I801" s="231"/>
      <c r="J801" s="231"/>
      <c r="K801" s="231"/>
      <c r="L801" s="231"/>
      <c r="M801" s="231"/>
      <c r="N801" s="231"/>
      <c r="O801" s="231"/>
      <c r="P801" s="231"/>
      <c r="Q801" s="231"/>
      <c r="R801" s="231"/>
      <c r="S801" s="231"/>
      <c r="T801" s="231"/>
      <c r="U801" s="231"/>
      <c r="V801" s="231"/>
      <c r="W801" s="231"/>
      <c r="X801" s="231"/>
      <c r="Y801" s="231"/>
      <c r="Z801" s="231"/>
    </row>
    <row r="802" spans="1:26" ht="14.25" customHeight="1">
      <c r="A802" s="31"/>
      <c r="B802" s="31"/>
      <c r="C802" s="31"/>
      <c r="D802" s="31"/>
      <c r="E802" s="31"/>
      <c r="F802" s="31"/>
      <c r="G802" s="31"/>
      <c r="H802" s="231"/>
      <c r="I802" s="231"/>
      <c r="J802" s="231"/>
      <c r="K802" s="231"/>
      <c r="L802" s="231"/>
      <c r="M802" s="231"/>
      <c r="N802" s="231"/>
      <c r="O802" s="231"/>
      <c r="P802" s="231"/>
      <c r="Q802" s="231"/>
      <c r="R802" s="231"/>
      <c r="S802" s="231"/>
      <c r="T802" s="231"/>
      <c r="U802" s="231"/>
      <c r="V802" s="231"/>
      <c r="W802" s="231"/>
      <c r="X802" s="231"/>
      <c r="Y802" s="231"/>
      <c r="Z802" s="231"/>
    </row>
    <row r="803" spans="1:26" ht="14.25" customHeight="1">
      <c r="A803" s="31"/>
      <c r="B803" s="31"/>
      <c r="C803" s="31"/>
      <c r="D803" s="31"/>
      <c r="E803" s="31"/>
      <c r="F803" s="31"/>
      <c r="G803" s="31"/>
      <c r="H803" s="231"/>
      <c r="I803" s="231"/>
      <c r="J803" s="231"/>
      <c r="K803" s="231"/>
      <c r="L803" s="231"/>
      <c r="M803" s="231"/>
      <c r="N803" s="231"/>
      <c r="O803" s="231"/>
      <c r="P803" s="231"/>
      <c r="Q803" s="231"/>
      <c r="R803" s="231"/>
      <c r="S803" s="231"/>
      <c r="T803" s="231"/>
      <c r="U803" s="231"/>
      <c r="V803" s="231"/>
      <c r="W803" s="231"/>
      <c r="X803" s="231"/>
      <c r="Y803" s="231"/>
      <c r="Z803" s="231"/>
    </row>
    <row r="804" spans="1:26" ht="14.25" customHeight="1">
      <c r="A804" s="31"/>
      <c r="B804" s="31"/>
      <c r="C804" s="31"/>
      <c r="D804" s="31"/>
      <c r="E804" s="31"/>
      <c r="F804" s="31"/>
      <c r="G804" s="31"/>
      <c r="H804" s="231"/>
      <c r="I804" s="231"/>
      <c r="J804" s="231"/>
      <c r="K804" s="231"/>
      <c r="L804" s="231"/>
      <c r="M804" s="231"/>
      <c r="N804" s="231"/>
      <c r="O804" s="231"/>
      <c r="P804" s="231"/>
      <c r="Q804" s="231"/>
      <c r="R804" s="231"/>
      <c r="S804" s="231"/>
      <c r="T804" s="231"/>
      <c r="U804" s="231"/>
      <c r="V804" s="231"/>
      <c r="W804" s="231"/>
      <c r="X804" s="231"/>
      <c r="Y804" s="231"/>
      <c r="Z804" s="231"/>
    </row>
    <row r="805" spans="1:26" ht="14.25" customHeight="1">
      <c r="A805" s="31"/>
      <c r="B805" s="31"/>
      <c r="C805" s="31"/>
      <c r="D805" s="31"/>
      <c r="E805" s="31"/>
      <c r="F805" s="31"/>
      <c r="G805" s="31"/>
      <c r="H805" s="231"/>
      <c r="I805" s="231"/>
      <c r="J805" s="231"/>
      <c r="K805" s="231"/>
      <c r="L805" s="231"/>
      <c r="M805" s="231"/>
      <c r="N805" s="231"/>
      <c r="O805" s="231"/>
      <c r="P805" s="231"/>
      <c r="Q805" s="231"/>
      <c r="R805" s="231"/>
      <c r="S805" s="231"/>
      <c r="T805" s="231"/>
      <c r="U805" s="231"/>
      <c r="V805" s="231"/>
      <c r="W805" s="231"/>
      <c r="X805" s="231"/>
      <c r="Y805" s="231"/>
      <c r="Z805" s="231"/>
    </row>
    <row r="806" spans="1:26" ht="14.25" customHeight="1">
      <c r="A806" s="31"/>
      <c r="B806" s="31"/>
      <c r="C806" s="31"/>
      <c r="D806" s="31"/>
      <c r="E806" s="31"/>
      <c r="F806" s="31"/>
      <c r="G806" s="31"/>
      <c r="H806" s="231"/>
      <c r="I806" s="231"/>
      <c r="J806" s="231"/>
      <c r="K806" s="231"/>
      <c r="L806" s="231"/>
      <c r="M806" s="231"/>
      <c r="N806" s="231"/>
      <c r="O806" s="231"/>
      <c r="P806" s="231"/>
      <c r="Q806" s="231"/>
      <c r="R806" s="231"/>
      <c r="S806" s="231"/>
      <c r="T806" s="231"/>
      <c r="U806" s="231"/>
      <c r="V806" s="231"/>
      <c r="W806" s="231"/>
      <c r="X806" s="231"/>
      <c r="Y806" s="231"/>
      <c r="Z806" s="231"/>
    </row>
    <row r="807" spans="1:26" ht="14.25" customHeight="1">
      <c r="A807" s="31"/>
      <c r="B807" s="31"/>
      <c r="C807" s="31"/>
      <c r="D807" s="31"/>
      <c r="E807" s="31"/>
      <c r="F807" s="31"/>
      <c r="G807" s="31"/>
      <c r="H807" s="231"/>
      <c r="I807" s="231"/>
      <c r="J807" s="231"/>
      <c r="K807" s="231"/>
      <c r="L807" s="231"/>
      <c r="M807" s="231"/>
      <c r="N807" s="231"/>
      <c r="O807" s="231"/>
      <c r="P807" s="231"/>
      <c r="Q807" s="231"/>
      <c r="R807" s="231"/>
      <c r="S807" s="231"/>
      <c r="T807" s="231"/>
      <c r="U807" s="231"/>
      <c r="V807" s="231"/>
      <c r="W807" s="231"/>
      <c r="X807" s="231"/>
      <c r="Y807" s="231"/>
      <c r="Z807" s="231"/>
    </row>
    <row r="808" spans="1:26" ht="14.25" customHeight="1">
      <c r="A808" s="31"/>
      <c r="B808" s="31"/>
      <c r="C808" s="31"/>
      <c r="D808" s="31"/>
      <c r="E808" s="31"/>
      <c r="F808" s="31"/>
      <c r="G808" s="31"/>
      <c r="H808" s="231"/>
      <c r="I808" s="231"/>
      <c r="J808" s="231"/>
      <c r="K808" s="231"/>
      <c r="L808" s="231"/>
      <c r="M808" s="231"/>
      <c r="N808" s="231"/>
      <c r="O808" s="231"/>
      <c r="P808" s="231"/>
      <c r="Q808" s="231"/>
      <c r="R808" s="231"/>
      <c r="S808" s="231"/>
      <c r="T808" s="231"/>
      <c r="U808" s="231"/>
      <c r="V808" s="231"/>
      <c r="W808" s="231"/>
      <c r="X808" s="231"/>
      <c r="Y808" s="231"/>
      <c r="Z808" s="231"/>
    </row>
    <row r="809" spans="1:26" ht="14.25" customHeight="1">
      <c r="A809" s="31"/>
      <c r="B809" s="31"/>
      <c r="C809" s="31"/>
      <c r="D809" s="31"/>
      <c r="E809" s="31"/>
      <c r="F809" s="31"/>
      <c r="G809" s="31"/>
      <c r="H809" s="231"/>
      <c r="I809" s="231"/>
      <c r="J809" s="231"/>
      <c r="K809" s="231"/>
      <c r="L809" s="231"/>
      <c r="M809" s="231"/>
      <c r="N809" s="231"/>
      <c r="O809" s="231"/>
      <c r="P809" s="231"/>
      <c r="Q809" s="231"/>
      <c r="R809" s="231"/>
      <c r="S809" s="231"/>
      <c r="T809" s="231"/>
      <c r="U809" s="231"/>
      <c r="V809" s="231"/>
      <c r="W809" s="231"/>
      <c r="X809" s="231"/>
      <c r="Y809" s="231"/>
      <c r="Z809" s="231"/>
    </row>
    <row r="810" spans="1:26" ht="14.25" customHeight="1">
      <c r="A810" s="31"/>
      <c r="B810" s="31"/>
      <c r="C810" s="31"/>
      <c r="D810" s="31"/>
      <c r="E810" s="31"/>
      <c r="F810" s="31"/>
      <c r="G810" s="31"/>
      <c r="H810" s="231"/>
      <c r="I810" s="231"/>
      <c r="J810" s="231"/>
      <c r="K810" s="231"/>
      <c r="L810" s="231"/>
      <c r="M810" s="231"/>
      <c r="N810" s="231"/>
      <c r="O810" s="231"/>
      <c r="P810" s="231"/>
      <c r="Q810" s="231"/>
      <c r="R810" s="231"/>
      <c r="S810" s="231"/>
      <c r="T810" s="231"/>
      <c r="U810" s="231"/>
      <c r="V810" s="231"/>
      <c r="W810" s="231"/>
      <c r="X810" s="231"/>
      <c r="Y810" s="231"/>
      <c r="Z810" s="231"/>
    </row>
    <row r="811" spans="1:26" ht="14.25" customHeight="1">
      <c r="A811" s="31"/>
      <c r="B811" s="31"/>
      <c r="C811" s="31"/>
      <c r="D811" s="31"/>
      <c r="E811" s="31"/>
      <c r="F811" s="31"/>
      <c r="G811" s="31"/>
      <c r="H811" s="231"/>
      <c r="I811" s="231"/>
      <c r="J811" s="231"/>
      <c r="K811" s="231"/>
      <c r="L811" s="231"/>
      <c r="M811" s="231"/>
      <c r="N811" s="231"/>
      <c r="O811" s="231"/>
      <c r="P811" s="231"/>
      <c r="Q811" s="231"/>
      <c r="R811" s="231"/>
      <c r="S811" s="231"/>
      <c r="T811" s="231"/>
      <c r="U811" s="231"/>
      <c r="V811" s="231"/>
      <c r="W811" s="231"/>
      <c r="X811" s="231"/>
      <c r="Y811" s="231"/>
      <c r="Z811" s="231"/>
    </row>
    <row r="812" spans="1:26" ht="14.25" customHeight="1">
      <c r="A812" s="31"/>
      <c r="B812" s="31"/>
      <c r="C812" s="31"/>
      <c r="D812" s="31"/>
      <c r="E812" s="31"/>
      <c r="F812" s="31"/>
      <c r="G812" s="31"/>
      <c r="H812" s="231"/>
      <c r="I812" s="231"/>
      <c r="J812" s="231"/>
      <c r="K812" s="231"/>
      <c r="L812" s="231"/>
      <c r="M812" s="231"/>
      <c r="N812" s="231"/>
      <c r="O812" s="231"/>
      <c r="P812" s="231"/>
      <c r="Q812" s="231"/>
      <c r="R812" s="231"/>
      <c r="S812" s="231"/>
      <c r="T812" s="231"/>
      <c r="U812" s="231"/>
      <c r="V812" s="231"/>
      <c r="W812" s="231"/>
      <c r="X812" s="231"/>
      <c r="Y812" s="231"/>
      <c r="Z812" s="231"/>
    </row>
    <row r="813" spans="1:26" ht="14.25" customHeight="1">
      <c r="A813" s="31"/>
      <c r="B813" s="31"/>
      <c r="C813" s="31"/>
      <c r="D813" s="31"/>
      <c r="E813" s="31"/>
      <c r="F813" s="31"/>
      <c r="G813" s="31"/>
      <c r="H813" s="231"/>
      <c r="I813" s="231"/>
      <c r="J813" s="231"/>
      <c r="K813" s="231"/>
      <c r="L813" s="231"/>
      <c r="M813" s="231"/>
      <c r="N813" s="231"/>
      <c r="O813" s="231"/>
      <c r="P813" s="231"/>
      <c r="Q813" s="231"/>
      <c r="R813" s="231"/>
      <c r="S813" s="231"/>
      <c r="T813" s="231"/>
      <c r="U813" s="231"/>
      <c r="V813" s="231"/>
      <c r="W813" s="231"/>
      <c r="X813" s="231"/>
      <c r="Y813" s="231"/>
      <c r="Z813" s="231"/>
    </row>
    <row r="814" spans="1:26" ht="14.25" customHeight="1">
      <c r="A814" s="31"/>
      <c r="B814" s="31"/>
      <c r="C814" s="31"/>
      <c r="D814" s="31"/>
      <c r="E814" s="31"/>
      <c r="F814" s="31"/>
      <c r="G814" s="31"/>
      <c r="H814" s="231"/>
      <c r="I814" s="231"/>
      <c r="J814" s="231"/>
      <c r="K814" s="231"/>
      <c r="L814" s="231"/>
      <c r="M814" s="231"/>
      <c r="N814" s="231"/>
      <c r="O814" s="231"/>
      <c r="P814" s="231"/>
      <c r="Q814" s="231"/>
      <c r="R814" s="231"/>
      <c r="S814" s="231"/>
      <c r="T814" s="231"/>
      <c r="U814" s="231"/>
      <c r="V814" s="231"/>
      <c r="W814" s="231"/>
      <c r="X814" s="231"/>
      <c r="Y814" s="231"/>
      <c r="Z814" s="231"/>
    </row>
    <row r="815" spans="1:26" ht="14.25" customHeight="1">
      <c r="A815" s="31"/>
      <c r="B815" s="31"/>
      <c r="C815" s="31"/>
      <c r="D815" s="31"/>
      <c r="E815" s="31"/>
      <c r="F815" s="31"/>
      <c r="G815" s="31"/>
      <c r="H815" s="231"/>
      <c r="I815" s="231"/>
      <c r="J815" s="231"/>
      <c r="K815" s="231"/>
      <c r="L815" s="231"/>
      <c r="M815" s="231"/>
      <c r="N815" s="231"/>
      <c r="O815" s="231"/>
      <c r="P815" s="231"/>
      <c r="Q815" s="231"/>
      <c r="R815" s="231"/>
      <c r="S815" s="231"/>
      <c r="T815" s="231"/>
      <c r="U815" s="231"/>
      <c r="V815" s="231"/>
      <c r="W815" s="231"/>
      <c r="X815" s="231"/>
      <c r="Y815" s="231"/>
      <c r="Z815" s="231"/>
    </row>
    <row r="816" spans="1:26" ht="14.25" customHeight="1">
      <c r="A816" s="31"/>
      <c r="B816" s="31"/>
      <c r="C816" s="31"/>
      <c r="D816" s="31"/>
      <c r="E816" s="31"/>
      <c r="F816" s="31"/>
      <c r="G816" s="31"/>
      <c r="H816" s="231"/>
      <c r="I816" s="231"/>
      <c r="J816" s="231"/>
      <c r="K816" s="231"/>
      <c r="L816" s="231"/>
      <c r="M816" s="231"/>
      <c r="N816" s="231"/>
      <c r="O816" s="231"/>
      <c r="P816" s="231"/>
      <c r="Q816" s="231"/>
      <c r="R816" s="231"/>
      <c r="S816" s="231"/>
      <c r="T816" s="231"/>
      <c r="U816" s="231"/>
      <c r="V816" s="231"/>
      <c r="W816" s="231"/>
      <c r="X816" s="231"/>
      <c r="Y816" s="231"/>
      <c r="Z816" s="231"/>
    </row>
    <row r="817" spans="1:26" ht="14.25" customHeight="1">
      <c r="A817" s="31"/>
      <c r="B817" s="31"/>
      <c r="C817" s="31"/>
      <c r="D817" s="31"/>
      <c r="E817" s="31"/>
      <c r="F817" s="31"/>
      <c r="G817" s="31"/>
      <c r="H817" s="231"/>
      <c r="I817" s="231"/>
      <c r="J817" s="231"/>
      <c r="K817" s="231"/>
      <c r="L817" s="231"/>
      <c r="M817" s="231"/>
      <c r="N817" s="231"/>
      <c r="O817" s="231"/>
      <c r="P817" s="231"/>
      <c r="Q817" s="231"/>
      <c r="R817" s="231"/>
      <c r="S817" s="231"/>
      <c r="T817" s="231"/>
      <c r="U817" s="231"/>
      <c r="V817" s="231"/>
      <c r="W817" s="231"/>
      <c r="X817" s="231"/>
      <c r="Y817" s="231"/>
      <c r="Z817" s="231"/>
    </row>
    <row r="818" spans="1:26" ht="14.25" customHeight="1">
      <c r="A818" s="31"/>
      <c r="B818" s="31"/>
      <c r="C818" s="31"/>
      <c r="D818" s="31"/>
      <c r="E818" s="31"/>
      <c r="F818" s="31"/>
      <c r="G818" s="31"/>
      <c r="H818" s="231"/>
      <c r="I818" s="231"/>
      <c r="J818" s="231"/>
      <c r="K818" s="231"/>
      <c r="L818" s="231"/>
      <c r="M818" s="231"/>
      <c r="N818" s="231"/>
      <c r="O818" s="231"/>
      <c r="P818" s="231"/>
      <c r="Q818" s="231"/>
      <c r="R818" s="231"/>
      <c r="S818" s="231"/>
      <c r="T818" s="231"/>
      <c r="U818" s="231"/>
      <c r="V818" s="231"/>
      <c r="W818" s="231"/>
      <c r="X818" s="231"/>
      <c r="Y818" s="231"/>
      <c r="Z818" s="231"/>
    </row>
    <row r="819" spans="1:26" ht="14.25" customHeight="1">
      <c r="A819" s="31"/>
      <c r="B819" s="31"/>
      <c r="C819" s="31"/>
      <c r="D819" s="31"/>
      <c r="E819" s="31"/>
      <c r="F819" s="31"/>
      <c r="G819" s="31"/>
      <c r="H819" s="231"/>
      <c r="I819" s="231"/>
      <c r="J819" s="231"/>
      <c r="K819" s="231"/>
      <c r="L819" s="231"/>
      <c r="M819" s="231"/>
      <c r="N819" s="231"/>
      <c r="O819" s="231"/>
      <c r="P819" s="231"/>
      <c r="Q819" s="231"/>
      <c r="R819" s="231"/>
      <c r="S819" s="231"/>
      <c r="T819" s="231"/>
      <c r="U819" s="231"/>
      <c r="V819" s="231"/>
      <c r="W819" s="231"/>
      <c r="X819" s="231"/>
      <c r="Y819" s="231"/>
      <c r="Z819" s="231"/>
    </row>
    <row r="820" spans="1:26" ht="14.25" customHeight="1">
      <c r="A820" s="31"/>
      <c r="B820" s="31"/>
      <c r="C820" s="31"/>
      <c r="D820" s="31"/>
      <c r="E820" s="31"/>
      <c r="F820" s="31"/>
      <c r="G820" s="31"/>
      <c r="H820" s="231"/>
      <c r="I820" s="231"/>
      <c r="J820" s="231"/>
      <c r="K820" s="231"/>
      <c r="L820" s="231"/>
      <c r="M820" s="231"/>
      <c r="N820" s="231"/>
      <c r="O820" s="231"/>
      <c r="P820" s="231"/>
      <c r="Q820" s="231"/>
      <c r="R820" s="231"/>
      <c r="S820" s="231"/>
      <c r="T820" s="231"/>
      <c r="U820" s="231"/>
      <c r="V820" s="231"/>
      <c r="W820" s="231"/>
      <c r="X820" s="231"/>
      <c r="Y820" s="231"/>
      <c r="Z820" s="231"/>
    </row>
    <row r="821" spans="1:26" ht="14.25" customHeight="1">
      <c r="A821" s="31"/>
      <c r="B821" s="31"/>
      <c r="C821" s="31"/>
      <c r="D821" s="31"/>
      <c r="E821" s="31"/>
      <c r="F821" s="31"/>
      <c r="G821" s="31"/>
      <c r="H821" s="231"/>
      <c r="I821" s="231"/>
      <c r="J821" s="231"/>
      <c r="K821" s="231"/>
      <c r="L821" s="231"/>
      <c r="M821" s="231"/>
      <c r="N821" s="231"/>
      <c r="O821" s="231"/>
      <c r="P821" s="231"/>
      <c r="Q821" s="231"/>
      <c r="R821" s="231"/>
      <c r="S821" s="231"/>
      <c r="T821" s="231"/>
      <c r="U821" s="231"/>
      <c r="V821" s="231"/>
      <c r="W821" s="231"/>
      <c r="X821" s="231"/>
      <c r="Y821" s="231"/>
      <c r="Z821" s="231"/>
    </row>
    <row r="822" spans="1:26" ht="14.25" customHeight="1">
      <c r="A822" s="31"/>
      <c r="B822" s="31"/>
      <c r="C822" s="31"/>
      <c r="D822" s="31"/>
      <c r="E822" s="31"/>
      <c r="F822" s="31"/>
      <c r="G822" s="31"/>
      <c r="H822" s="231"/>
      <c r="I822" s="231"/>
      <c r="J822" s="231"/>
      <c r="K822" s="231"/>
      <c r="L822" s="231"/>
      <c r="M822" s="231"/>
      <c r="N822" s="231"/>
      <c r="O822" s="231"/>
      <c r="P822" s="231"/>
      <c r="Q822" s="231"/>
      <c r="R822" s="231"/>
      <c r="S822" s="231"/>
      <c r="T822" s="231"/>
      <c r="U822" s="231"/>
      <c r="V822" s="231"/>
      <c r="W822" s="231"/>
      <c r="X822" s="231"/>
      <c r="Y822" s="231"/>
      <c r="Z822" s="231"/>
    </row>
    <row r="823" spans="1:26" ht="14.25" customHeight="1">
      <c r="A823" s="31"/>
      <c r="B823" s="31"/>
      <c r="C823" s="31"/>
      <c r="D823" s="31"/>
      <c r="E823" s="31"/>
      <c r="F823" s="31"/>
      <c r="G823" s="31"/>
      <c r="H823" s="231"/>
      <c r="I823" s="231"/>
      <c r="J823" s="231"/>
      <c r="K823" s="231"/>
      <c r="L823" s="231"/>
      <c r="M823" s="231"/>
      <c r="N823" s="231"/>
      <c r="O823" s="231"/>
      <c r="P823" s="231"/>
      <c r="Q823" s="231"/>
      <c r="R823" s="231"/>
      <c r="S823" s="231"/>
      <c r="T823" s="231"/>
      <c r="U823" s="231"/>
      <c r="V823" s="231"/>
      <c r="W823" s="231"/>
      <c r="X823" s="231"/>
      <c r="Y823" s="231"/>
      <c r="Z823" s="231"/>
    </row>
    <row r="824" spans="1:26" ht="14.25" customHeight="1">
      <c r="A824" s="31"/>
      <c r="B824" s="31"/>
      <c r="C824" s="31"/>
      <c r="D824" s="31"/>
      <c r="E824" s="31"/>
      <c r="F824" s="31"/>
      <c r="G824" s="31"/>
      <c r="H824" s="231"/>
      <c r="I824" s="231"/>
      <c r="J824" s="231"/>
      <c r="K824" s="231"/>
      <c r="L824" s="231"/>
      <c r="M824" s="231"/>
      <c r="N824" s="231"/>
      <c r="O824" s="231"/>
      <c r="P824" s="231"/>
      <c r="Q824" s="231"/>
      <c r="R824" s="231"/>
      <c r="S824" s="231"/>
      <c r="T824" s="231"/>
      <c r="U824" s="231"/>
      <c r="V824" s="231"/>
      <c r="W824" s="231"/>
      <c r="X824" s="231"/>
      <c r="Y824" s="231"/>
      <c r="Z824" s="231"/>
    </row>
    <row r="825" spans="1:26" ht="14.25" customHeight="1">
      <c r="A825" s="31"/>
      <c r="B825" s="31"/>
      <c r="C825" s="31"/>
      <c r="D825" s="31"/>
      <c r="E825" s="31"/>
      <c r="F825" s="31"/>
      <c r="G825" s="31"/>
      <c r="H825" s="231"/>
      <c r="I825" s="231"/>
      <c r="J825" s="231"/>
      <c r="K825" s="231"/>
      <c r="L825" s="231"/>
      <c r="M825" s="231"/>
      <c r="N825" s="231"/>
      <c r="O825" s="231"/>
      <c r="P825" s="231"/>
      <c r="Q825" s="231"/>
      <c r="R825" s="231"/>
      <c r="S825" s="231"/>
      <c r="T825" s="231"/>
      <c r="U825" s="231"/>
      <c r="V825" s="231"/>
      <c r="W825" s="231"/>
      <c r="X825" s="231"/>
      <c r="Y825" s="231"/>
      <c r="Z825" s="231"/>
    </row>
    <row r="826" spans="1:26" ht="14.25" customHeight="1">
      <c r="A826" s="31"/>
      <c r="B826" s="31"/>
      <c r="C826" s="31"/>
      <c r="D826" s="31"/>
      <c r="E826" s="31"/>
      <c r="F826" s="31"/>
      <c r="G826" s="31"/>
      <c r="H826" s="231"/>
      <c r="I826" s="231"/>
      <c r="J826" s="231"/>
      <c r="K826" s="231"/>
      <c r="L826" s="231"/>
      <c r="M826" s="231"/>
      <c r="N826" s="231"/>
      <c r="O826" s="231"/>
      <c r="P826" s="231"/>
      <c r="Q826" s="231"/>
      <c r="R826" s="231"/>
      <c r="S826" s="231"/>
      <c r="T826" s="231"/>
      <c r="U826" s="231"/>
      <c r="V826" s="231"/>
      <c r="W826" s="231"/>
      <c r="X826" s="231"/>
      <c r="Y826" s="231"/>
      <c r="Z826" s="231"/>
    </row>
    <row r="827" spans="1:26" ht="14.25" customHeight="1">
      <c r="A827" s="31"/>
      <c r="B827" s="31"/>
      <c r="C827" s="31"/>
      <c r="D827" s="31"/>
      <c r="E827" s="31"/>
      <c r="F827" s="31"/>
      <c r="G827" s="31"/>
      <c r="H827" s="231"/>
      <c r="I827" s="231"/>
      <c r="J827" s="231"/>
      <c r="K827" s="231"/>
      <c r="L827" s="231"/>
      <c r="M827" s="231"/>
      <c r="N827" s="231"/>
      <c r="O827" s="231"/>
      <c r="P827" s="231"/>
      <c r="Q827" s="231"/>
      <c r="R827" s="231"/>
      <c r="S827" s="231"/>
      <c r="T827" s="231"/>
      <c r="U827" s="231"/>
      <c r="V827" s="231"/>
      <c r="W827" s="231"/>
      <c r="X827" s="231"/>
      <c r="Y827" s="231"/>
      <c r="Z827" s="231"/>
    </row>
    <row r="828" spans="1:26" ht="14.25" customHeight="1">
      <c r="A828" s="31"/>
      <c r="B828" s="31"/>
      <c r="C828" s="31"/>
      <c r="D828" s="31"/>
      <c r="E828" s="31"/>
      <c r="F828" s="31"/>
      <c r="G828" s="31"/>
      <c r="H828" s="231"/>
      <c r="I828" s="231"/>
      <c r="J828" s="231"/>
      <c r="K828" s="231"/>
      <c r="L828" s="231"/>
      <c r="M828" s="231"/>
      <c r="N828" s="231"/>
      <c r="O828" s="231"/>
      <c r="P828" s="231"/>
      <c r="Q828" s="231"/>
      <c r="R828" s="231"/>
      <c r="S828" s="231"/>
      <c r="T828" s="231"/>
      <c r="U828" s="231"/>
      <c r="V828" s="231"/>
      <c r="W828" s="231"/>
      <c r="X828" s="231"/>
      <c r="Y828" s="231"/>
      <c r="Z828" s="231"/>
    </row>
    <row r="829" spans="1:26" ht="14.25" customHeight="1">
      <c r="A829" s="31"/>
      <c r="B829" s="31"/>
      <c r="C829" s="31"/>
      <c r="D829" s="31"/>
      <c r="E829" s="31"/>
      <c r="F829" s="31"/>
      <c r="G829" s="31"/>
      <c r="H829" s="231"/>
      <c r="I829" s="231"/>
      <c r="J829" s="231"/>
      <c r="K829" s="231"/>
      <c r="L829" s="231"/>
      <c r="M829" s="231"/>
      <c r="N829" s="231"/>
      <c r="O829" s="231"/>
      <c r="P829" s="231"/>
      <c r="Q829" s="231"/>
      <c r="R829" s="231"/>
      <c r="S829" s="231"/>
      <c r="T829" s="231"/>
      <c r="U829" s="231"/>
      <c r="V829" s="231"/>
      <c r="W829" s="231"/>
      <c r="X829" s="231"/>
      <c r="Y829" s="231"/>
      <c r="Z829" s="231"/>
    </row>
    <row r="830" spans="1:26" ht="14.25" customHeight="1">
      <c r="A830" s="31"/>
      <c r="B830" s="31"/>
      <c r="C830" s="31"/>
      <c r="D830" s="31"/>
      <c r="E830" s="31"/>
      <c r="F830" s="31"/>
      <c r="G830" s="31"/>
      <c r="H830" s="231"/>
      <c r="I830" s="231"/>
      <c r="J830" s="231"/>
      <c r="K830" s="231"/>
      <c r="L830" s="231"/>
      <c r="M830" s="231"/>
      <c r="N830" s="231"/>
      <c r="O830" s="231"/>
      <c r="P830" s="231"/>
      <c r="Q830" s="231"/>
      <c r="R830" s="231"/>
      <c r="S830" s="231"/>
      <c r="T830" s="231"/>
      <c r="U830" s="231"/>
      <c r="V830" s="231"/>
      <c r="W830" s="231"/>
      <c r="X830" s="231"/>
      <c r="Y830" s="231"/>
      <c r="Z830" s="231"/>
    </row>
    <row r="831" spans="1:26" ht="14.25" customHeight="1">
      <c r="A831" s="31"/>
      <c r="B831" s="31"/>
      <c r="C831" s="31"/>
      <c r="D831" s="31"/>
      <c r="E831" s="31"/>
      <c r="F831" s="31"/>
      <c r="G831" s="31"/>
      <c r="H831" s="231"/>
      <c r="I831" s="231"/>
      <c r="J831" s="231"/>
      <c r="K831" s="231"/>
      <c r="L831" s="231"/>
      <c r="M831" s="231"/>
      <c r="N831" s="231"/>
      <c r="O831" s="231"/>
      <c r="P831" s="231"/>
      <c r="Q831" s="231"/>
      <c r="R831" s="231"/>
      <c r="S831" s="231"/>
      <c r="T831" s="231"/>
      <c r="U831" s="231"/>
      <c r="V831" s="231"/>
      <c r="W831" s="231"/>
      <c r="X831" s="231"/>
      <c r="Y831" s="231"/>
      <c r="Z831" s="231"/>
    </row>
    <row r="832" spans="1:26" ht="14.25" customHeight="1">
      <c r="A832" s="31"/>
      <c r="B832" s="31"/>
      <c r="C832" s="31"/>
      <c r="D832" s="31"/>
      <c r="E832" s="31"/>
      <c r="F832" s="31"/>
      <c r="G832" s="31"/>
      <c r="H832" s="231"/>
      <c r="I832" s="231"/>
      <c r="J832" s="231"/>
      <c r="K832" s="231"/>
      <c r="L832" s="231"/>
      <c r="M832" s="231"/>
      <c r="N832" s="231"/>
      <c r="O832" s="231"/>
      <c r="P832" s="231"/>
      <c r="Q832" s="231"/>
      <c r="R832" s="231"/>
      <c r="S832" s="231"/>
      <c r="T832" s="231"/>
      <c r="U832" s="231"/>
      <c r="V832" s="231"/>
      <c r="W832" s="231"/>
      <c r="X832" s="231"/>
      <c r="Y832" s="231"/>
      <c r="Z832" s="231"/>
    </row>
    <row r="833" spans="1:26" ht="14.25" customHeight="1">
      <c r="A833" s="31"/>
      <c r="B833" s="31"/>
      <c r="C833" s="31"/>
      <c r="D833" s="31"/>
      <c r="E833" s="31"/>
      <c r="F833" s="31"/>
      <c r="G833" s="31"/>
      <c r="H833" s="231"/>
      <c r="I833" s="231"/>
      <c r="J833" s="231"/>
      <c r="K833" s="231"/>
      <c r="L833" s="231"/>
      <c r="M833" s="231"/>
      <c r="N833" s="231"/>
      <c r="O833" s="231"/>
      <c r="P833" s="231"/>
      <c r="Q833" s="231"/>
      <c r="R833" s="231"/>
      <c r="S833" s="231"/>
      <c r="T833" s="231"/>
      <c r="U833" s="231"/>
      <c r="V833" s="231"/>
      <c r="W833" s="231"/>
      <c r="X833" s="231"/>
      <c r="Y833" s="231"/>
      <c r="Z833" s="231"/>
    </row>
    <row r="834" spans="1:26" ht="14.25" customHeight="1">
      <c r="A834" s="31"/>
      <c r="B834" s="31"/>
      <c r="C834" s="31"/>
      <c r="D834" s="31"/>
      <c r="E834" s="31"/>
      <c r="F834" s="31"/>
      <c r="G834" s="31"/>
      <c r="H834" s="231"/>
      <c r="I834" s="231"/>
      <c r="J834" s="231"/>
      <c r="K834" s="231"/>
      <c r="L834" s="231"/>
      <c r="M834" s="231"/>
      <c r="N834" s="231"/>
      <c r="O834" s="231"/>
      <c r="P834" s="231"/>
      <c r="Q834" s="231"/>
      <c r="R834" s="231"/>
      <c r="S834" s="231"/>
      <c r="T834" s="231"/>
      <c r="U834" s="231"/>
      <c r="V834" s="231"/>
      <c r="W834" s="231"/>
      <c r="X834" s="231"/>
      <c r="Y834" s="231"/>
      <c r="Z834" s="231"/>
    </row>
    <row r="835" spans="1:26" ht="14.25" customHeight="1">
      <c r="A835" s="31"/>
      <c r="B835" s="31"/>
      <c r="C835" s="31"/>
      <c r="D835" s="31"/>
      <c r="E835" s="31"/>
      <c r="F835" s="31"/>
      <c r="G835" s="31"/>
      <c r="H835" s="231"/>
      <c r="I835" s="231"/>
      <c r="J835" s="231"/>
      <c r="K835" s="231"/>
      <c r="L835" s="231"/>
      <c r="M835" s="231"/>
      <c r="N835" s="231"/>
      <c r="O835" s="231"/>
      <c r="P835" s="231"/>
      <c r="Q835" s="231"/>
      <c r="R835" s="231"/>
      <c r="S835" s="231"/>
      <c r="T835" s="231"/>
      <c r="U835" s="231"/>
      <c r="V835" s="231"/>
      <c r="W835" s="231"/>
      <c r="X835" s="231"/>
      <c r="Y835" s="231"/>
      <c r="Z835" s="231"/>
    </row>
    <row r="836" spans="1:26" ht="14.25" customHeight="1">
      <c r="A836" s="31"/>
      <c r="B836" s="31"/>
      <c r="C836" s="31"/>
      <c r="D836" s="31"/>
      <c r="E836" s="31"/>
      <c r="F836" s="31"/>
      <c r="G836" s="31"/>
      <c r="H836" s="231"/>
      <c r="I836" s="231"/>
      <c r="J836" s="231"/>
      <c r="K836" s="231"/>
      <c r="L836" s="231"/>
      <c r="M836" s="231"/>
      <c r="N836" s="231"/>
      <c r="O836" s="231"/>
      <c r="P836" s="231"/>
      <c r="Q836" s="231"/>
      <c r="R836" s="231"/>
      <c r="S836" s="231"/>
      <c r="T836" s="231"/>
      <c r="U836" s="231"/>
      <c r="V836" s="231"/>
      <c r="W836" s="231"/>
      <c r="X836" s="231"/>
      <c r="Y836" s="231"/>
      <c r="Z836" s="231"/>
    </row>
    <row r="837" spans="1:26" ht="14.25" customHeight="1">
      <c r="A837" s="31"/>
      <c r="B837" s="31"/>
      <c r="C837" s="31"/>
      <c r="D837" s="31"/>
      <c r="E837" s="31"/>
      <c r="F837" s="31"/>
      <c r="G837" s="31"/>
      <c r="H837" s="231"/>
      <c r="I837" s="231"/>
      <c r="J837" s="231"/>
      <c r="K837" s="231"/>
      <c r="L837" s="231"/>
      <c r="M837" s="231"/>
      <c r="N837" s="231"/>
      <c r="O837" s="231"/>
      <c r="P837" s="231"/>
      <c r="Q837" s="231"/>
      <c r="R837" s="231"/>
      <c r="S837" s="231"/>
      <c r="T837" s="231"/>
      <c r="U837" s="231"/>
      <c r="V837" s="231"/>
      <c r="W837" s="231"/>
      <c r="X837" s="231"/>
      <c r="Y837" s="231"/>
      <c r="Z837" s="231"/>
    </row>
    <row r="838" spans="1:26" ht="14.25" customHeight="1">
      <c r="A838" s="31"/>
      <c r="B838" s="31"/>
      <c r="C838" s="31"/>
      <c r="D838" s="31"/>
      <c r="E838" s="31"/>
      <c r="F838" s="31"/>
      <c r="G838" s="31"/>
      <c r="H838" s="231"/>
      <c r="I838" s="231"/>
      <c r="J838" s="231"/>
      <c r="K838" s="231"/>
      <c r="L838" s="231"/>
      <c r="M838" s="231"/>
      <c r="N838" s="231"/>
      <c r="O838" s="231"/>
      <c r="P838" s="231"/>
      <c r="Q838" s="231"/>
      <c r="R838" s="231"/>
      <c r="S838" s="231"/>
      <c r="T838" s="231"/>
      <c r="U838" s="231"/>
      <c r="V838" s="231"/>
      <c r="W838" s="231"/>
      <c r="X838" s="231"/>
      <c r="Y838" s="231"/>
      <c r="Z838" s="231"/>
    </row>
    <row r="839" spans="1:26" ht="14.25" customHeight="1">
      <c r="A839" s="31"/>
      <c r="B839" s="31"/>
      <c r="C839" s="31"/>
      <c r="D839" s="31"/>
      <c r="E839" s="31"/>
      <c r="F839" s="31"/>
      <c r="G839" s="31"/>
      <c r="H839" s="231"/>
      <c r="I839" s="231"/>
      <c r="J839" s="231"/>
      <c r="K839" s="231"/>
      <c r="L839" s="231"/>
      <c r="M839" s="231"/>
      <c r="N839" s="231"/>
      <c r="O839" s="231"/>
      <c r="P839" s="231"/>
      <c r="Q839" s="231"/>
      <c r="R839" s="231"/>
      <c r="S839" s="231"/>
      <c r="T839" s="231"/>
      <c r="U839" s="231"/>
      <c r="V839" s="231"/>
      <c r="W839" s="231"/>
      <c r="X839" s="231"/>
      <c r="Y839" s="231"/>
      <c r="Z839" s="231"/>
    </row>
    <row r="840" spans="1:26" ht="14.25" customHeight="1">
      <c r="A840" s="31"/>
      <c r="B840" s="31"/>
      <c r="C840" s="31"/>
      <c r="D840" s="31"/>
      <c r="E840" s="31"/>
      <c r="F840" s="31"/>
      <c r="G840" s="31"/>
      <c r="H840" s="231"/>
      <c r="I840" s="231"/>
      <c r="J840" s="231"/>
      <c r="K840" s="231"/>
      <c r="L840" s="231"/>
      <c r="M840" s="231"/>
      <c r="N840" s="231"/>
      <c r="O840" s="231"/>
      <c r="P840" s="231"/>
      <c r="Q840" s="231"/>
      <c r="R840" s="231"/>
      <c r="S840" s="231"/>
      <c r="T840" s="231"/>
      <c r="U840" s="231"/>
      <c r="V840" s="231"/>
      <c r="W840" s="231"/>
      <c r="X840" s="231"/>
      <c r="Y840" s="231"/>
      <c r="Z840" s="231"/>
    </row>
    <row r="841" spans="1:26" ht="14.25" customHeight="1">
      <c r="A841" s="31"/>
      <c r="B841" s="31"/>
      <c r="C841" s="31"/>
      <c r="D841" s="31"/>
      <c r="E841" s="31"/>
      <c r="F841" s="31"/>
      <c r="G841" s="31"/>
      <c r="H841" s="231"/>
      <c r="I841" s="231"/>
      <c r="J841" s="231"/>
      <c r="K841" s="231"/>
      <c r="L841" s="231"/>
      <c r="M841" s="231"/>
      <c r="N841" s="231"/>
      <c r="O841" s="231"/>
      <c r="P841" s="231"/>
      <c r="Q841" s="231"/>
      <c r="R841" s="231"/>
      <c r="S841" s="231"/>
      <c r="T841" s="231"/>
      <c r="U841" s="231"/>
      <c r="V841" s="231"/>
      <c r="W841" s="231"/>
      <c r="X841" s="231"/>
      <c r="Y841" s="231"/>
      <c r="Z841" s="231"/>
    </row>
    <row r="842" spans="1:26" ht="14.25" customHeight="1">
      <c r="A842" s="31"/>
      <c r="B842" s="31"/>
      <c r="C842" s="31"/>
      <c r="D842" s="31"/>
      <c r="E842" s="31"/>
      <c r="F842" s="31"/>
      <c r="G842" s="31"/>
      <c r="H842" s="231"/>
      <c r="I842" s="231"/>
      <c r="J842" s="231"/>
      <c r="K842" s="231"/>
      <c r="L842" s="231"/>
      <c r="M842" s="231"/>
      <c r="N842" s="231"/>
      <c r="O842" s="231"/>
      <c r="P842" s="231"/>
      <c r="Q842" s="231"/>
      <c r="R842" s="231"/>
      <c r="S842" s="231"/>
      <c r="T842" s="231"/>
      <c r="U842" s="231"/>
      <c r="V842" s="231"/>
      <c r="W842" s="231"/>
      <c r="X842" s="231"/>
      <c r="Y842" s="231"/>
      <c r="Z842" s="231"/>
    </row>
    <row r="843" spans="1:26" ht="14.25" customHeight="1">
      <c r="A843" s="31"/>
      <c r="B843" s="31"/>
      <c r="C843" s="31"/>
      <c r="D843" s="31"/>
      <c r="E843" s="31"/>
      <c r="F843" s="31"/>
      <c r="G843" s="31"/>
      <c r="H843" s="231"/>
      <c r="I843" s="231"/>
      <c r="J843" s="231"/>
      <c r="K843" s="231"/>
      <c r="L843" s="231"/>
      <c r="M843" s="231"/>
      <c r="N843" s="231"/>
      <c r="O843" s="231"/>
      <c r="P843" s="231"/>
      <c r="Q843" s="231"/>
      <c r="R843" s="231"/>
      <c r="S843" s="231"/>
      <c r="T843" s="231"/>
      <c r="U843" s="231"/>
      <c r="V843" s="231"/>
      <c r="W843" s="231"/>
      <c r="X843" s="231"/>
      <c r="Y843" s="231"/>
      <c r="Z843" s="231"/>
    </row>
    <row r="844" spans="1:26" ht="14.25" customHeight="1">
      <c r="A844" s="31"/>
      <c r="B844" s="31"/>
      <c r="C844" s="31"/>
      <c r="D844" s="31"/>
      <c r="E844" s="31"/>
      <c r="F844" s="31"/>
      <c r="G844" s="31"/>
      <c r="H844" s="231"/>
      <c r="I844" s="231"/>
      <c r="J844" s="231"/>
      <c r="K844" s="231"/>
      <c r="L844" s="231"/>
      <c r="M844" s="231"/>
      <c r="N844" s="231"/>
      <c r="O844" s="231"/>
      <c r="P844" s="231"/>
      <c r="Q844" s="231"/>
      <c r="R844" s="231"/>
      <c r="S844" s="231"/>
      <c r="T844" s="231"/>
      <c r="U844" s="231"/>
      <c r="V844" s="231"/>
      <c r="W844" s="231"/>
      <c r="X844" s="231"/>
      <c r="Y844" s="231"/>
      <c r="Z844" s="231"/>
    </row>
    <row r="845" spans="1:26" ht="14.25" customHeight="1">
      <c r="A845" s="31"/>
      <c r="B845" s="31"/>
      <c r="C845" s="31"/>
      <c r="D845" s="31"/>
      <c r="E845" s="31"/>
      <c r="F845" s="31"/>
      <c r="G845" s="31"/>
      <c r="H845" s="231"/>
      <c r="I845" s="231"/>
      <c r="J845" s="231"/>
      <c r="K845" s="231"/>
      <c r="L845" s="231"/>
      <c r="M845" s="231"/>
      <c r="N845" s="231"/>
      <c r="O845" s="231"/>
      <c r="P845" s="231"/>
      <c r="Q845" s="231"/>
      <c r="R845" s="231"/>
      <c r="S845" s="231"/>
      <c r="T845" s="231"/>
      <c r="U845" s="231"/>
      <c r="V845" s="231"/>
      <c r="W845" s="231"/>
      <c r="X845" s="231"/>
      <c r="Y845" s="231"/>
      <c r="Z845" s="231"/>
    </row>
    <row r="846" spans="1:26" ht="14.25" customHeight="1">
      <c r="A846" s="31"/>
      <c r="B846" s="31"/>
      <c r="C846" s="31"/>
      <c r="D846" s="31"/>
      <c r="E846" s="31"/>
      <c r="F846" s="31"/>
      <c r="G846" s="31"/>
      <c r="H846" s="231"/>
      <c r="I846" s="231"/>
      <c r="J846" s="231"/>
      <c r="K846" s="231"/>
      <c r="L846" s="231"/>
      <c r="M846" s="231"/>
      <c r="N846" s="231"/>
      <c r="O846" s="231"/>
      <c r="P846" s="231"/>
      <c r="Q846" s="231"/>
      <c r="R846" s="231"/>
      <c r="S846" s="231"/>
      <c r="T846" s="231"/>
      <c r="U846" s="231"/>
      <c r="V846" s="231"/>
      <c r="W846" s="231"/>
      <c r="X846" s="231"/>
      <c r="Y846" s="231"/>
      <c r="Z846" s="231"/>
    </row>
    <row r="847" spans="1:26" ht="14.25" customHeight="1">
      <c r="A847" s="31"/>
      <c r="B847" s="31"/>
      <c r="C847" s="31"/>
      <c r="D847" s="31"/>
      <c r="E847" s="31"/>
      <c r="F847" s="31"/>
      <c r="G847" s="31"/>
      <c r="H847" s="231"/>
      <c r="I847" s="231"/>
      <c r="J847" s="231"/>
      <c r="K847" s="231"/>
      <c r="L847" s="231"/>
      <c r="M847" s="231"/>
      <c r="N847" s="231"/>
      <c r="O847" s="231"/>
      <c r="P847" s="231"/>
      <c r="Q847" s="231"/>
      <c r="R847" s="231"/>
      <c r="S847" s="231"/>
      <c r="T847" s="231"/>
      <c r="U847" s="231"/>
      <c r="V847" s="231"/>
      <c r="W847" s="231"/>
      <c r="X847" s="231"/>
      <c r="Y847" s="231"/>
      <c r="Z847" s="231"/>
    </row>
    <row r="848" spans="1:26" ht="14.25" customHeight="1">
      <c r="A848" s="31"/>
      <c r="B848" s="31"/>
      <c r="C848" s="31"/>
      <c r="D848" s="31"/>
      <c r="E848" s="31"/>
      <c r="F848" s="31"/>
      <c r="G848" s="31"/>
      <c r="H848" s="231"/>
      <c r="I848" s="231"/>
      <c r="J848" s="231"/>
      <c r="K848" s="231"/>
      <c r="L848" s="231"/>
      <c r="M848" s="231"/>
      <c r="N848" s="231"/>
      <c r="O848" s="231"/>
      <c r="P848" s="231"/>
      <c r="Q848" s="231"/>
      <c r="R848" s="231"/>
      <c r="S848" s="231"/>
      <c r="T848" s="231"/>
      <c r="U848" s="231"/>
      <c r="V848" s="231"/>
      <c r="W848" s="231"/>
      <c r="X848" s="231"/>
      <c r="Y848" s="231"/>
      <c r="Z848" s="231"/>
    </row>
    <row r="849" spans="1:26" ht="14.25" customHeight="1">
      <c r="A849" s="31"/>
      <c r="B849" s="31"/>
      <c r="C849" s="31"/>
      <c r="D849" s="31"/>
      <c r="E849" s="31"/>
      <c r="F849" s="31"/>
      <c r="G849" s="31"/>
      <c r="H849" s="231"/>
      <c r="I849" s="231"/>
      <c r="J849" s="231"/>
      <c r="K849" s="231"/>
      <c r="L849" s="231"/>
      <c r="M849" s="231"/>
      <c r="N849" s="231"/>
      <c r="O849" s="231"/>
      <c r="P849" s="231"/>
      <c r="Q849" s="231"/>
      <c r="R849" s="231"/>
      <c r="S849" s="231"/>
      <c r="T849" s="231"/>
      <c r="U849" s="231"/>
      <c r="V849" s="231"/>
      <c r="W849" s="231"/>
      <c r="X849" s="231"/>
      <c r="Y849" s="231"/>
      <c r="Z849" s="231"/>
    </row>
    <row r="850" spans="1:26" ht="14.25" customHeight="1">
      <c r="A850" s="31"/>
      <c r="B850" s="31"/>
      <c r="C850" s="31"/>
      <c r="D850" s="31"/>
      <c r="E850" s="31"/>
      <c r="F850" s="31"/>
      <c r="G850" s="31"/>
      <c r="H850" s="231"/>
      <c r="I850" s="231"/>
      <c r="J850" s="231"/>
      <c r="K850" s="231"/>
      <c r="L850" s="231"/>
      <c r="M850" s="231"/>
      <c r="N850" s="231"/>
      <c r="O850" s="231"/>
      <c r="P850" s="231"/>
      <c r="Q850" s="231"/>
      <c r="R850" s="231"/>
      <c r="S850" s="231"/>
      <c r="T850" s="231"/>
      <c r="U850" s="231"/>
      <c r="V850" s="231"/>
      <c r="W850" s="231"/>
      <c r="X850" s="231"/>
      <c r="Y850" s="231"/>
      <c r="Z850" s="231"/>
    </row>
    <row r="851" spans="1:26" ht="14.25" customHeight="1">
      <c r="A851" s="31"/>
      <c r="B851" s="31"/>
      <c r="C851" s="31"/>
      <c r="D851" s="31"/>
      <c r="E851" s="31"/>
      <c r="F851" s="31"/>
      <c r="G851" s="31"/>
      <c r="H851" s="231"/>
      <c r="I851" s="231"/>
      <c r="J851" s="231"/>
      <c r="K851" s="231"/>
      <c r="L851" s="231"/>
      <c r="M851" s="231"/>
      <c r="N851" s="231"/>
      <c r="O851" s="231"/>
      <c r="P851" s="231"/>
      <c r="Q851" s="231"/>
      <c r="R851" s="231"/>
      <c r="S851" s="231"/>
      <c r="T851" s="231"/>
      <c r="U851" s="231"/>
      <c r="V851" s="231"/>
      <c r="W851" s="231"/>
      <c r="X851" s="231"/>
      <c r="Y851" s="231"/>
      <c r="Z851" s="231"/>
    </row>
    <row r="852" spans="1:26" ht="14.25" customHeight="1">
      <c r="A852" s="31"/>
      <c r="B852" s="31"/>
      <c r="C852" s="31"/>
      <c r="D852" s="31"/>
      <c r="E852" s="31"/>
      <c r="F852" s="31"/>
      <c r="G852" s="31"/>
      <c r="H852" s="231"/>
      <c r="I852" s="231"/>
      <c r="J852" s="231"/>
      <c r="K852" s="231"/>
      <c r="L852" s="231"/>
      <c r="M852" s="231"/>
      <c r="N852" s="231"/>
      <c r="O852" s="231"/>
      <c r="P852" s="231"/>
      <c r="Q852" s="231"/>
      <c r="R852" s="231"/>
      <c r="S852" s="231"/>
      <c r="T852" s="231"/>
      <c r="U852" s="231"/>
      <c r="V852" s="231"/>
      <c r="W852" s="231"/>
      <c r="X852" s="231"/>
      <c r="Y852" s="231"/>
      <c r="Z852" s="231"/>
    </row>
    <row r="853" spans="1:26" ht="14.25" customHeight="1">
      <c r="A853" s="31"/>
      <c r="B853" s="31"/>
      <c r="C853" s="31"/>
      <c r="D853" s="31"/>
      <c r="E853" s="31"/>
      <c r="F853" s="31"/>
      <c r="G853" s="31"/>
      <c r="H853" s="231"/>
      <c r="I853" s="231"/>
      <c r="J853" s="231"/>
      <c r="K853" s="231"/>
      <c r="L853" s="231"/>
      <c r="M853" s="231"/>
      <c r="N853" s="231"/>
      <c r="O853" s="231"/>
      <c r="P853" s="231"/>
      <c r="Q853" s="231"/>
      <c r="R853" s="231"/>
      <c r="S853" s="231"/>
      <c r="T853" s="231"/>
      <c r="U853" s="231"/>
      <c r="V853" s="231"/>
      <c r="W853" s="231"/>
      <c r="X853" s="231"/>
      <c r="Y853" s="231"/>
      <c r="Z853" s="231"/>
    </row>
    <row r="854" spans="1:26" ht="14.25" customHeight="1">
      <c r="A854" s="31"/>
      <c r="B854" s="31"/>
      <c r="C854" s="31"/>
      <c r="D854" s="31"/>
      <c r="E854" s="31"/>
      <c r="F854" s="31"/>
      <c r="G854" s="31"/>
      <c r="H854" s="231"/>
      <c r="I854" s="231"/>
      <c r="J854" s="231"/>
      <c r="K854" s="231"/>
      <c r="L854" s="231"/>
      <c r="M854" s="231"/>
      <c r="N854" s="231"/>
      <c r="O854" s="231"/>
      <c r="P854" s="231"/>
      <c r="Q854" s="231"/>
      <c r="R854" s="231"/>
      <c r="S854" s="231"/>
      <c r="T854" s="231"/>
      <c r="U854" s="231"/>
      <c r="V854" s="231"/>
      <c r="W854" s="231"/>
      <c r="X854" s="231"/>
      <c r="Y854" s="231"/>
      <c r="Z854" s="231"/>
    </row>
    <row r="855" spans="1:26" ht="14.25" customHeight="1">
      <c r="A855" s="31"/>
      <c r="B855" s="31"/>
      <c r="C855" s="31"/>
      <c r="D855" s="31"/>
      <c r="E855" s="31"/>
      <c r="F855" s="31"/>
      <c r="G855" s="31"/>
      <c r="H855" s="231"/>
      <c r="I855" s="231"/>
      <c r="J855" s="231"/>
      <c r="K855" s="231"/>
      <c r="L855" s="231"/>
      <c r="M855" s="231"/>
      <c r="N855" s="231"/>
      <c r="O855" s="231"/>
      <c r="P855" s="231"/>
      <c r="Q855" s="231"/>
      <c r="R855" s="231"/>
      <c r="S855" s="231"/>
      <c r="T855" s="231"/>
      <c r="U855" s="231"/>
      <c r="V855" s="231"/>
      <c r="W855" s="231"/>
      <c r="X855" s="231"/>
      <c r="Y855" s="231"/>
      <c r="Z855" s="231"/>
    </row>
    <row r="856" spans="1:26" ht="14.25" customHeight="1">
      <c r="A856" s="31"/>
      <c r="B856" s="31"/>
      <c r="C856" s="31"/>
      <c r="D856" s="31"/>
      <c r="E856" s="31"/>
      <c r="F856" s="31"/>
      <c r="G856" s="31"/>
      <c r="H856" s="231"/>
      <c r="I856" s="231"/>
      <c r="J856" s="231"/>
      <c r="K856" s="231"/>
      <c r="L856" s="231"/>
      <c r="M856" s="231"/>
      <c r="N856" s="231"/>
      <c r="O856" s="231"/>
      <c r="P856" s="231"/>
      <c r="Q856" s="231"/>
      <c r="R856" s="231"/>
      <c r="S856" s="231"/>
      <c r="T856" s="231"/>
      <c r="U856" s="231"/>
      <c r="V856" s="231"/>
      <c r="W856" s="231"/>
      <c r="X856" s="231"/>
      <c r="Y856" s="231"/>
      <c r="Z856" s="231"/>
    </row>
    <row r="857" spans="1:26" ht="14.25" customHeight="1">
      <c r="A857" s="31"/>
      <c r="B857" s="31"/>
      <c r="C857" s="31"/>
      <c r="D857" s="31"/>
      <c r="E857" s="31"/>
      <c r="F857" s="31"/>
      <c r="G857" s="31"/>
      <c r="H857" s="231"/>
      <c r="I857" s="231"/>
      <c r="J857" s="231"/>
      <c r="K857" s="231"/>
      <c r="L857" s="231"/>
      <c r="M857" s="231"/>
      <c r="N857" s="231"/>
      <c r="O857" s="231"/>
      <c r="P857" s="231"/>
      <c r="Q857" s="231"/>
      <c r="R857" s="231"/>
      <c r="S857" s="231"/>
      <c r="T857" s="231"/>
      <c r="U857" s="231"/>
      <c r="V857" s="231"/>
      <c r="W857" s="231"/>
      <c r="X857" s="231"/>
      <c r="Y857" s="231"/>
      <c r="Z857" s="231"/>
    </row>
    <row r="858" spans="1:26" ht="14.25" customHeight="1">
      <c r="A858" s="31"/>
      <c r="B858" s="31"/>
      <c r="C858" s="31"/>
      <c r="D858" s="31"/>
      <c r="E858" s="31"/>
      <c r="F858" s="31"/>
      <c r="G858" s="31"/>
      <c r="H858" s="231"/>
      <c r="I858" s="231"/>
      <c r="J858" s="231"/>
      <c r="K858" s="231"/>
      <c r="L858" s="231"/>
      <c r="M858" s="231"/>
      <c r="N858" s="231"/>
      <c r="O858" s="231"/>
      <c r="P858" s="231"/>
      <c r="Q858" s="231"/>
      <c r="R858" s="231"/>
      <c r="S858" s="231"/>
      <c r="T858" s="231"/>
      <c r="U858" s="231"/>
      <c r="V858" s="231"/>
      <c r="W858" s="231"/>
      <c r="X858" s="231"/>
      <c r="Y858" s="231"/>
      <c r="Z858" s="231"/>
    </row>
    <row r="859" spans="1:26" ht="14.25" customHeight="1">
      <c r="A859" s="31"/>
      <c r="B859" s="31"/>
      <c r="C859" s="31"/>
      <c r="D859" s="31"/>
      <c r="E859" s="31"/>
      <c r="F859" s="31"/>
      <c r="G859" s="31"/>
      <c r="H859" s="231"/>
      <c r="I859" s="231"/>
      <c r="J859" s="231"/>
      <c r="K859" s="231"/>
      <c r="L859" s="231"/>
      <c r="M859" s="231"/>
      <c r="N859" s="231"/>
      <c r="O859" s="231"/>
      <c r="P859" s="231"/>
      <c r="Q859" s="231"/>
      <c r="R859" s="231"/>
      <c r="S859" s="231"/>
      <c r="T859" s="231"/>
      <c r="U859" s="231"/>
      <c r="V859" s="231"/>
      <c r="W859" s="231"/>
      <c r="X859" s="231"/>
      <c r="Y859" s="231"/>
      <c r="Z859" s="231"/>
    </row>
    <row r="860" spans="1:26" ht="14.25" customHeight="1">
      <c r="A860" s="31"/>
      <c r="B860" s="31"/>
      <c r="C860" s="31"/>
      <c r="D860" s="31"/>
      <c r="E860" s="31"/>
      <c r="F860" s="31"/>
      <c r="G860" s="31"/>
      <c r="H860" s="231"/>
      <c r="I860" s="231"/>
      <c r="J860" s="231"/>
      <c r="K860" s="231"/>
      <c r="L860" s="231"/>
      <c r="M860" s="231"/>
      <c r="N860" s="231"/>
      <c r="O860" s="231"/>
      <c r="P860" s="231"/>
      <c r="Q860" s="231"/>
      <c r="R860" s="231"/>
      <c r="S860" s="231"/>
      <c r="T860" s="231"/>
      <c r="U860" s="231"/>
      <c r="V860" s="231"/>
      <c r="W860" s="231"/>
      <c r="X860" s="231"/>
      <c r="Y860" s="231"/>
      <c r="Z860" s="231"/>
    </row>
    <row r="861" spans="1:26" ht="14.25" customHeight="1">
      <c r="A861" s="31"/>
      <c r="B861" s="31"/>
      <c r="C861" s="31"/>
      <c r="D861" s="31"/>
      <c r="E861" s="31"/>
      <c r="F861" s="31"/>
      <c r="G861" s="31"/>
      <c r="H861" s="231"/>
      <c r="I861" s="231"/>
      <c r="J861" s="231"/>
      <c r="K861" s="231"/>
      <c r="L861" s="231"/>
      <c r="M861" s="231"/>
      <c r="N861" s="231"/>
      <c r="O861" s="231"/>
      <c r="P861" s="231"/>
      <c r="Q861" s="231"/>
      <c r="R861" s="231"/>
      <c r="S861" s="231"/>
      <c r="T861" s="231"/>
      <c r="U861" s="231"/>
      <c r="V861" s="231"/>
      <c r="W861" s="231"/>
      <c r="X861" s="231"/>
      <c r="Y861" s="231"/>
      <c r="Z861" s="231"/>
    </row>
    <row r="862" spans="1:26" ht="14.25" customHeight="1">
      <c r="A862" s="31"/>
      <c r="B862" s="31"/>
      <c r="C862" s="31"/>
      <c r="D862" s="31"/>
      <c r="E862" s="31"/>
      <c r="F862" s="31"/>
      <c r="G862" s="31"/>
      <c r="H862" s="231"/>
      <c r="I862" s="231"/>
      <c r="J862" s="231"/>
      <c r="K862" s="231"/>
      <c r="L862" s="231"/>
      <c r="M862" s="231"/>
      <c r="N862" s="231"/>
      <c r="O862" s="231"/>
      <c r="P862" s="231"/>
      <c r="Q862" s="231"/>
      <c r="R862" s="231"/>
      <c r="S862" s="231"/>
      <c r="T862" s="231"/>
      <c r="U862" s="231"/>
      <c r="V862" s="231"/>
      <c r="W862" s="231"/>
      <c r="X862" s="231"/>
      <c r="Y862" s="231"/>
      <c r="Z862" s="231"/>
    </row>
    <row r="863" spans="1:26" ht="14.25" customHeight="1">
      <c r="A863" s="31"/>
      <c r="B863" s="31"/>
      <c r="C863" s="31"/>
      <c r="D863" s="31"/>
      <c r="E863" s="31"/>
      <c r="F863" s="31"/>
      <c r="G863" s="31"/>
      <c r="H863" s="231"/>
      <c r="I863" s="231"/>
      <c r="J863" s="231"/>
      <c r="K863" s="231"/>
      <c r="L863" s="231"/>
      <c r="M863" s="231"/>
      <c r="N863" s="231"/>
      <c r="O863" s="231"/>
      <c r="P863" s="231"/>
      <c r="Q863" s="231"/>
      <c r="R863" s="231"/>
      <c r="S863" s="231"/>
      <c r="T863" s="231"/>
      <c r="U863" s="231"/>
      <c r="V863" s="231"/>
      <c r="W863" s="231"/>
      <c r="X863" s="231"/>
      <c r="Y863" s="231"/>
      <c r="Z863" s="231"/>
    </row>
    <row r="864" spans="1:26" ht="14.25" customHeight="1">
      <c r="A864" s="31"/>
      <c r="B864" s="31"/>
      <c r="C864" s="31"/>
      <c r="D864" s="31"/>
      <c r="E864" s="31"/>
      <c r="F864" s="31"/>
      <c r="G864" s="31"/>
      <c r="H864" s="231"/>
      <c r="I864" s="231"/>
      <c r="J864" s="231"/>
      <c r="K864" s="231"/>
      <c r="L864" s="231"/>
      <c r="M864" s="231"/>
      <c r="N864" s="231"/>
      <c r="O864" s="231"/>
      <c r="P864" s="231"/>
      <c r="Q864" s="231"/>
      <c r="R864" s="231"/>
      <c r="S864" s="231"/>
      <c r="T864" s="231"/>
      <c r="U864" s="231"/>
      <c r="V864" s="231"/>
      <c r="W864" s="231"/>
      <c r="X864" s="231"/>
      <c r="Y864" s="231"/>
      <c r="Z864" s="231"/>
    </row>
    <row r="865" spans="1:26" ht="14.25" customHeight="1">
      <c r="A865" s="31"/>
      <c r="B865" s="31"/>
      <c r="C865" s="31"/>
      <c r="D865" s="31"/>
      <c r="E865" s="31"/>
      <c r="F865" s="31"/>
      <c r="G865" s="31"/>
      <c r="H865" s="231"/>
      <c r="I865" s="231"/>
      <c r="J865" s="231"/>
      <c r="K865" s="231"/>
      <c r="L865" s="231"/>
      <c r="M865" s="231"/>
      <c r="N865" s="231"/>
      <c r="O865" s="231"/>
      <c r="P865" s="231"/>
      <c r="Q865" s="231"/>
      <c r="R865" s="231"/>
      <c r="S865" s="231"/>
      <c r="T865" s="231"/>
      <c r="U865" s="231"/>
      <c r="V865" s="231"/>
      <c r="W865" s="231"/>
      <c r="X865" s="231"/>
      <c r="Y865" s="231"/>
      <c r="Z865" s="231"/>
    </row>
    <row r="866" spans="1:26" ht="14.25" customHeight="1">
      <c r="A866" s="31"/>
      <c r="B866" s="31"/>
      <c r="C866" s="31"/>
      <c r="D866" s="31"/>
      <c r="E866" s="31"/>
      <c r="F866" s="31"/>
      <c r="G866" s="31"/>
      <c r="H866" s="231"/>
      <c r="I866" s="231"/>
      <c r="J866" s="231"/>
      <c r="K866" s="231"/>
      <c r="L866" s="231"/>
      <c r="M866" s="231"/>
      <c r="N866" s="231"/>
      <c r="O866" s="231"/>
      <c r="P866" s="231"/>
      <c r="Q866" s="231"/>
      <c r="R866" s="231"/>
      <c r="S866" s="231"/>
      <c r="T866" s="231"/>
      <c r="U866" s="231"/>
      <c r="V866" s="231"/>
      <c r="W866" s="231"/>
      <c r="X866" s="231"/>
      <c r="Y866" s="231"/>
      <c r="Z866" s="231"/>
    </row>
    <row r="867" spans="1:26" ht="14.25" customHeight="1">
      <c r="A867" s="31"/>
      <c r="B867" s="31"/>
      <c r="C867" s="31"/>
      <c r="D867" s="31"/>
      <c r="E867" s="31"/>
      <c r="F867" s="31"/>
      <c r="G867" s="31"/>
      <c r="H867" s="231"/>
      <c r="I867" s="231"/>
      <c r="J867" s="231"/>
      <c r="K867" s="231"/>
      <c r="L867" s="231"/>
      <c r="M867" s="231"/>
      <c r="N867" s="231"/>
      <c r="O867" s="231"/>
      <c r="P867" s="231"/>
      <c r="Q867" s="231"/>
      <c r="R867" s="231"/>
      <c r="S867" s="231"/>
      <c r="T867" s="231"/>
      <c r="U867" s="231"/>
      <c r="V867" s="231"/>
      <c r="W867" s="231"/>
      <c r="X867" s="231"/>
      <c r="Y867" s="231"/>
      <c r="Z867" s="231"/>
    </row>
    <row r="868" spans="1:26" ht="14.25" customHeight="1">
      <c r="A868" s="31"/>
      <c r="B868" s="31"/>
      <c r="C868" s="31"/>
      <c r="D868" s="31"/>
      <c r="E868" s="31"/>
      <c r="F868" s="31"/>
      <c r="G868" s="31"/>
      <c r="H868" s="231"/>
      <c r="I868" s="231"/>
      <c r="J868" s="231"/>
      <c r="K868" s="231"/>
      <c r="L868" s="231"/>
      <c r="M868" s="231"/>
      <c r="N868" s="231"/>
      <c r="O868" s="231"/>
      <c r="P868" s="231"/>
      <c r="Q868" s="231"/>
      <c r="R868" s="231"/>
      <c r="S868" s="231"/>
      <c r="T868" s="231"/>
      <c r="U868" s="231"/>
      <c r="V868" s="231"/>
      <c r="W868" s="231"/>
      <c r="X868" s="231"/>
      <c r="Y868" s="231"/>
      <c r="Z868" s="231"/>
    </row>
    <row r="869" spans="1:26" ht="14.25" customHeight="1">
      <c r="A869" s="31"/>
      <c r="B869" s="31"/>
      <c r="C869" s="31"/>
      <c r="D869" s="31"/>
      <c r="E869" s="31"/>
      <c r="F869" s="31"/>
      <c r="G869" s="31"/>
      <c r="H869" s="231"/>
      <c r="I869" s="231"/>
      <c r="J869" s="231"/>
      <c r="K869" s="231"/>
      <c r="L869" s="231"/>
      <c r="M869" s="231"/>
      <c r="N869" s="231"/>
      <c r="O869" s="231"/>
      <c r="P869" s="231"/>
      <c r="Q869" s="231"/>
      <c r="R869" s="231"/>
      <c r="S869" s="231"/>
      <c r="T869" s="231"/>
      <c r="U869" s="231"/>
      <c r="V869" s="231"/>
      <c r="W869" s="231"/>
      <c r="X869" s="231"/>
      <c r="Y869" s="231"/>
      <c r="Z869" s="231"/>
    </row>
    <row r="870" spans="1:26" ht="14.25" customHeight="1">
      <c r="A870" s="31"/>
      <c r="B870" s="31"/>
      <c r="C870" s="31"/>
      <c r="D870" s="31"/>
      <c r="E870" s="31"/>
      <c r="F870" s="31"/>
      <c r="G870" s="31"/>
      <c r="H870" s="231"/>
      <c r="I870" s="231"/>
      <c r="J870" s="231"/>
      <c r="K870" s="231"/>
      <c r="L870" s="231"/>
      <c r="M870" s="231"/>
      <c r="N870" s="231"/>
      <c r="O870" s="231"/>
      <c r="P870" s="231"/>
      <c r="Q870" s="231"/>
      <c r="R870" s="231"/>
      <c r="S870" s="231"/>
      <c r="T870" s="231"/>
      <c r="U870" s="231"/>
      <c r="V870" s="231"/>
      <c r="W870" s="231"/>
      <c r="X870" s="231"/>
      <c r="Y870" s="231"/>
      <c r="Z870" s="231"/>
    </row>
    <row r="871" spans="1:26" ht="14.25" customHeight="1">
      <c r="A871" s="31"/>
      <c r="B871" s="31"/>
      <c r="C871" s="31"/>
      <c r="D871" s="31"/>
      <c r="E871" s="31"/>
      <c r="F871" s="31"/>
      <c r="G871" s="31"/>
      <c r="H871" s="231"/>
      <c r="I871" s="231"/>
      <c r="J871" s="231"/>
      <c r="K871" s="231"/>
      <c r="L871" s="231"/>
      <c r="M871" s="231"/>
      <c r="N871" s="231"/>
      <c r="O871" s="231"/>
      <c r="P871" s="231"/>
      <c r="Q871" s="231"/>
      <c r="R871" s="231"/>
      <c r="S871" s="231"/>
      <c r="T871" s="231"/>
      <c r="U871" s="231"/>
      <c r="V871" s="231"/>
      <c r="W871" s="231"/>
      <c r="X871" s="231"/>
      <c r="Y871" s="231"/>
      <c r="Z871" s="231"/>
    </row>
    <row r="872" spans="1:26" ht="14.25" customHeight="1">
      <c r="A872" s="31"/>
      <c r="B872" s="31"/>
      <c r="C872" s="31"/>
      <c r="D872" s="31"/>
      <c r="E872" s="31"/>
      <c r="F872" s="31"/>
      <c r="G872" s="31"/>
      <c r="H872" s="231"/>
      <c r="I872" s="231"/>
      <c r="J872" s="231"/>
      <c r="K872" s="231"/>
      <c r="L872" s="231"/>
      <c r="M872" s="231"/>
      <c r="N872" s="231"/>
      <c r="O872" s="231"/>
      <c r="P872" s="231"/>
      <c r="Q872" s="231"/>
      <c r="R872" s="231"/>
      <c r="S872" s="231"/>
      <c r="T872" s="231"/>
      <c r="U872" s="231"/>
      <c r="V872" s="231"/>
      <c r="W872" s="231"/>
      <c r="X872" s="231"/>
      <c r="Y872" s="231"/>
      <c r="Z872" s="231"/>
    </row>
    <row r="873" spans="1:26" ht="14.25" customHeight="1">
      <c r="A873" s="31"/>
      <c r="B873" s="31"/>
      <c r="C873" s="31"/>
      <c r="D873" s="31"/>
      <c r="E873" s="31"/>
      <c r="F873" s="31"/>
      <c r="G873" s="31"/>
      <c r="H873" s="231"/>
      <c r="I873" s="231"/>
      <c r="J873" s="231"/>
      <c r="K873" s="231"/>
      <c r="L873" s="231"/>
      <c r="M873" s="231"/>
      <c r="N873" s="231"/>
      <c r="O873" s="231"/>
      <c r="P873" s="231"/>
      <c r="Q873" s="231"/>
      <c r="R873" s="231"/>
      <c r="S873" s="231"/>
      <c r="T873" s="231"/>
      <c r="U873" s="231"/>
      <c r="V873" s="231"/>
      <c r="W873" s="231"/>
      <c r="X873" s="231"/>
      <c r="Y873" s="231"/>
      <c r="Z873" s="231"/>
    </row>
    <row r="874" spans="1:26" ht="14.25" customHeight="1">
      <c r="A874" s="31"/>
      <c r="B874" s="31"/>
      <c r="C874" s="31"/>
      <c r="D874" s="31"/>
      <c r="E874" s="31"/>
      <c r="F874" s="31"/>
      <c r="G874" s="31"/>
      <c r="H874" s="231"/>
      <c r="I874" s="231"/>
      <c r="J874" s="231"/>
      <c r="K874" s="231"/>
      <c r="L874" s="231"/>
      <c r="M874" s="231"/>
      <c r="N874" s="231"/>
      <c r="O874" s="231"/>
      <c r="P874" s="231"/>
      <c r="Q874" s="231"/>
      <c r="R874" s="231"/>
      <c r="S874" s="231"/>
      <c r="T874" s="231"/>
      <c r="U874" s="231"/>
      <c r="V874" s="231"/>
      <c r="W874" s="231"/>
      <c r="X874" s="231"/>
      <c r="Y874" s="231"/>
      <c r="Z874" s="231"/>
    </row>
    <row r="875" spans="1:26" ht="14.25" customHeight="1">
      <c r="A875" s="31"/>
      <c r="B875" s="31"/>
      <c r="C875" s="31"/>
      <c r="D875" s="31"/>
      <c r="E875" s="31"/>
      <c r="F875" s="31"/>
      <c r="G875" s="31"/>
      <c r="H875" s="231"/>
      <c r="I875" s="231"/>
      <c r="J875" s="231"/>
      <c r="K875" s="231"/>
      <c r="L875" s="231"/>
      <c r="M875" s="231"/>
      <c r="N875" s="231"/>
      <c r="O875" s="231"/>
      <c r="P875" s="231"/>
      <c r="Q875" s="231"/>
      <c r="R875" s="231"/>
      <c r="S875" s="231"/>
      <c r="T875" s="231"/>
      <c r="U875" s="231"/>
      <c r="V875" s="231"/>
      <c r="W875" s="231"/>
      <c r="X875" s="231"/>
      <c r="Y875" s="231"/>
      <c r="Z875" s="231"/>
    </row>
    <row r="876" spans="1:26" ht="14.25" customHeight="1">
      <c r="A876" s="31"/>
      <c r="B876" s="31"/>
      <c r="C876" s="31"/>
      <c r="D876" s="31"/>
      <c r="E876" s="31"/>
      <c r="F876" s="31"/>
      <c r="G876" s="31"/>
      <c r="H876" s="231"/>
      <c r="I876" s="231"/>
      <c r="J876" s="231"/>
      <c r="K876" s="231"/>
      <c r="L876" s="231"/>
      <c r="M876" s="231"/>
      <c r="N876" s="231"/>
      <c r="O876" s="231"/>
      <c r="P876" s="231"/>
      <c r="Q876" s="231"/>
      <c r="R876" s="231"/>
      <c r="S876" s="231"/>
      <c r="T876" s="231"/>
      <c r="U876" s="231"/>
      <c r="V876" s="231"/>
      <c r="W876" s="231"/>
      <c r="X876" s="231"/>
      <c r="Y876" s="231"/>
      <c r="Z876" s="231"/>
    </row>
    <row r="877" spans="1:26" ht="14.25" customHeight="1">
      <c r="A877" s="31"/>
      <c r="B877" s="31"/>
      <c r="C877" s="31"/>
      <c r="D877" s="31"/>
      <c r="E877" s="31"/>
      <c r="F877" s="31"/>
      <c r="G877" s="31"/>
      <c r="H877" s="231"/>
      <c r="I877" s="231"/>
      <c r="J877" s="231"/>
      <c r="K877" s="231"/>
      <c r="L877" s="231"/>
      <c r="M877" s="231"/>
      <c r="N877" s="231"/>
      <c r="O877" s="231"/>
      <c r="P877" s="231"/>
      <c r="Q877" s="231"/>
      <c r="R877" s="231"/>
      <c r="S877" s="231"/>
      <c r="T877" s="231"/>
      <c r="U877" s="231"/>
      <c r="V877" s="231"/>
      <c r="W877" s="231"/>
      <c r="X877" s="231"/>
      <c r="Y877" s="231"/>
      <c r="Z877" s="231"/>
    </row>
    <row r="878" spans="1:26" ht="14.25" customHeight="1">
      <c r="A878" s="31"/>
      <c r="B878" s="31"/>
      <c r="C878" s="31"/>
      <c r="D878" s="31"/>
      <c r="E878" s="31"/>
      <c r="F878" s="31"/>
      <c r="G878" s="31"/>
      <c r="H878" s="231"/>
      <c r="I878" s="231"/>
      <c r="J878" s="231"/>
      <c r="K878" s="231"/>
      <c r="L878" s="231"/>
      <c r="M878" s="231"/>
      <c r="N878" s="231"/>
      <c r="O878" s="231"/>
      <c r="P878" s="231"/>
      <c r="Q878" s="231"/>
      <c r="R878" s="231"/>
      <c r="S878" s="231"/>
      <c r="T878" s="231"/>
      <c r="U878" s="231"/>
      <c r="V878" s="231"/>
      <c r="W878" s="231"/>
      <c r="X878" s="231"/>
      <c r="Y878" s="231"/>
      <c r="Z878" s="231"/>
    </row>
    <row r="879" spans="1:26" ht="14.25" customHeight="1">
      <c r="A879" s="31"/>
      <c r="B879" s="31"/>
      <c r="C879" s="31"/>
      <c r="D879" s="31"/>
      <c r="E879" s="31"/>
      <c r="F879" s="31"/>
      <c r="G879" s="31"/>
      <c r="H879" s="231"/>
      <c r="I879" s="231"/>
      <c r="J879" s="231"/>
      <c r="K879" s="231"/>
      <c r="L879" s="231"/>
      <c r="M879" s="231"/>
      <c r="N879" s="231"/>
      <c r="O879" s="231"/>
      <c r="P879" s="231"/>
      <c r="Q879" s="231"/>
      <c r="R879" s="231"/>
      <c r="S879" s="231"/>
      <c r="T879" s="231"/>
      <c r="U879" s="231"/>
      <c r="V879" s="231"/>
      <c r="W879" s="231"/>
      <c r="X879" s="231"/>
      <c r="Y879" s="231"/>
      <c r="Z879" s="231"/>
    </row>
    <row r="880" spans="1:26" ht="14.25" customHeight="1">
      <c r="A880" s="31"/>
      <c r="B880" s="31"/>
      <c r="C880" s="31"/>
      <c r="D880" s="31"/>
      <c r="E880" s="31"/>
      <c r="F880" s="31"/>
      <c r="G880" s="31"/>
      <c r="H880" s="231"/>
      <c r="I880" s="231"/>
      <c r="J880" s="231"/>
      <c r="K880" s="231"/>
      <c r="L880" s="231"/>
      <c r="M880" s="231"/>
      <c r="N880" s="231"/>
      <c r="O880" s="231"/>
      <c r="P880" s="231"/>
      <c r="Q880" s="231"/>
      <c r="R880" s="231"/>
      <c r="S880" s="231"/>
      <c r="T880" s="231"/>
      <c r="U880" s="231"/>
      <c r="V880" s="231"/>
      <c r="W880" s="231"/>
      <c r="X880" s="231"/>
      <c r="Y880" s="231"/>
      <c r="Z880" s="231"/>
    </row>
    <row r="881" spans="1:26" ht="14.25" customHeight="1">
      <c r="A881" s="31"/>
      <c r="B881" s="31"/>
      <c r="C881" s="31"/>
      <c r="D881" s="31"/>
      <c r="E881" s="31"/>
      <c r="F881" s="31"/>
      <c r="G881" s="31"/>
      <c r="H881" s="231"/>
      <c r="I881" s="231"/>
      <c r="J881" s="231"/>
      <c r="K881" s="231"/>
      <c r="L881" s="231"/>
      <c r="M881" s="231"/>
      <c r="N881" s="231"/>
      <c r="O881" s="231"/>
      <c r="P881" s="231"/>
      <c r="Q881" s="231"/>
      <c r="R881" s="231"/>
      <c r="S881" s="231"/>
      <c r="T881" s="231"/>
      <c r="U881" s="231"/>
      <c r="V881" s="231"/>
      <c r="W881" s="231"/>
      <c r="X881" s="231"/>
      <c r="Y881" s="231"/>
      <c r="Z881" s="231"/>
    </row>
    <row r="882" spans="1:26" ht="14.25" customHeight="1">
      <c r="A882" s="31"/>
      <c r="B882" s="31"/>
      <c r="C882" s="31"/>
      <c r="D882" s="31"/>
      <c r="E882" s="31"/>
      <c r="F882" s="31"/>
      <c r="G882" s="31"/>
      <c r="H882" s="231"/>
      <c r="I882" s="231"/>
      <c r="J882" s="231"/>
      <c r="K882" s="231"/>
      <c r="L882" s="231"/>
      <c r="M882" s="231"/>
      <c r="N882" s="231"/>
      <c r="O882" s="231"/>
      <c r="P882" s="231"/>
      <c r="Q882" s="231"/>
      <c r="R882" s="231"/>
      <c r="S882" s="231"/>
      <c r="T882" s="231"/>
      <c r="U882" s="231"/>
      <c r="V882" s="231"/>
      <c r="W882" s="231"/>
      <c r="X882" s="231"/>
      <c r="Y882" s="231"/>
      <c r="Z882" s="231"/>
    </row>
    <row r="883" spans="1:26" ht="14.25" customHeight="1">
      <c r="A883" s="31"/>
      <c r="B883" s="31"/>
      <c r="C883" s="31"/>
      <c r="D883" s="31"/>
      <c r="E883" s="31"/>
      <c r="F883" s="31"/>
      <c r="G883" s="31"/>
      <c r="H883" s="231"/>
      <c r="I883" s="231"/>
      <c r="J883" s="231"/>
      <c r="K883" s="231"/>
      <c r="L883" s="231"/>
      <c r="M883" s="231"/>
      <c r="N883" s="231"/>
      <c r="O883" s="231"/>
      <c r="P883" s="231"/>
      <c r="Q883" s="231"/>
      <c r="R883" s="231"/>
      <c r="S883" s="231"/>
      <c r="T883" s="231"/>
      <c r="U883" s="231"/>
      <c r="V883" s="231"/>
      <c r="W883" s="231"/>
      <c r="X883" s="231"/>
      <c r="Y883" s="231"/>
      <c r="Z883" s="231"/>
    </row>
    <row r="884" spans="1:26" ht="14.25" customHeight="1">
      <c r="A884" s="31"/>
      <c r="B884" s="31"/>
      <c r="C884" s="31"/>
      <c r="D884" s="31"/>
      <c r="E884" s="31"/>
      <c r="F884" s="31"/>
      <c r="G884" s="31"/>
      <c r="H884" s="231"/>
      <c r="I884" s="231"/>
      <c r="J884" s="231"/>
      <c r="K884" s="231"/>
      <c r="L884" s="231"/>
      <c r="M884" s="231"/>
      <c r="N884" s="231"/>
      <c r="O884" s="231"/>
      <c r="P884" s="231"/>
      <c r="Q884" s="231"/>
      <c r="R884" s="231"/>
      <c r="S884" s="231"/>
      <c r="T884" s="231"/>
      <c r="U884" s="231"/>
      <c r="V884" s="231"/>
      <c r="W884" s="231"/>
      <c r="X884" s="231"/>
      <c r="Y884" s="231"/>
      <c r="Z884" s="231"/>
    </row>
    <row r="885" spans="1:26" ht="14.25" customHeight="1">
      <c r="A885" s="31"/>
      <c r="B885" s="31"/>
      <c r="C885" s="31"/>
      <c r="D885" s="31"/>
      <c r="E885" s="31"/>
      <c r="F885" s="31"/>
      <c r="G885" s="31"/>
      <c r="H885" s="231"/>
      <c r="I885" s="231"/>
      <c r="J885" s="231"/>
      <c r="K885" s="231"/>
      <c r="L885" s="231"/>
      <c r="M885" s="231"/>
      <c r="N885" s="231"/>
      <c r="O885" s="231"/>
      <c r="P885" s="231"/>
      <c r="Q885" s="231"/>
      <c r="R885" s="231"/>
      <c r="S885" s="231"/>
      <c r="T885" s="231"/>
      <c r="U885" s="231"/>
      <c r="V885" s="231"/>
      <c r="W885" s="231"/>
      <c r="X885" s="231"/>
      <c r="Y885" s="231"/>
      <c r="Z885" s="231"/>
    </row>
    <row r="886" spans="1:26" ht="14.25" customHeight="1">
      <c r="A886" s="31"/>
      <c r="B886" s="31"/>
      <c r="C886" s="31"/>
      <c r="D886" s="31"/>
      <c r="E886" s="31"/>
      <c r="F886" s="31"/>
      <c r="G886" s="31"/>
      <c r="H886" s="231"/>
      <c r="I886" s="231"/>
      <c r="J886" s="231"/>
      <c r="K886" s="231"/>
      <c r="L886" s="231"/>
      <c r="M886" s="231"/>
      <c r="N886" s="231"/>
      <c r="O886" s="231"/>
      <c r="P886" s="231"/>
      <c r="Q886" s="231"/>
      <c r="R886" s="231"/>
      <c r="S886" s="231"/>
      <c r="T886" s="231"/>
      <c r="U886" s="231"/>
      <c r="V886" s="231"/>
      <c r="W886" s="231"/>
      <c r="X886" s="231"/>
      <c r="Y886" s="231"/>
      <c r="Z886" s="231"/>
    </row>
    <row r="887" spans="1:26" ht="14.25" customHeight="1">
      <c r="A887" s="31"/>
      <c r="B887" s="31"/>
      <c r="C887" s="31"/>
      <c r="D887" s="31"/>
      <c r="E887" s="31"/>
      <c r="F887" s="31"/>
      <c r="G887" s="31"/>
      <c r="H887" s="231"/>
      <c r="I887" s="231"/>
      <c r="J887" s="231"/>
      <c r="K887" s="231"/>
      <c r="L887" s="231"/>
      <c r="M887" s="231"/>
      <c r="N887" s="231"/>
      <c r="O887" s="231"/>
      <c r="P887" s="231"/>
      <c r="Q887" s="231"/>
      <c r="R887" s="231"/>
      <c r="S887" s="231"/>
      <c r="T887" s="231"/>
      <c r="U887" s="231"/>
      <c r="V887" s="231"/>
      <c r="W887" s="231"/>
      <c r="X887" s="231"/>
      <c r="Y887" s="231"/>
      <c r="Z887" s="231"/>
    </row>
    <row r="888" spans="1:26" ht="14.25" customHeight="1">
      <c r="A888" s="31"/>
      <c r="B888" s="31"/>
      <c r="C888" s="31"/>
      <c r="D888" s="31"/>
      <c r="E888" s="31"/>
      <c r="F888" s="31"/>
      <c r="G888" s="31"/>
      <c r="H888" s="231"/>
      <c r="I888" s="231"/>
      <c r="J888" s="231"/>
      <c r="K888" s="231"/>
      <c r="L888" s="231"/>
      <c r="M888" s="231"/>
      <c r="N888" s="231"/>
      <c r="O888" s="231"/>
      <c r="P888" s="231"/>
      <c r="Q888" s="231"/>
      <c r="R888" s="231"/>
      <c r="S888" s="231"/>
      <c r="T888" s="231"/>
      <c r="U888" s="231"/>
      <c r="V888" s="231"/>
      <c r="W888" s="231"/>
      <c r="X888" s="231"/>
      <c r="Y888" s="231"/>
      <c r="Z888" s="231"/>
    </row>
    <row r="889" spans="1:26" ht="14.25" customHeight="1">
      <c r="A889" s="31"/>
      <c r="B889" s="31"/>
      <c r="C889" s="31"/>
      <c r="D889" s="31"/>
      <c r="E889" s="31"/>
      <c r="F889" s="31"/>
      <c r="G889" s="31"/>
      <c r="H889" s="231"/>
      <c r="I889" s="231"/>
      <c r="J889" s="231"/>
      <c r="K889" s="231"/>
      <c r="L889" s="231"/>
      <c r="M889" s="231"/>
      <c r="N889" s="231"/>
      <c r="O889" s="231"/>
      <c r="P889" s="231"/>
      <c r="Q889" s="231"/>
      <c r="R889" s="231"/>
      <c r="S889" s="231"/>
      <c r="T889" s="231"/>
      <c r="U889" s="231"/>
      <c r="V889" s="231"/>
      <c r="W889" s="231"/>
      <c r="X889" s="231"/>
      <c r="Y889" s="231"/>
      <c r="Z889" s="231"/>
    </row>
    <row r="890" spans="1:26" ht="14.25" customHeight="1">
      <c r="A890" s="31"/>
      <c r="B890" s="31"/>
      <c r="C890" s="31"/>
      <c r="D890" s="31"/>
      <c r="E890" s="31"/>
      <c r="F890" s="31"/>
      <c r="G890" s="31"/>
      <c r="H890" s="231"/>
      <c r="I890" s="231"/>
      <c r="J890" s="231"/>
      <c r="K890" s="231"/>
      <c r="L890" s="231"/>
      <c r="M890" s="231"/>
      <c r="N890" s="231"/>
      <c r="O890" s="231"/>
      <c r="P890" s="231"/>
      <c r="Q890" s="231"/>
      <c r="R890" s="231"/>
      <c r="S890" s="231"/>
      <c r="T890" s="231"/>
      <c r="U890" s="231"/>
      <c r="V890" s="231"/>
      <c r="W890" s="231"/>
      <c r="X890" s="231"/>
      <c r="Y890" s="231"/>
      <c r="Z890" s="231"/>
    </row>
    <row r="891" spans="1:26" ht="14.25" customHeight="1">
      <c r="A891" s="31"/>
      <c r="B891" s="31"/>
      <c r="C891" s="31"/>
      <c r="D891" s="31"/>
      <c r="E891" s="31"/>
      <c r="F891" s="31"/>
      <c r="G891" s="31"/>
      <c r="H891" s="231"/>
      <c r="I891" s="231"/>
      <c r="J891" s="231"/>
      <c r="K891" s="231"/>
      <c r="L891" s="231"/>
      <c r="M891" s="231"/>
      <c r="N891" s="231"/>
      <c r="O891" s="231"/>
      <c r="P891" s="231"/>
      <c r="Q891" s="231"/>
      <c r="R891" s="231"/>
      <c r="S891" s="231"/>
      <c r="T891" s="231"/>
      <c r="U891" s="231"/>
      <c r="V891" s="231"/>
      <c r="W891" s="231"/>
      <c r="X891" s="231"/>
      <c r="Y891" s="231"/>
      <c r="Z891" s="231"/>
    </row>
    <row r="892" spans="1:26" ht="14.25" customHeight="1">
      <c r="A892" s="31"/>
      <c r="B892" s="31"/>
      <c r="C892" s="31"/>
      <c r="D892" s="31"/>
      <c r="E892" s="31"/>
      <c r="F892" s="31"/>
      <c r="G892" s="31"/>
      <c r="H892" s="231"/>
      <c r="I892" s="231"/>
      <c r="J892" s="231"/>
      <c r="K892" s="231"/>
      <c r="L892" s="231"/>
      <c r="M892" s="231"/>
      <c r="N892" s="231"/>
      <c r="O892" s="231"/>
      <c r="P892" s="231"/>
      <c r="Q892" s="231"/>
      <c r="R892" s="231"/>
      <c r="S892" s="231"/>
      <c r="T892" s="231"/>
      <c r="U892" s="231"/>
      <c r="V892" s="231"/>
      <c r="W892" s="231"/>
      <c r="X892" s="231"/>
      <c r="Y892" s="231"/>
      <c r="Z892" s="231"/>
    </row>
    <row r="893" spans="1:26" ht="14.25" customHeight="1">
      <c r="A893" s="31"/>
      <c r="B893" s="31"/>
      <c r="C893" s="31"/>
      <c r="D893" s="31"/>
      <c r="E893" s="31"/>
      <c r="F893" s="31"/>
      <c r="G893" s="31"/>
      <c r="H893" s="231"/>
      <c r="I893" s="231"/>
      <c r="J893" s="231"/>
      <c r="K893" s="231"/>
      <c r="L893" s="231"/>
      <c r="M893" s="231"/>
      <c r="N893" s="231"/>
      <c r="O893" s="231"/>
      <c r="P893" s="231"/>
      <c r="Q893" s="231"/>
      <c r="R893" s="231"/>
      <c r="S893" s="231"/>
      <c r="T893" s="231"/>
      <c r="U893" s="231"/>
      <c r="V893" s="231"/>
      <c r="W893" s="231"/>
      <c r="X893" s="231"/>
      <c r="Y893" s="231"/>
      <c r="Z893" s="231"/>
    </row>
    <row r="894" spans="1:26" ht="14.25" customHeight="1">
      <c r="A894" s="31"/>
      <c r="B894" s="31"/>
      <c r="C894" s="31"/>
      <c r="D894" s="31"/>
      <c r="E894" s="31"/>
      <c r="F894" s="31"/>
      <c r="G894" s="31"/>
      <c r="H894" s="231"/>
      <c r="I894" s="231"/>
      <c r="J894" s="231"/>
      <c r="K894" s="231"/>
      <c r="L894" s="231"/>
      <c r="M894" s="231"/>
      <c r="N894" s="231"/>
      <c r="O894" s="231"/>
      <c r="P894" s="231"/>
      <c r="Q894" s="231"/>
      <c r="R894" s="231"/>
      <c r="S894" s="231"/>
      <c r="T894" s="231"/>
      <c r="U894" s="231"/>
      <c r="V894" s="231"/>
      <c r="W894" s="231"/>
      <c r="X894" s="231"/>
      <c r="Y894" s="231"/>
      <c r="Z894" s="231"/>
    </row>
    <row r="895" spans="1:26" ht="14.25" customHeight="1">
      <c r="A895" s="31"/>
      <c r="B895" s="31"/>
      <c r="C895" s="31"/>
      <c r="D895" s="31"/>
      <c r="E895" s="31"/>
      <c r="F895" s="31"/>
      <c r="G895" s="31"/>
      <c r="H895" s="231"/>
      <c r="I895" s="231"/>
      <c r="J895" s="231"/>
      <c r="K895" s="231"/>
      <c r="L895" s="231"/>
      <c r="M895" s="231"/>
      <c r="N895" s="231"/>
      <c r="O895" s="231"/>
      <c r="P895" s="231"/>
      <c r="Q895" s="231"/>
      <c r="R895" s="231"/>
      <c r="S895" s="231"/>
      <c r="T895" s="231"/>
      <c r="U895" s="231"/>
      <c r="V895" s="231"/>
      <c r="W895" s="231"/>
      <c r="X895" s="231"/>
      <c r="Y895" s="231"/>
      <c r="Z895" s="231"/>
    </row>
    <row r="896" spans="1:26" ht="14.25" customHeight="1">
      <c r="A896" s="31"/>
      <c r="B896" s="31"/>
      <c r="C896" s="31"/>
      <c r="D896" s="31"/>
      <c r="E896" s="31"/>
      <c r="F896" s="31"/>
      <c r="G896" s="31"/>
      <c r="H896" s="231"/>
      <c r="I896" s="231"/>
      <c r="J896" s="231"/>
      <c r="K896" s="231"/>
      <c r="L896" s="231"/>
      <c r="M896" s="231"/>
      <c r="N896" s="231"/>
      <c r="O896" s="231"/>
      <c r="P896" s="231"/>
      <c r="Q896" s="231"/>
      <c r="R896" s="231"/>
      <c r="S896" s="231"/>
      <c r="T896" s="231"/>
      <c r="U896" s="231"/>
      <c r="V896" s="231"/>
      <c r="W896" s="231"/>
      <c r="X896" s="231"/>
      <c r="Y896" s="231"/>
      <c r="Z896" s="231"/>
    </row>
    <row r="897" spans="1:26" ht="14.25" customHeight="1">
      <c r="A897" s="31"/>
      <c r="B897" s="31"/>
      <c r="C897" s="31"/>
      <c r="D897" s="31"/>
      <c r="E897" s="31"/>
      <c r="F897" s="31"/>
      <c r="G897" s="31"/>
      <c r="H897" s="231"/>
      <c r="I897" s="231"/>
      <c r="J897" s="231"/>
      <c r="K897" s="231"/>
      <c r="L897" s="231"/>
      <c r="M897" s="231"/>
      <c r="N897" s="231"/>
      <c r="O897" s="231"/>
      <c r="P897" s="231"/>
      <c r="Q897" s="231"/>
      <c r="R897" s="231"/>
      <c r="S897" s="231"/>
      <c r="T897" s="231"/>
      <c r="U897" s="231"/>
      <c r="V897" s="231"/>
      <c r="W897" s="231"/>
      <c r="X897" s="231"/>
      <c r="Y897" s="231"/>
      <c r="Z897" s="231"/>
    </row>
    <row r="898" spans="1:26" ht="14.25" customHeight="1">
      <c r="A898" s="31"/>
      <c r="B898" s="31"/>
      <c r="C898" s="31"/>
      <c r="D898" s="31"/>
      <c r="E898" s="31"/>
      <c r="F898" s="31"/>
      <c r="G898" s="31"/>
      <c r="H898" s="231"/>
      <c r="I898" s="231"/>
      <c r="J898" s="231"/>
      <c r="K898" s="231"/>
      <c r="L898" s="231"/>
      <c r="M898" s="231"/>
      <c r="N898" s="231"/>
      <c r="O898" s="231"/>
      <c r="P898" s="231"/>
      <c r="Q898" s="231"/>
      <c r="R898" s="231"/>
      <c r="S898" s="231"/>
      <c r="T898" s="231"/>
      <c r="U898" s="231"/>
      <c r="V898" s="231"/>
      <c r="W898" s="231"/>
      <c r="X898" s="231"/>
      <c r="Y898" s="231"/>
      <c r="Z898" s="231"/>
    </row>
    <row r="899" spans="1:26" ht="14.25" customHeight="1">
      <c r="A899" s="31"/>
      <c r="B899" s="31"/>
      <c r="C899" s="31"/>
      <c r="D899" s="31"/>
      <c r="E899" s="31"/>
      <c r="F899" s="31"/>
      <c r="G899" s="31"/>
      <c r="H899" s="231"/>
      <c r="I899" s="231"/>
      <c r="J899" s="231"/>
      <c r="K899" s="231"/>
      <c r="L899" s="231"/>
      <c r="M899" s="231"/>
      <c r="N899" s="231"/>
      <c r="O899" s="231"/>
      <c r="P899" s="231"/>
      <c r="Q899" s="231"/>
      <c r="R899" s="231"/>
      <c r="S899" s="231"/>
      <c r="T899" s="231"/>
      <c r="U899" s="231"/>
      <c r="V899" s="231"/>
      <c r="W899" s="231"/>
      <c r="X899" s="231"/>
      <c r="Y899" s="231"/>
      <c r="Z899" s="231"/>
    </row>
    <row r="900" spans="1:26" ht="14.25" customHeight="1">
      <c r="A900" s="31"/>
      <c r="B900" s="31"/>
      <c r="C900" s="31"/>
      <c r="D900" s="31"/>
      <c r="E900" s="31"/>
      <c r="F900" s="31"/>
      <c r="G900" s="31"/>
      <c r="H900" s="231"/>
      <c r="I900" s="231"/>
      <c r="J900" s="231"/>
      <c r="K900" s="231"/>
      <c r="L900" s="231"/>
      <c r="M900" s="231"/>
      <c r="N900" s="231"/>
      <c r="O900" s="231"/>
      <c r="P900" s="231"/>
      <c r="Q900" s="231"/>
      <c r="R900" s="231"/>
      <c r="S900" s="231"/>
      <c r="T900" s="231"/>
      <c r="U900" s="231"/>
      <c r="V900" s="231"/>
      <c r="W900" s="231"/>
      <c r="X900" s="231"/>
      <c r="Y900" s="231"/>
      <c r="Z900" s="231"/>
    </row>
    <row r="901" spans="1:26" ht="14.25" customHeight="1">
      <c r="A901" s="31"/>
      <c r="B901" s="31"/>
      <c r="C901" s="31"/>
      <c r="D901" s="31"/>
      <c r="E901" s="31"/>
      <c r="F901" s="31"/>
      <c r="G901" s="31"/>
      <c r="H901" s="231"/>
      <c r="I901" s="231"/>
      <c r="J901" s="231"/>
      <c r="K901" s="231"/>
      <c r="L901" s="231"/>
      <c r="M901" s="231"/>
      <c r="N901" s="231"/>
      <c r="O901" s="231"/>
      <c r="P901" s="231"/>
      <c r="Q901" s="231"/>
      <c r="R901" s="231"/>
      <c r="S901" s="231"/>
      <c r="T901" s="231"/>
      <c r="U901" s="231"/>
      <c r="V901" s="231"/>
      <c r="W901" s="231"/>
      <c r="X901" s="231"/>
      <c r="Y901" s="231"/>
      <c r="Z901" s="231"/>
    </row>
    <row r="902" spans="1:26" ht="14.25" customHeight="1">
      <c r="A902" s="31"/>
      <c r="B902" s="31"/>
      <c r="C902" s="31"/>
      <c r="D902" s="31"/>
      <c r="E902" s="31"/>
      <c r="F902" s="31"/>
      <c r="G902" s="31"/>
      <c r="H902" s="231"/>
      <c r="I902" s="231"/>
      <c r="J902" s="231"/>
      <c r="K902" s="231"/>
      <c r="L902" s="231"/>
      <c r="M902" s="231"/>
      <c r="N902" s="231"/>
      <c r="O902" s="231"/>
      <c r="P902" s="231"/>
      <c r="Q902" s="231"/>
      <c r="R902" s="231"/>
      <c r="S902" s="231"/>
      <c r="T902" s="231"/>
      <c r="U902" s="231"/>
      <c r="V902" s="231"/>
      <c r="W902" s="231"/>
      <c r="X902" s="231"/>
      <c r="Y902" s="231"/>
      <c r="Z902" s="231"/>
    </row>
    <row r="903" spans="1:26" ht="14.25" customHeight="1">
      <c r="A903" s="31"/>
      <c r="B903" s="31"/>
      <c r="C903" s="31"/>
      <c r="D903" s="31"/>
      <c r="E903" s="31"/>
      <c r="F903" s="31"/>
      <c r="G903" s="31"/>
      <c r="H903" s="231"/>
      <c r="I903" s="231"/>
      <c r="J903" s="231"/>
      <c r="K903" s="231"/>
      <c r="L903" s="231"/>
      <c r="M903" s="231"/>
      <c r="N903" s="231"/>
      <c r="O903" s="231"/>
      <c r="P903" s="231"/>
      <c r="Q903" s="231"/>
      <c r="R903" s="231"/>
      <c r="S903" s="231"/>
      <c r="T903" s="231"/>
      <c r="U903" s="231"/>
      <c r="V903" s="231"/>
      <c r="W903" s="231"/>
      <c r="X903" s="231"/>
      <c r="Y903" s="231"/>
      <c r="Z903" s="231"/>
    </row>
    <row r="904" spans="1:26" ht="14.25" customHeight="1">
      <c r="A904" s="31"/>
      <c r="B904" s="31"/>
      <c r="C904" s="31"/>
      <c r="D904" s="31"/>
      <c r="E904" s="31"/>
      <c r="F904" s="31"/>
      <c r="G904" s="31"/>
      <c r="H904" s="231"/>
      <c r="I904" s="231"/>
      <c r="J904" s="231"/>
      <c r="K904" s="231"/>
      <c r="L904" s="231"/>
      <c r="M904" s="231"/>
      <c r="N904" s="231"/>
      <c r="O904" s="231"/>
      <c r="P904" s="231"/>
      <c r="Q904" s="231"/>
      <c r="R904" s="231"/>
      <c r="S904" s="231"/>
      <c r="T904" s="231"/>
      <c r="U904" s="231"/>
      <c r="V904" s="231"/>
      <c r="W904" s="231"/>
      <c r="X904" s="231"/>
      <c r="Y904" s="231"/>
      <c r="Z904" s="231"/>
    </row>
    <row r="905" spans="1:26" ht="14.25" customHeight="1">
      <c r="A905" s="31"/>
      <c r="B905" s="31"/>
      <c r="C905" s="31"/>
      <c r="D905" s="31"/>
      <c r="E905" s="31"/>
      <c r="F905" s="31"/>
      <c r="G905" s="31"/>
      <c r="H905" s="231"/>
      <c r="I905" s="231"/>
      <c r="J905" s="231"/>
      <c r="K905" s="231"/>
      <c r="L905" s="231"/>
      <c r="M905" s="231"/>
      <c r="N905" s="231"/>
      <c r="O905" s="231"/>
      <c r="P905" s="231"/>
      <c r="Q905" s="231"/>
      <c r="R905" s="231"/>
      <c r="S905" s="231"/>
      <c r="T905" s="231"/>
      <c r="U905" s="231"/>
      <c r="V905" s="231"/>
      <c r="W905" s="231"/>
      <c r="X905" s="231"/>
      <c r="Y905" s="231"/>
      <c r="Z905" s="231"/>
    </row>
    <row r="906" spans="1:26" ht="14.25" customHeight="1">
      <c r="A906" s="31"/>
      <c r="B906" s="31"/>
      <c r="C906" s="31"/>
      <c r="D906" s="31"/>
      <c r="E906" s="31"/>
      <c r="F906" s="31"/>
      <c r="G906" s="31"/>
      <c r="H906" s="231"/>
      <c r="I906" s="231"/>
      <c r="J906" s="231"/>
      <c r="K906" s="231"/>
      <c r="L906" s="231"/>
      <c r="M906" s="231"/>
      <c r="N906" s="231"/>
      <c r="O906" s="231"/>
      <c r="P906" s="231"/>
      <c r="Q906" s="231"/>
      <c r="R906" s="231"/>
      <c r="S906" s="231"/>
      <c r="T906" s="231"/>
      <c r="U906" s="231"/>
      <c r="V906" s="231"/>
      <c r="W906" s="231"/>
      <c r="X906" s="231"/>
      <c r="Y906" s="231"/>
      <c r="Z906" s="231"/>
    </row>
    <row r="907" spans="1:26" ht="14.25" customHeight="1">
      <c r="A907" s="31"/>
      <c r="B907" s="31"/>
      <c r="C907" s="31"/>
      <c r="D907" s="31"/>
      <c r="E907" s="31"/>
      <c r="F907" s="31"/>
      <c r="G907" s="31"/>
      <c r="H907" s="231"/>
      <c r="I907" s="231"/>
      <c r="J907" s="231"/>
      <c r="K907" s="231"/>
      <c r="L907" s="231"/>
      <c r="M907" s="231"/>
      <c r="N907" s="231"/>
      <c r="O907" s="231"/>
      <c r="P907" s="231"/>
      <c r="Q907" s="231"/>
      <c r="R907" s="231"/>
      <c r="S907" s="231"/>
      <c r="T907" s="231"/>
      <c r="U907" s="231"/>
      <c r="V907" s="231"/>
      <c r="W907" s="231"/>
      <c r="X907" s="231"/>
      <c r="Y907" s="231"/>
      <c r="Z907" s="231"/>
    </row>
    <row r="908" spans="1:26" ht="14.25" customHeight="1">
      <c r="A908" s="31"/>
      <c r="B908" s="31"/>
      <c r="C908" s="31"/>
      <c r="D908" s="31"/>
      <c r="E908" s="31"/>
      <c r="F908" s="31"/>
      <c r="G908" s="31"/>
      <c r="H908" s="231"/>
      <c r="I908" s="231"/>
      <c r="J908" s="231"/>
      <c r="K908" s="231"/>
      <c r="L908" s="231"/>
      <c r="M908" s="231"/>
      <c r="N908" s="231"/>
      <c r="O908" s="231"/>
      <c r="P908" s="231"/>
      <c r="Q908" s="231"/>
      <c r="R908" s="231"/>
      <c r="S908" s="231"/>
      <c r="T908" s="231"/>
      <c r="U908" s="231"/>
      <c r="V908" s="231"/>
      <c r="W908" s="231"/>
      <c r="X908" s="231"/>
      <c r="Y908" s="231"/>
      <c r="Z908" s="231"/>
    </row>
    <row r="909" spans="1:26" ht="14.25" customHeight="1">
      <c r="A909" s="31"/>
      <c r="B909" s="31"/>
      <c r="C909" s="31"/>
      <c r="D909" s="31"/>
      <c r="E909" s="31"/>
      <c r="F909" s="31"/>
      <c r="G909" s="31"/>
      <c r="H909" s="231"/>
      <c r="I909" s="231"/>
      <c r="J909" s="231"/>
      <c r="K909" s="231"/>
      <c r="L909" s="231"/>
      <c r="M909" s="231"/>
      <c r="N909" s="231"/>
      <c r="O909" s="231"/>
      <c r="P909" s="231"/>
      <c r="Q909" s="231"/>
      <c r="R909" s="231"/>
      <c r="S909" s="231"/>
      <c r="T909" s="231"/>
      <c r="U909" s="231"/>
      <c r="V909" s="231"/>
      <c r="W909" s="231"/>
      <c r="X909" s="231"/>
      <c r="Y909" s="231"/>
      <c r="Z909" s="231"/>
    </row>
    <row r="910" spans="1:26" ht="14.25" customHeight="1">
      <c r="A910" s="31"/>
      <c r="B910" s="31"/>
      <c r="C910" s="31"/>
      <c r="D910" s="31"/>
      <c r="E910" s="31"/>
      <c r="F910" s="31"/>
      <c r="G910" s="31"/>
      <c r="H910" s="231"/>
      <c r="I910" s="231"/>
      <c r="J910" s="231"/>
      <c r="K910" s="231"/>
      <c r="L910" s="231"/>
      <c r="M910" s="231"/>
      <c r="N910" s="231"/>
      <c r="O910" s="231"/>
      <c r="P910" s="231"/>
      <c r="Q910" s="231"/>
      <c r="R910" s="231"/>
      <c r="S910" s="231"/>
      <c r="T910" s="231"/>
      <c r="U910" s="231"/>
      <c r="V910" s="231"/>
      <c r="W910" s="231"/>
      <c r="X910" s="231"/>
      <c r="Y910" s="231"/>
      <c r="Z910" s="231"/>
    </row>
    <row r="911" spans="1:26" ht="14.25" customHeight="1">
      <c r="A911" s="31"/>
      <c r="B911" s="31"/>
      <c r="C911" s="31"/>
      <c r="D911" s="31"/>
      <c r="E911" s="31"/>
      <c r="F911" s="31"/>
      <c r="G911" s="31"/>
      <c r="H911" s="231"/>
      <c r="I911" s="231"/>
      <c r="J911" s="231"/>
      <c r="K911" s="231"/>
      <c r="L911" s="231"/>
      <c r="M911" s="231"/>
      <c r="N911" s="231"/>
      <c r="O911" s="231"/>
      <c r="P911" s="231"/>
      <c r="Q911" s="231"/>
      <c r="R911" s="231"/>
      <c r="S911" s="231"/>
      <c r="T911" s="231"/>
      <c r="U911" s="231"/>
      <c r="V911" s="231"/>
      <c r="W911" s="231"/>
      <c r="X911" s="231"/>
      <c r="Y911" s="231"/>
      <c r="Z911" s="231"/>
    </row>
    <row r="912" spans="1:26" ht="14.25" customHeight="1">
      <c r="A912" s="31"/>
      <c r="B912" s="31"/>
      <c r="C912" s="31"/>
      <c r="D912" s="31"/>
      <c r="E912" s="31"/>
      <c r="F912" s="31"/>
      <c r="G912" s="31"/>
      <c r="H912" s="231"/>
      <c r="I912" s="231"/>
      <c r="J912" s="231"/>
      <c r="K912" s="231"/>
      <c r="L912" s="231"/>
      <c r="M912" s="231"/>
      <c r="N912" s="231"/>
      <c r="O912" s="231"/>
      <c r="P912" s="231"/>
      <c r="Q912" s="231"/>
      <c r="R912" s="231"/>
      <c r="S912" s="231"/>
      <c r="T912" s="231"/>
      <c r="U912" s="231"/>
      <c r="V912" s="231"/>
      <c r="W912" s="231"/>
      <c r="X912" s="231"/>
      <c r="Y912" s="231"/>
      <c r="Z912" s="231"/>
    </row>
    <row r="913" spans="1:26" ht="14.25" customHeight="1">
      <c r="A913" s="31"/>
      <c r="B913" s="31"/>
      <c r="C913" s="31"/>
      <c r="D913" s="31"/>
      <c r="E913" s="31"/>
      <c r="F913" s="31"/>
      <c r="G913" s="31"/>
      <c r="H913" s="231"/>
      <c r="I913" s="231"/>
      <c r="J913" s="231"/>
      <c r="K913" s="231"/>
      <c r="L913" s="231"/>
      <c r="M913" s="231"/>
      <c r="N913" s="231"/>
      <c r="O913" s="231"/>
      <c r="P913" s="231"/>
      <c r="Q913" s="231"/>
      <c r="R913" s="231"/>
      <c r="S913" s="231"/>
      <c r="T913" s="231"/>
      <c r="U913" s="231"/>
      <c r="V913" s="231"/>
      <c r="W913" s="231"/>
      <c r="X913" s="231"/>
      <c r="Y913" s="231"/>
      <c r="Z913" s="231"/>
    </row>
    <row r="914" spans="1:26" ht="14.25" customHeight="1">
      <c r="A914" s="31"/>
      <c r="B914" s="31"/>
      <c r="C914" s="31"/>
      <c r="D914" s="31"/>
      <c r="E914" s="31"/>
      <c r="F914" s="31"/>
      <c r="G914" s="31"/>
      <c r="H914" s="231"/>
      <c r="I914" s="231"/>
      <c r="J914" s="231"/>
      <c r="K914" s="231"/>
      <c r="L914" s="231"/>
      <c r="M914" s="231"/>
      <c r="N914" s="231"/>
      <c r="O914" s="231"/>
      <c r="P914" s="231"/>
      <c r="Q914" s="231"/>
      <c r="R914" s="231"/>
      <c r="S914" s="231"/>
      <c r="T914" s="231"/>
      <c r="U914" s="231"/>
      <c r="V914" s="231"/>
      <c r="W914" s="231"/>
      <c r="X914" s="231"/>
      <c r="Y914" s="231"/>
      <c r="Z914" s="231"/>
    </row>
    <row r="915" spans="1:26" ht="14.25" customHeight="1">
      <c r="A915" s="31"/>
      <c r="B915" s="31"/>
      <c r="C915" s="31"/>
      <c r="D915" s="31"/>
      <c r="E915" s="31"/>
      <c r="F915" s="31"/>
      <c r="G915" s="31"/>
      <c r="H915" s="231"/>
      <c r="I915" s="231"/>
      <c r="J915" s="231"/>
      <c r="K915" s="231"/>
      <c r="L915" s="231"/>
      <c r="M915" s="231"/>
      <c r="N915" s="231"/>
      <c r="O915" s="231"/>
      <c r="P915" s="231"/>
      <c r="Q915" s="231"/>
      <c r="R915" s="231"/>
      <c r="S915" s="231"/>
      <c r="T915" s="231"/>
      <c r="U915" s="231"/>
      <c r="V915" s="231"/>
      <c r="W915" s="231"/>
      <c r="X915" s="231"/>
      <c r="Y915" s="231"/>
      <c r="Z915" s="231"/>
    </row>
    <row r="916" spans="1:26" ht="14.25" customHeight="1">
      <c r="A916" s="31"/>
      <c r="B916" s="31"/>
      <c r="C916" s="31"/>
      <c r="D916" s="31"/>
      <c r="E916" s="31"/>
      <c r="F916" s="31"/>
      <c r="G916" s="31"/>
      <c r="H916" s="231"/>
      <c r="I916" s="231"/>
      <c r="J916" s="231"/>
      <c r="K916" s="231"/>
      <c r="L916" s="231"/>
      <c r="M916" s="231"/>
      <c r="N916" s="231"/>
      <c r="O916" s="231"/>
      <c r="P916" s="231"/>
      <c r="Q916" s="231"/>
      <c r="R916" s="231"/>
      <c r="S916" s="231"/>
      <c r="T916" s="231"/>
      <c r="U916" s="231"/>
      <c r="V916" s="231"/>
      <c r="W916" s="231"/>
      <c r="X916" s="231"/>
      <c r="Y916" s="231"/>
      <c r="Z916" s="231"/>
    </row>
    <row r="917" spans="1:26" ht="14.25" customHeight="1">
      <c r="A917" s="31"/>
      <c r="B917" s="31"/>
      <c r="C917" s="31"/>
      <c r="D917" s="31"/>
      <c r="E917" s="31"/>
      <c r="F917" s="31"/>
      <c r="G917" s="31"/>
      <c r="H917" s="231"/>
      <c r="I917" s="231"/>
      <c r="J917" s="231"/>
      <c r="K917" s="231"/>
      <c r="L917" s="231"/>
      <c r="M917" s="231"/>
      <c r="N917" s="231"/>
      <c r="O917" s="231"/>
      <c r="P917" s="231"/>
      <c r="Q917" s="231"/>
      <c r="R917" s="231"/>
      <c r="S917" s="231"/>
      <c r="T917" s="231"/>
      <c r="U917" s="231"/>
      <c r="V917" s="231"/>
      <c r="W917" s="231"/>
      <c r="X917" s="231"/>
      <c r="Y917" s="231"/>
      <c r="Z917" s="231"/>
    </row>
    <row r="918" spans="1:26" ht="14.25" customHeight="1">
      <c r="A918" s="31"/>
      <c r="B918" s="31"/>
      <c r="C918" s="31"/>
      <c r="D918" s="31"/>
      <c r="E918" s="31"/>
      <c r="F918" s="31"/>
      <c r="G918" s="31"/>
      <c r="H918" s="231"/>
      <c r="I918" s="231"/>
      <c r="J918" s="231"/>
      <c r="K918" s="231"/>
      <c r="L918" s="231"/>
      <c r="M918" s="231"/>
      <c r="N918" s="231"/>
      <c r="O918" s="231"/>
      <c r="P918" s="231"/>
      <c r="Q918" s="231"/>
      <c r="R918" s="231"/>
      <c r="S918" s="231"/>
      <c r="T918" s="231"/>
      <c r="U918" s="231"/>
      <c r="V918" s="231"/>
      <c r="W918" s="231"/>
      <c r="X918" s="231"/>
      <c r="Y918" s="231"/>
      <c r="Z918" s="231"/>
    </row>
    <row r="919" spans="1:26" ht="14.25" customHeight="1">
      <c r="A919" s="31"/>
      <c r="B919" s="31"/>
      <c r="C919" s="31"/>
      <c r="D919" s="31"/>
      <c r="E919" s="31"/>
      <c r="F919" s="31"/>
      <c r="G919" s="31"/>
      <c r="H919" s="231"/>
      <c r="I919" s="231"/>
      <c r="J919" s="231"/>
      <c r="K919" s="231"/>
      <c r="L919" s="231"/>
      <c r="M919" s="231"/>
      <c r="N919" s="231"/>
      <c r="O919" s="231"/>
      <c r="P919" s="231"/>
      <c r="Q919" s="231"/>
      <c r="R919" s="231"/>
      <c r="S919" s="231"/>
      <c r="T919" s="231"/>
      <c r="U919" s="231"/>
      <c r="V919" s="231"/>
      <c r="W919" s="231"/>
      <c r="X919" s="231"/>
      <c r="Y919" s="231"/>
      <c r="Z919" s="231"/>
    </row>
    <row r="920" spans="1:26" ht="14.25" customHeight="1">
      <c r="A920" s="31"/>
      <c r="B920" s="31"/>
      <c r="C920" s="31"/>
      <c r="D920" s="31"/>
      <c r="E920" s="31"/>
      <c r="F920" s="31"/>
      <c r="G920" s="31"/>
      <c r="H920" s="231"/>
      <c r="I920" s="231"/>
      <c r="J920" s="231"/>
      <c r="K920" s="231"/>
      <c r="L920" s="231"/>
      <c r="M920" s="231"/>
      <c r="N920" s="231"/>
      <c r="O920" s="231"/>
      <c r="P920" s="231"/>
      <c r="Q920" s="231"/>
      <c r="R920" s="231"/>
      <c r="S920" s="231"/>
      <c r="T920" s="231"/>
      <c r="U920" s="231"/>
      <c r="V920" s="231"/>
      <c r="W920" s="231"/>
      <c r="X920" s="231"/>
      <c r="Y920" s="231"/>
      <c r="Z920" s="231"/>
    </row>
    <row r="921" spans="1:26" ht="14.25" customHeight="1">
      <c r="A921" s="31"/>
      <c r="B921" s="31"/>
      <c r="C921" s="31"/>
      <c r="D921" s="31"/>
      <c r="E921" s="31"/>
      <c r="F921" s="31"/>
      <c r="G921" s="31"/>
      <c r="H921" s="231"/>
      <c r="I921" s="231"/>
      <c r="J921" s="231"/>
      <c r="K921" s="231"/>
      <c r="L921" s="231"/>
      <c r="M921" s="231"/>
      <c r="N921" s="231"/>
      <c r="O921" s="231"/>
      <c r="P921" s="231"/>
      <c r="Q921" s="231"/>
      <c r="R921" s="231"/>
      <c r="S921" s="231"/>
      <c r="T921" s="231"/>
      <c r="U921" s="231"/>
      <c r="V921" s="231"/>
      <c r="W921" s="231"/>
      <c r="X921" s="231"/>
      <c r="Y921" s="231"/>
      <c r="Z921" s="231"/>
    </row>
    <row r="922" spans="1:26" ht="14.25" customHeight="1">
      <c r="A922" s="31"/>
      <c r="B922" s="31"/>
      <c r="C922" s="31"/>
      <c r="D922" s="31"/>
      <c r="E922" s="31"/>
      <c r="F922" s="31"/>
      <c r="G922" s="31"/>
      <c r="H922" s="231"/>
      <c r="I922" s="231"/>
      <c r="J922" s="231"/>
      <c r="K922" s="231"/>
      <c r="L922" s="231"/>
      <c r="M922" s="231"/>
      <c r="N922" s="231"/>
      <c r="O922" s="231"/>
      <c r="P922" s="231"/>
      <c r="Q922" s="231"/>
      <c r="R922" s="231"/>
      <c r="S922" s="231"/>
      <c r="T922" s="231"/>
      <c r="U922" s="231"/>
      <c r="V922" s="231"/>
      <c r="W922" s="231"/>
      <c r="X922" s="231"/>
      <c r="Y922" s="231"/>
      <c r="Z922" s="231"/>
    </row>
    <row r="923" spans="1:26" ht="14.25" customHeight="1">
      <c r="A923" s="31"/>
      <c r="B923" s="31"/>
      <c r="C923" s="31"/>
      <c r="D923" s="31"/>
      <c r="E923" s="31"/>
      <c r="F923" s="31"/>
      <c r="G923" s="31"/>
      <c r="H923" s="231"/>
      <c r="I923" s="231"/>
      <c r="J923" s="231"/>
      <c r="K923" s="231"/>
      <c r="L923" s="231"/>
      <c r="M923" s="231"/>
      <c r="N923" s="231"/>
      <c r="O923" s="231"/>
      <c r="P923" s="231"/>
      <c r="Q923" s="231"/>
      <c r="R923" s="231"/>
      <c r="S923" s="231"/>
      <c r="T923" s="231"/>
      <c r="U923" s="231"/>
      <c r="V923" s="231"/>
      <c r="W923" s="231"/>
      <c r="X923" s="231"/>
      <c r="Y923" s="231"/>
      <c r="Z923" s="231"/>
    </row>
    <row r="924" spans="1:26" ht="14.25" customHeight="1">
      <c r="A924" s="31"/>
      <c r="B924" s="31"/>
      <c r="C924" s="31"/>
      <c r="D924" s="31"/>
      <c r="E924" s="31"/>
      <c r="F924" s="31"/>
      <c r="G924" s="31"/>
      <c r="H924" s="231"/>
      <c r="I924" s="231"/>
      <c r="J924" s="231"/>
      <c r="K924" s="231"/>
      <c r="L924" s="231"/>
      <c r="M924" s="231"/>
      <c r="N924" s="231"/>
      <c r="O924" s="231"/>
      <c r="P924" s="231"/>
      <c r="Q924" s="231"/>
      <c r="R924" s="231"/>
      <c r="S924" s="231"/>
      <c r="T924" s="231"/>
      <c r="U924" s="231"/>
      <c r="V924" s="231"/>
      <c r="W924" s="231"/>
      <c r="X924" s="231"/>
      <c r="Y924" s="231"/>
      <c r="Z924" s="231"/>
    </row>
    <row r="925" spans="1:26" ht="14.25" customHeight="1">
      <c r="A925" s="31"/>
      <c r="B925" s="31"/>
      <c r="C925" s="31"/>
      <c r="D925" s="31"/>
      <c r="E925" s="31"/>
      <c r="F925" s="31"/>
      <c r="G925" s="31"/>
      <c r="H925" s="231"/>
      <c r="I925" s="231"/>
      <c r="J925" s="231"/>
      <c r="K925" s="231"/>
      <c r="L925" s="231"/>
      <c r="M925" s="231"/>
      <c r="N925" s="231"/>
      <c r="O925" s="231"/>
      <c r="P925" s="231"/>
      <c r="Q925" s="231"/>
      <c r="R925" s="231"/>
      <c r="S925" s="231"/>
      <c r="T925" s="231"/>
      <c r="U925" s="231"/>
      <c r="V925" s="231"/>
      <c r="W925" s="231"/>
      <c r="X925" s="231"/>
      <c r="Y925" s="231"/>
      <c r="Z925" s="231"/>
    </row>
    <row r="926" spans="1:26" ht="14.25" customHeight="1">
      <c r="A926" s="31"/>
      <c r="B926" s="31"/>
      <c r="C926" s="31"/>
      <c r="D926" s="31"/>
      <c r="E926" s="31"/>
      <c r="F926" s="31"/>
      <c r="G926" s="31"/>
      <c r="H926" s="231"/>
      <c r="I926" s="231"/>
      <c r="J926" s="231"/>
      <c r="K926" s="231"/>
      <c r="L926" s="231"/>
      <c r="M926" s="231"/>
      <c r="N926" s="231"/>
      <c r="O926" s="231"/>
      <c r="P926" s="231"/>
      <c r="Q926" s="231"/>
      <c r="R926" s="231"/>
      <c r="S926" s="231"/>
      <c r="T926" s="231"/>
      <c r="U926" s="231"/>
      <c r="V926" s="231"/>
      <c r="W926" s="231"/>
      <c r="X926" s="231"/>
      <c r="Y926" s="231"/>
      <c r="Z926" s="231"/>
    </row>
    <row r="927" spans="1:26" ht="14.25" customHeight="1">
      <c r="A927" s="31"/>
      <c r="B927" s="31"/>
      <c r="C927" s="31"/>
      <c r="D927" s="31"/>
      <c r="E927" s="31"/>
      <c r="F927" s="31"/>
      <c r="G927" s="31"/>
      <c r="H927" s="231"/>
      <c r="I927" s="231"/>
      <c r="J927" s="231"/>
      <c r="K927" s="231"/>
      <c r="L927" s="231"/>
      <c r="M927" s="231"/>
      <c r="N927" s="231"/>
      <c r="O927" s="231"/>
      <c r="P927" s="231"/>
      <c r="Q927" s="231"/>
      <c r="R927" s="231"/>
      <c r="S927" s="231"/>
      <c r="T927" s="231"/>
      <c r="U927" s="231"/>
      <c r="V927" s="231"/>
      <c r="W927" s="231"/>
      <c r="X927" s="231"/>
      <c r="Y927" s="231"/>
      <c r="Z927" s="231"/>
    </row>
    <row r="928" spans="1:26" ht="14.25" customHeight="1">
      <c r="A928" s="31"/>
      <c r="B928" s="31"/>
      <c r="C928" s="31"/>
      <c r="D928" s="31"/>
      <c r="E928" s="31"/>
      <c r="F928" s="31"/>
      <c r="G928" s="31"/>
      <c r="H928" s="231"/>
      <c r="I928" s="231"/>
      <c r="J928" s="231"/>
      <c r="K928" s="231"/>
      <c r="L928" s="231"/>
      <c r="M928" s="231"/>
      <c r="N928" s="231"/>
      <c r="O928" s="231"/>
      <c r="P928" s="231"/>
      <c r="Q928" s="231"/>
      <c r="R928" s="231"/>
      <c r="S928" s="231"/>
      <c r="T928" s="231"/>
      <c r="U928" s="231"/>
      <c r="V928" s="231"/>
      <c r="W928" s="231"/>
      <c r="X928" s="231"/>
      <c r="Y928" s="231"/>
      <c r="Z928" s="231"/>
    </row>
    <row r="929" spans="1:26" ht="14.25" customHeight="1">
      <c r="A929" s="31"/>
      <c r="B929" s="31"/>
      <c r="C929" s="31"/>
      <c r="D929" s="31"/>
      <c r="E929" s="31"/>
      <c r="F929" s="31"/>
      <c r="G929" s="31"/>
      <c r="H929" s="231"/>
      <c r="I929" s="231"/>
      <c r="J929" s="231"/>
      <c r="K929" s="231"/>
      <c r="L929" s="231"/>
      <c r="M929" s="231"/>
      <c r="N929" s="231"/>
      <c r="O929" s="231"/>
      <c r="P929" s="231"/>
      <c r="Q929" s="231"/>
      <c r="R929" s="231"/>
      <c r="S929" s="231"/>
      <c r="T929" s="231"/>
      <c r="U929" s="231"/>
      <c r="V929" s="231"/>
      <c r="W929" s="231"/>
      <c r="X929" s="231"/>
      <c r="Y929" s="231"/>
      <c r="Z929" s="231"/>
    </row>
    <row r="930" spans="1:26" ht="14.25" customHeight="1">
      <c r="A930" s="31"/>
      <c r="B930" s="31"/>
      <c r="C930" s="31"/>
      <c r="D930" s="31"/>
      <c r="E930" s="31"/>
      <c r="F930" s="31"/>
      <c r="G930" s="31"/>
      <c r="H930" s="231"/>
      <c r="I930" s="231"/>
      <c r="J930" s="231"/>
      <c r="K930" s="231"/>
      <c r="L930" s="231"/>
      <c r="M930" s="231"/>
      <c r="N930" s="231"/>
      <c r="O930" s="231"/>
      <c r="P930" s="231"/>
      <c r="Q930" s="231"/>
      <c r="R930" s="231"/>
      <c r="S930" s="231"/>
      <c r="T930" s="231"/>
      <c r="U930" s="231"/>
      <c r="V930" s="231"/>
      <c r="W930" s="231"/>
      <c r="X930" s="231"/>
      <c r="Y930" s="231"/>
      <c r="Z930" s="231"/>
    </row>
    <row r="931" spans="1:26" ht="14.25" customHeight="1">
      <c r="A931" s="31"/>
      <c r="B931" s="31"/>
      <c r="C931" s="31"/>
      <c r="D931" s="31"/>
      <c r="E931" s="31"/>
      <c r="F931" s="31"/>
      <c r="G931" s="31"/>
      <c r="H931" s="231"/>
      <c r="I931" s="231"/>
      <c r="J931" s="231"/>
      <c r="K931" s="231"/>
      <c r="L931" s="231"/>
      <c r="M931" s="231"/>
      <c r="N931" s="231"/>
      <c r="O931" s="231"/>
      <c r="P931" s="231"/>
      <c r="Q931" s="231"/>
      <c r="R931" s="231"/>
      <c r="S931" s="231"/>
      <c r="T931" s="231"/>
      <c r="U931" s="231"/>
      <c r="V931" s="231"/>
      <c r="W931" s="231"/>
      <c r="X931" s="231"/>
      <c r="Y931" s="231"/>
      <c r="Z931" s="231"/>
    </row>
    <row r="932" spans="1:26" ht="14.25" customHeight="1">
      <c r="A932" s="31"/>
      <c r="B932" s="31"/>
      <c r="C932" s="31"/>
      <c r="D932" s="31"/>
      <c r="E932" s="31"/>
      <c r="F932" s="31"/>
      <c r="G932" s="31"/>
      <c r="H932" s="231"/>
      <c r="I932" s="231"/>
      <c r="J932" s="231"/>
      <c r="K932" s="231"/>
      <c r="L932" s="231"/>
      <c r="M932" s="231"/>
      <c r="N932" s="231"/>
      <c r="O932" s="231"/>
      <c r="P932" s="231"/>
      <c r="Q932" s="231"/>
      <c r="R932" s="231"/>
      <c r="S932" s="231"/>
      <c r="T932" s="231"/>
      <c r="U932" s="231"/>
      <c r="V932" s="231"/>
      <c r="W932" s="231"/>
      <c r="X932" s="231"/>
      <c r="Y932" s="231"/>
      <c r="Z932" s="231"/>
    </row>
    <row r="933" spans="1:26" ht="14.25" customHeight="1">
      <c r="A933" s="31"/>
      <c r="B933" s="31"/>
      <c r="C933" s="31"/>
      <c r="D933" s="31"/>
      <c r="E933" s="31"/>
      <c r="F933" s="31"/>
      <c r="G933" s="31"/>
      <c r="H933" s="231"/>
      <c r="I933" s="231"/>
      <c r="J933" s="231"/>
      <c r="K933" s="231"/>
      <c r="L933" s="231"/>
      <c r="M933" s="231"/>
      <c r="N933" s="231"/>
      <c r="O933" s="231"/>
      <c r="P933" s="231"/>
      <c r="Q933" s="231"/>
      <c r="R933" s="231"/>
      <c r="S933" s="231"/>
      <c r="T933" s="231"/>
      <c r="U933" s="231"/>
      <c r="V933" s="231"/>
      <c r="W933" s="231"/>
      <c r="X933" s="231"/>
      <c r="Y933" s="231"/>
      <c r="Z933" s="231"/>
    </row>
    <row r="934" spans="1:26" ht="14.25" customHeight="1">
      <c r="A934" s="31"/>
      <c r="B934" s="31"/>
      <c r="C934" s="31"/>
      <c r="D934" s="31"/>
      <c r="E934" s="31"/>
      <c r="F934" s="31"/>
      <c r="G934" s="31"/>
      <c r="H934" s="231"/>
      <c r="I934" s="231"/>
      <c r="J934" s="231"/>
      <c r="K934" s="231"/>
      <c r="L934" s="231"/>
      <c r="M934" s="231"/>
      <c r="N934" s="231"/>
      <c r="O934" s="231"/>
      <c r="P934" s="231"/>
      <c r="Q934" s="231"/>
      <c r="R934" s="231"/>
      <c r="S934" s="231"/>
      <c r="T934" s="231"/>
      <c r="U934" s="231"/>
      <c r="V934" s="231"/>
      <c r="W934" s="231"/>
      <c r="X934" s="231"/>
      <c r="Y934" s="231"/>
      <c r="Z934" s="231"/>
    </row>
    <row r="935" spans="1:26" ht="14.25" customHeight="1">
      <c r="A935" s="31"/>
      <c r="B935" s="31"/>
      <c r="C935" s="31"/>
      <c r="D935" s="31"/>
      <c r="E935" s="31"/>
      <c r="F935" s="31"/>
      <c r="G935" s="31"/>
      <c r="H935" s="231"/>
      <c r="I935" s="231"/>
      <c r="J935" s="231"/>
      <c r="K935" s="231"/>
      <c r="L935" s="231"/>
      <c r="M935" s="231"/>
      <c r="N935" s="231"/>
      <c r="O935" s="231"/>
      <c r="P935" s="231"/>
      <c r="Q935" s="231"/>
      <c r="R935" s="231"/>
      <c r="S935" s="231"/>
      <c r="T935" s="231"/>
      <c r="U935" s="231"/>
      <c r="V935" s="231"/>
      <c r="W935" s="231"/>
      <c r="X935" s="231"/>
      <c r="Y935" s="231"/>
      <c r="Z935" s="231"/>
    </row>
    <row r="936" spans="1:26" ht="14.25" customHeight="1">
      <c r="A936" s="31"/>
      <c r="B936" s="31"/>
      <c r="C936" s="31"/>
      <c r="D936" s="31"/>
      <c r="E936" s="31"/>
      <c r="F936" s="31"/>
      <c r="G936" s="31"/>
      <c r="H936" s="231"/>
      <c r="I936" s="231"/>
      <c r="J936" s="231"/>
      <c r="K936" s="231"/>
      <c r="L936" s="231"/>
      <c r="M936" s="231"/>
      <c r="N936" s="231"/>
      <c r="O936" s="231"/>
      <c r="P936" s="231"/>
      <c r="Q936" s="231"/>
      <c r="R936" s="231"/>
      <c r="S936" s="231"/>
      <c r="T936" s="231"/>
      <c r="U936" s="231"/>
      <c r="V936" s="231"/>
      <c r="W936" s="231"/>
      <c r="X936" s="231"/>
      <c r="Y936" s="231"/>
      <c r="Z936" s="231"/>
    </row>
    <row r="937" spans="1:26" ht="14.25" customHeight="1">
      <c r="A937" s="31"/>
      <c r="B937" s="31"/>
      <c r="C937" s="31"/>
      <c r="D937" s="31"/>
      <c r="E937" s="31"/>
      <c r="F937" s="31"/>
      <c r="G937" s="31"/>
      <c r="H937" s="231"/>
      <c r="I937" s="231"/>
      <c r="J937" s="231"/>
      <c r="K937" s="231"/>
      <c r="L937" s="231"/>
      <c r="M937" s="231"/>
      <c r="N937" s="231"/>
      <c r="O937" s="231"/>
      <c r="P937" s="231"/>
      <c r="Q937" s="231"/>
      <c r="R937" s="231"/>
      <c r="S937" s="231"/>
      <c r="T937" s="231"/>
      <c r="U937" s="231"/>
      <c r="V937" s="231"/>
      <c r="W937" s="231"/>
      <c r="X937" s="231"/>
      <c r="Y937" s="231"/>
      <c r="Z937" s="231"/>
    </row>
    <row r="938" spans="1:26" ht="14.25" customHeight="1">
      <c r="A938" s="31"/>
      <c r="B938" s="31"/>
      <c r="C938" s="31"/>
      <c r="D938" s="31"/>
      <c r="E938" s="31"/>
      <c r="F938" s="31"/>
      <c r="G938" s="31"/>
      <c r="H938" s="231"/>
      <c r="I938" s="231"/>
      <c r="J938" s="231"/>
      <c r="K938" s="231"/>
      <c r="L938" s="231"/>
      <c r="M938" s="231"/>
      <c r="N938" s="231"/>
      <c r="O938" s="231"/>
      <c r="P938" s="231"/>
      <c r="Q938" s="231"/>
      <c r="R938" s="231"/>
      <c r="S938" s="231"/>
      <c r="T938" s="231"/>
      <c r="U938" s="231"/>
      <c r="V938" s="231"/>
      <c r="W938" s="231"/>
      <c r="X938" s="231"/>
      <c r="Y938" s="231"/>
      <c r="Z938" s="231"/>
    </row>
    <row r="939" spans="1:26" ht="14.25" customHeight="1">
      <c r="A939" s="31"/>
      <c r="B939" s="31"/>
      <c r="C939" s="31"/>
      <c r="D939" s="31"/>
      <c r="E939" s="31"/>
      <c r="F939" s="31"/>
      <c r="G939" s="31"/>
      <c r="H939" s="231"/>
      <c r="I939" s="231"/>
      <c r="J939" s="231"/>
      <c r="K939" s="231"/>
      <c r="L939" s="231"/>
      <c r="M939" s="231"/>
      <c r="N939" s="231"/>
      <c r="O939" s="231"/>
      <c r="P939" s="231"/>
      <c r="Q939" s="231"/>
      <c r="R939" s="231"/>
      <c r="S939" s="231"/>
      <c r="T939" s="231"/>
      <c r="U939" s="231"/>
      <c r="V939" s="231"/>
      <c r="W939" s="231"/>
      <c r="X939" s="231"/>
      <c r="Y939" s="231"/>
      <c r="Z939" s="231"/>
    </row>
    <row r="940" spans="1:26" ht="14.25" customHeight="1">
      <c r="A940" s="31"/>
      <c r="B940" s="31"/>
      <c r="C940" s="31"/>
      <c r="D940" s="31"/>
      <c r="E940" s="31"/>
      <c r="F940" s="31"/>
      <c r="G940" s="31"/>
      <c r="H940" s="231"/>
      <c r="I940" s="231"/>
      <c r="J940" s="231"/>
      <c r="K940" s="231"/>
      <c r="L940" s="231"/>
      <c r="M940" s="231"/>
      <c r="N940" s="231"/>
      <c r="O940" s="231"/>
      <c r="P940" s="231"/>
      <c r="Q940" s="231"/>
      <c r="R940" s="231"/>
      <c r="S940" s="231"/>
      <c r="T940" s="231"/>
      <c r="U940" s="231"/>
      <c r="V940" s="231"/>
      <c r="W940" s="231"/>
      <c r="X940" s="231"/>
      <c r="Y940" s="231"/>
      <c r="Z940" s="231"/>
    </row>
    <row r="941" spans="1:26" ht="14.25" customHeight="1">
      <c r="A941" s="31"/>
      <c r="B941" s="31"/>
      <c r="C941" s="31"/>
      <c r="D941" s="31"/>
      <c r="E941" s="31"/>
      <c r="F941" s="31"/>
      <c r="G941" s="31"/>
      <c r="H941" s="231"/>
      <c r="I941" s="231"/>
      <c r="J941" s="231"/>
      <c r="K941" s="231"/>
      <c r="L941" s="231"/>
      <c r="M941" s="231"/>
      <c r="N941" s="231"/>
      <c r="O941" s="231"/>
      <c r="P941" s="231"/>
      <c r="Q941" s="231"/>
      <c r="R941" s="231"/>
      <c r="S941" s="231"/>
      <c r="T941" s="231"/>
      <c r="U941" s="231"/>
      <c r="V941" s="231"/>
      <c r="W941" s="231"/>
      <c r="X941" s="231"/>
      <c r="Y941" s="231"/>
      <c r="Z941" s="231"/>
    </row>
    <row r="942" spans="1:26" ht="14.25" customHeight="1">
      <c r="A942" s="31"/>
      <c r="B942" s="31"/>
      <c r="C942" s="31"/>
      <c r="D942" s="31"/>
      <c r="E942" s="31"/>
      <c r="F942" s="31"/>
      <c r="G942" s="31"/>
      <c r="H942" s="231"/>
      <c r="I942" s="231"/>
      <c r="J942" s="231"/>
      <c r="K942" s="231"/>
      <c r="L942" s="231"/>
      <c r="M942" s="231"/>
      <c r="N942" s="231"/>
      <c r="O942" s="231"/>
      <c r="P942" s="231"/>
      <c r="Q942" s="231"/>
      <c r="R942" s="231"/>
      <c r="S942" s="231"/>
      <c r="T942" s="231"/>
      <c r="U942" s="231"/>
      <c r="V942" s="231"/>
      <c r="W942" s="231"/>
      <c r="X942" s="231"/>
      <c r="Y942" s="231"/>
      <c r="Z942" s="231"/>
    </row>
    <row r="943" spans="1:26" ht="14.25" customHeight="1">
      <c r="A943" s="31"/>
      <c r="B943" s="31"/>
      <c r="C943" s="31"/>
      <c r="D943" s="31"/>
      <c r="E943" s="31"/>
      <c r="F943" s="31"/>
      <c r="G943" s="31"/>
      <c r="H943" s="231"/>
      <c r="I943" s="231"/>
      <c r="J943" s="231"/>
      <c r="K943" s="231"/>
      <c r="L943" s="231"/>
      <c r="M943" s="231"/>
      <c r="N943" s="231"/>
      <c r="O943" s="231"/>
      <c r="P943" s="231"/>
      <c r="Q943" s="231"/>
      <c r="R943" s="231"/>
      <c r="S943" s="231"/>
      <c r="T943" s="231"/>
      <c r="U943" s="231"/>
      <c r="V943" s="231"/>
      <c r="W943" s="231"/>
      <c r="X943" s="231"/>
      <c r="Y943" s="231"/>
      <c r="Z943" s="231"/>
    </row>
    <row r="944" spans="1:26" ht="14.25" customHeight="1">
      <c r="A944" s="31"/>
      <c r="B944" s="31"/>
      <c r="C944" s="31"/>
      <c r="D944" s="31"/>
      <c r="E944" s="31"/>
      <c r="F944" s="31"/>
      <c r="G944" s="31"/>
      <c r="H944" s="231"/>
      <c r="I944" s="231"/>
      <c r="J944" s="231"/>
      <c r="K944" s="231"/>
      <c r="L944" s="231"/>
      <c r="M944" s="231"/>
      <c r="N944" s="231"/>
      <c r="O944" s="231"/>
      <c r="P944" s="231"/>
      <c r="Q944" s="231"/>
      <c r="R944" s="231"/>
      <c r="S944" s="231"/>
      <c r="T944" s="231"/>
      <c r="U944" s="231"/>
      <c r="V944" s="231"/>
      <c r="W944" s="231"/>
      <c r="X944" s="231"/>
      <c r="Y944" s="231"/>
      <c r="Z944" s="231"/>
    </row>
    <row r="945" spans="1:26" ht="14.25" customHeight="1">
      <c r="A945" s="31"/>
      <c r="B945" s="31"/>
      <c r="C945" s="31"/>
      <c r="D945" s="31"/>
      <c r="E945" s="31"/>
      <c r="F945" s="31"/>
      <c r="G945" s="31"/>
      <c r="H945" s="231"/>
      <c r="I945" s="231"/>
      <c r="J945" s="231"/>
      <c r="K945" s="231"/>
      <c r="L945" s="231"/>
      <c r="M945" s="231"/>
      <c r="N945" s="231"/>
      <c r="O945" s="231"/>
      <c r="P945" s="231"/>
      <c r="Q945" s="231"/>
      <c r="R945" s="231"/>
      <c r="S945" s="231"/>
      <c r="T945" s="231"/>
      <c r="U945" s="231"/>
      <c r="V945" s="231"/>
      <c r="W945" s="231"/>
      <c r="X945" s="231"/>
      <c r="Y945" s="231"/>
      <c r="Z945" s="231"/>
    </row>
    <row r="946" spans="1:26" ht="14.25" customHeight="1">
      <c r="A946" s="31"/>
      <c r="B946" s="31"/>
      <c r="C946" s="31"/>
      <c r="D946" s="31"/>
      <c r="E946" s="31"/>
      <c r="F946" s="31"/>
      <c r="G946" s="31"/>
      <c r="H946" s="231"/>
      <c r="I946" s="231"/>
      <c r="J946" s="231"/>
      <c r="K946" s="231"/>
      <c r="L946" s="231"/>
      <c r="M946" s="231"/>
      <c r="N946" s="231"/>
      <c r="O946" s="231"/>
      <c r="P946" s="231"/>
      <c r="Q946" s="231"/>
      <c r="R946" s="231"/>
      <c r="S946" s="231"/>
      <c r="T946" s="231"/>
      <c r="U946" s="231"/>
      <c r="V946" s="231"/>
      <c r="W946" s="231"/>
      <c r="X946" s="231"/>
      <c r="Y946" s="231"/>
      <c r="Z946" s="231"/>
    </row>
    <row r="947" spans="1:26" ht="14.25" customHeight="1">
      <c r="A947" s="31"/>
      <c r="B947" s="31"/>
      <c r="C947" s="31"/>
      <c r="D947" s="31"/>
      <c r="E947" s="31"/>
      <c r="F947" s="31"/>
      <c r="G947" s="31"/>
      <c r="H947" s="231"/>
      <c r="I947" s="231"/>
      <c r="J947" s="231"/>
      <c r="K947" s="231"/>
      <c r="L947" s="231"/>
      <c r="M947" s="231"/>
      <c r="N947" s="231"/>
      <c r="O947" s="231"/>
      <c r="P947" s="231"/>
      <c r="Q947" s="231"/>
      <c r="R947" s="231"/>
      <c r="S947" s="231"/>
      <c r="T947" s="231"/>
      <c r="U947" s="231"/>
      <c r="V947" s="231"/>
      <c r="W947" s="231"/>
      <c r="X947" s="231"/>
      <c r="Y947" s="231"/>
      <c r="Z947" s="231"/>
    </row>
    <row r="948" spans="1:26" ht="14.25" customHeight="1">
      <c r="A948" s="31"/>
      <c r="B948" s="31"/>
      <c r="C948" s="31"/>
      <c r="D948" s="31"/>
      <c r="E948" s="31"/>
      <c r="F948" s="31"/>
      <c r="G948" s="31"/>
      <c r="H948" s="231"/>
      <c r="I948" s="231"/>
      <c r="J948" s="231"/>
      <c r="K948" s="231"/>
      <c r="L948" s="231"/>
      <c r="M948" s="231"/>
      <c r="N948" s="231"/>
      <c r="O948" s="231"/>
      <c r="P948" s="231"/>
      <c r="Q948" s="231"/>
      <c r="R948" s="231"/>
      <c r="S948" s="231"/>
      <c r="T948" s="231"/>
      <c r="U948" s="231"/>
      <c r="V948" s="231"/>
      <c r="W948" s="231"/>
      <c r="X948" s="231"/>
      <c r="Y948" s="231"/>
      <c r="Z948" s="231"/>
    </row>
    <row r="949" spans="1:26" ht="14.25" customHeight="1">
      <c r="A949" s="31"/>
      <c r="B949" s="31"/>
      <c r="C949" s="31"/>
      <c r="D949" s="31"/>
      <c r="E949" s="31"/>
      <c r="F949" s="31"/>
      <c r="G949" s="31"/>
      <c r="H949" s="231"/>
      <c r="I949" s="231"/>
      <c r="J949" s="231"/>
      <c r="K949" s="231"/>
      <c r="L949" s="231"/>
      <c r="M949" s="231"/>
      <c r="N949" s="231"/>
      <c r="O949" s="231"/>
      <c r="P949" s="231"/>
      <c r="Q949" s="231"/>
      <c r="R949" s="231"/>
      <c r="S949" s="231"/>
      <c r="T949" s="231"/>
      <c r="U949" s="231"/>
      <c r="V949" s="231"/>
      <c r="W949" s="231"/>
      <c r="X949" s="231"/>
      <c r="Y949" s="231"/>
      <c r="Z949" s="231"/>
    </row>
    <row r="950" spans="1:26" ht="14.25" customHeight="1">
      <c r="A950" s="31"/>
      <c r="B950" s="31"/>
      <c r="C950" s="31"/>
      <c r="D950" s="31"/>
      <c r="E950" s="31"/>
      <c r="F950" s="31"/>
      <c r="G950" s="31"/>
      <c r="H950" s="231"/>
      <c r="I950" s="231"/>
      <c r="J950" s="231"/>
      <c r="K950" s="231"/>
      <c r="L950" s="231"/>
      <c r="M950" s="231"/>
      <c r="N950" s="231"/>
      <c r="O950" s="231"/>
      <c r="P950" s="231"/>
      <c r="Q950" s="231"/>
      <c r="R950" s="231"/>
      <c r="S950" s="231"/>
      <c r="T950" s="231"/>
      <c r="U950" s="231"/>
      <c r="V950" s="231"/>
      <c r="W950" s="231"/>
      <c r="X950" s="231"/>
      <c r="Y950" s="231"/>
      <c r="Z950" s="231"/>
    </row>
    <row r="951" spans="1:26" ht="14.25" customHeight="1">
      <c r="A951" s="31"/>
      <c r="B951" s="31"/>
      <c r="C951" s="31"/>
      <c r="D951" s="31"/>
      <c r="E951" s="31"/>
      <c r="F951" s="31"/>
      <c r="G951" s="31"/>
      <c r="H951" s="231"/>
      <c r="I951" s="231"/>
      <c r="J951" s="231"/>
      <c r="K951" s="231"/>
      <c r="L951" s="231"/>
      <c r="M951" s="231"/>
      <c r="N951" s="231"/>
      <c r="O951" s="231"/>
      <c r="P951" s="231"/>
      <c r="Q951" s="231"/>
      <c r="R951" s="231"/>
      <c r="S951" s="231"/>
      <c r="T951" s="231"/>
      <c r="U951" s="231"/>
      <c r="V951" s="231"/>
      <c r="W951" s="231"/>
      <c r="X951" s="231"/>
      <c r="Y951" s="231"/>
      <c r="Z951" s="231"/>
    </row>
    <row r="952" spans="1:26" ht="14.25" customHeight="1">
      <c r="A952" s="31"/>
      <c r="B952" s="31"/>
      <c r="C952" s="31"/>
      <c r="D952" s="31"/>
      <c r="E952" s="31"/>
      <c r="F952" s="31"/>
      <c r="G952" s="31"/>
      <c r="H952" s="231"/>
      <c r="I952" s="231"/>
      <c r="J952" s="231"/>
      <c r="K952" s="231"/>
      <c r="L952" s="231"/>
      <c r="M952" s="231"/>
      <c r="N952" s="231"/>
      <c r="O952" s="231"/>
      <c r="P952" s="231"/>
      <c r="Q952" s="231"/>
      <c r="R952" s="231"/>
      <c r="S952" s="231"/>
      <c r="T952" s="231"/>
      <c r="U952" s="231"/>
      <c r="V952" s="231"/>
      <c r="W952" s="231"/>
      <c r="X952" s="231"/>
      <c r="Y952" s="231"/>
      <c r="Z952" s="231"/>
    </row>
    <row r="953" spans="1:26" ht="14.25" customHeight="1">
      <c r="A953" s="31"/>
      <c r="B953" s="31"/>
      <c r="C953" s="31"/>
      <c r="D953" s="31"/>
      <c r="E953" s="31"/>
      <c r="F953" s="31"/>
      <c r="G953" s="31"/>
      <c r="H953" s="231"/>
      <c r="I953" s="231"/>
      <c r="J953" s="231"/>
      <c r="K953" s="231"/>
      <c r="L953" s="231"/>
      <c r="M953" s="231"/>
      <c r="N953" s="231"/>
      <c r="O953" s="231"/>
      <c r="P953" s="231"/>
      <c r="Q953" s="231"/>
      <c r="R953" s="231"/>
      <c r="S953" s="231"/>
      <c r="T953" s="231"/>
      <c r="U953" s="231"/>
      <c r="V953" s="231"/>
      <c r="W953" s="231"/>
      <c r="X953" s="231"/>
      <c r="Y953" s="231"/>
      <c r="Z953" s="231"/>
    </row>
    <row r="954" spans="1:26" ht="14.25" customHeight="1">
      <c r="A954" s="31"/>
      <c r="B954" s="31"/>
      <c r="C954" s="31"/>
      <c r="D954" s="31"/>
      <c r="E954" s="31"/>
      <c r="F954" s="31"/>
      <c r="G954" s="31"/>
      <c r="H954" s="231"/>
      <c r="I954" s="231"/>
      <c r="J954" s="231"/>
      <c r="K954" s="231"/>
      <c r="L954" s="231"/>
      <c r="M954" s="231"/>
      <c r="N954" s="231"/>
      <c r="O954" s="231"/>
      <c r="P954" s="231"/>
      <c r="Q954" s="231"/>
      <c r="R954" s="231"/>
      <c r="S954" s="231"/>
      <c r="T954" s="231"/>
      <c r="U954" s="231"/>
      <c r="V954" s="231"/>
      <c r="W954" s="231"/>
      <c r="X954" s="231"/>
      <c r="Y954" s="231"/>
      <c r="Z954" s="231"/>
    </row>
    <row r="955" spans="1:26" ht="14.25" customHeight="1">
      <c r="A955" s="31"/>
      <c r="B955" s="31"/>
      <c r="C955" s="31"/>
      <c r="D955" s="31"/>
      <c r="E955" s="31"/>
      <c r="F955" s="31"/>
      <c r="G955" s="31"/>
      <c r="H955" s="231"/>
      <c r="I955" s="231"/>
      <c r="J955" s="231"/>
      <c r="K955" s="231"/>
      <c r="L955" s="231"/>
      <c r="M955" s="231"/>
      <c r="N955" s="231"/>
      <c r="O955" s="231"/>
      <c r="P955" s="231"/>
      <c r="Q955" s="231"/>
      <c r="R955" s="231"/>
      <c r="S955" s="231"/>
      <c r="T955" s="231"/>
      <c r="U955" s="231"/>
      <c r="V955" s="231"/>
      <c r="W955" s="231"/>
      <c r="X955" s="231"/>
      <c r="Y955" s="231"/>
      <c r="Z955" s="231"/>
    </row>
    <row r="956" spans="1:26" ht="14.25" customHeight="1">
      <c r="A956" s="31"/>
      <c r="B956" s="31"/>
      <c r="C956" s="31"/>
      <c r="D956" s="31"/>
      <c r="E956" s="31"/>
      <c r="F956" s="31"/>
      <c r="G956" s="31"/>
      <c r="H956" s="231"/>
      <c r="I956" s="231"/>
      <c r="J956" s="231"/>
      <c r="K956" s="231"/>
      <c r="L956" s="231"/>
      <c r="M956" s="231"/>
      <c r="N956" s="231"/>
      <c r="O956" s="231"/>
      <c r="P956" s="231"/>
      <c r="Q956" s="231"/>
      <c r="R956" s="231"/>
      <c r="S956" s="231"/>
      <c r="T956" s="231"/>
      <c r="U956" s="231"/>
      <c r="V956" s="231"/>
      <c r="W956" s="231"/>
      <c r="X956" s="231"/>
      <c r="Y956" s="231"/>
      <c r="Z956" s="231"/>
    </row>
    <row r="957" spans="1:26" ht="14.25" customHeight="1">
      <c r="A957" s="31"/>
      <c r="B957" s="31"/>
      <c r="C957" s="31"/>
      <c r="D957" s="31"/>
      <c r="E957" s="31"/>
      <c r="F957" s="31"/>
      <c r="G957" s="31"/>
      <c r="H957" s="231"/>
      <c r="I957" s="231"/>
      <c r="J957" s="231"/>
      <c r="K957" s="231"/>
      <c r="L957" s="231"/>
      <c r="M957" s="231"/>
      <c r="N957" s="231"/>
      <c r="O957" s="231"/>
      <c r="P957" s="231"/>
      <c r="Q957" s="231"/>
      <c r="R957" s="231"/>
      <c r="S957" s="231"/>
      <c r="T957" s="231"/>
      <c r="U957" s="231"/>
      <c r="V957" s="231"/>
      <c r="W957" s="231"/>
      <c r="X957" s="231"/>
      <c r="Y957" s="231"/>
      <c r="Z957" s="231"/>
    </row>
    <row r="958" spans="1:26" ht="14.25" customHeight="1">
      <c r="A958" s="31"/>
      <c r="B958" s="31"/>
      <c r="C958" s="31"/>
      <c r="D958" s="31"/>
      <c r="E958" s="31"/>
      <c r="F958" s="31"/>
      <c r="G958" s="31"/>
      <c r="H958" s="231"/>
      <c r="I958" s="231"/>
      <c r="J958" s="231"/>
      <c r="K958" s="231"/>
      <c r="L958" s="231"/>
      <c r="M958" s="231"/>
      <c r="N958" s="231"/>
      <c r="O958" s="231"/>
      <c r="P958" s="231"/>
      <c r="Q958" s="231"/>
      <c r="R958" s="231"/>
      <c r="S958" s="231"/>
      <c r="T958" s="231"/>
      <c r="U958" s="231"/>
      <c r="V958" s="231"/>
      <c r="W958" s="231"/>
      <c r="X958" s="231"/>
      <c r="Y958" s="231"/>
      <c r="Z958" s="231"/>
    </row>
    <row r="959" spans="1:26" ht="14.25" customHeight="1">
      <c r="A959" s="31"/>
      <c r="B959" s="31"/>
      <c r="C959" s="31"/>
      <c r="D959" s="31"/>
      <c r="E959" s="31"/>
      <c r="F959" s="31"/>
      <c r="G959" s="31"/>
      <c r="H959" s="231"/>
      <c r="I959" s="231"/>
      <c r="J959" s="231"/>
      <c r="K959" s="231"/>
      <c r="L959" s="231"/>
      <c r="M959" s="231"/>
      <c r="N959" s="231"/>
      <c r="O959" s="231"/>
      <c r="P959" s="231"/>
      <c r="Q959" s="231"/>
      <c r="R959" s="231"/>
      <c r="S959" s="231"/>
      <c r="T959" s="231"/>
      <c r="U959" s="231"/>
      <c r="V959" s="231"/>
      <c r="W959" s="231"/>
      <c r="X959" s="231"/>
      <c r="Y959" s="231"/>
      <c r="Z959" s="231"/>
    </row>
    <row r="960" spans="1:26" ht="14.25" customHeight="1">
      <c r="A960" s="31"/>
      <c r="B960" s="31"/>
      <c r="C960" s="31"/>
      <c r="D960" s="31"/>
      <c r="E960" s="31"/>
      <c r="F960" s="31"/>
      <c r="G960" s="31"/>
      <c r="H960" s="231"/>
      <c r="I960" s="231"/>
      <c r="J960" s="231"/>
      <c r="K960" s="231"/>
      <c r="L960" s="231"/>
      <c r="M960" s="231"/>
      <c r="N960" s="231"/>
      <c r="O960" s="231"/>
      <c r="P960" s="231"/>
      <c r="Q960" s="231"/>
      <c r="R960" s="231"/>
      <c r="S960" s="231"/>
      <c r="T960" s="231"/>
      <c r="U960" s="231"/>
      <c r="V960" s="231"/>
      <c r="W960" s="231"/>
      <c r="X960" s="231"/>
      <c r="Y960" s="231"/>
      <c r="Z960" s="231"/>
    </row>
    <row r="961" spans="1:26" ht="14.25" customHeight="1">
      <c r="A961" s="31"/>
      <c r="B961" s="31"/>
      <c r="C961" s="31"/>
      <c r="D961" s="31"/>
      <c r="E961" s="31"/>
      <c r="F961" s="31"/>
      <c r="G961" s="31"/>
      <c r="H961" s="231"/>
      <c r="I961" s="231"/>
      <c r="J961" s="231"/>
      <c r="K961" s="231"/>
      <c r="L961" s="231"/>
      <c r="M961" s="231"/>
      <c r="N961" s="231"/>
      <c r="O961" s="231"/>
      <c r="P961" s="231"/>
      <c r="Q961" s="231"/>
      <c r="R961" s="231"/>
      <c r="S961" s="231"/>
      <c r="T961" s="231"/>
      <c r="U961" s="231"/>
      <c r="V961" s="231"/>
      <c r="W961" s="231"/>
      <c r="X961" s="231"/>
      <c r="Y961" s="231"/>
      <c r="Z961" s="231"/>
    </row>
    <row r="962" spans="1:26" ht="14.25" customHeight="1">
      <c r="A962" s="31"/>
      <c r="B962" s="31"/>
      <c r="C962" s="31"/>
      <c r="D962" s="31"/>
      <c r="E962" s="31"/>
      <c r="F962" s="31"/>
      <c r="G962" s="31"/>
      <c r="H962" s="231"/>
      <c r="I962" s="231"/>
      <c r="J962" s="231"/>
      <c r="K962" s="231"/>
      <c r="L962" s="231"/>
      <c r="M962" s="231"/>
      <c r="N962" s="231"/>
      <c r="O962" s="231"/>
      <c r="P962" s="231"/>
      <c r="Q962" s="231"/>
      <c r="R962" s="231"/>
      <c r="S962" s="231"/>
      <c r="T962" s="231"/>
      <c r="U962" s="231"/>
      <c r="V962" s="231"/>
      <c r="W962" s="231"/>
      <c r="X962" s="231"/>
      <c r="Y962" s="231"/>
      <c r="Z962" s="231"/>
    </row>
    <row r="963" spans="1:26" ht="14.25" customHeight="1">
      <c r="A963" s="31"/>
      <c r="B963" s="31"/>
      <c r="C963" s="31"/>
      <c r="D963" s="31"/>
      <c r="E963" s="31"/>
      <c r="F963" s="31"/>
      <c r="G963" s="31"/>
      <c r="H963" s="231"/>
      <c r="I963" s="231"/>
      <c r="J963" s="231"/>
      <c r="K963" s="231"/>
      <c r="L963" s="231"/>
      <c r="M963" s="231"/>
      <c r="N963" s="231"/>
      <c r="O963" s="231"/>
      <c r="P963" s="231"/>
      <c r="Q963" s="231"/>
      <c r="R963" s="231"/>
      <c r="S963" s="231"/>
      <c r="T963" s="231"/>
      <c r="U963" s="231"/>
      <c r="V963" s="231"/>
      <c r="W963" s="231"/>
      <c r="X963" s="231"/>
      <c r="Y963" s="231"/>
      <c r="Z963" s="231"/>
    </row>
    <row r="964" spans="1:26" ht="14.25" customHeight="1">
      <c r="A964" s="31"/>
      <c r="B964" s="31"/>
      <c r="C964" s="31"/>
      <c r="D964" s="31"/>
      <c r="E964" s="31"/>
      <c r="F964" s="31"/>
      <c r="G964" s="31"/>
      <c r="H964" s="231"/>
      <c r="I964" s="231"/>
      <c r="J964" s="231"/>
      <c r="K964" s="231"/>
      <c r="L964" s="231"/>
      <c r="M964" s="231"/>
      <c r="N964" s="231"/>
      <c r="O964" s="231"/>
      <c r="P964" s="231"/>
      <c r="Q964" s="231"/>
      <c r="R964" s="231"/>
      <c r="S964" s="231"/>
      <c r="T964" s="231"/>
      <c r="U964" s="231"/>
      <c r="V964" s="231"/>
      <c r="W964" s="231"/>
      <c r="X964" s="231"/>
      <c r="Y964" s="231"/>
      <c r="Z964" s="231"/>
    </row>
    <row r="965" spans="1:26" ht="14.25" customHeight="1">
      <c r="A965" s="31"/>
      <c r="B965" s="31"/>
      <c r="C965" s="31"/>
      <c r="D965" s="31"/>
      <c r="E965" s="31"/>
      <c r="F965" s="31"/>
      <c r="G965" s="31"/>
      <c r="H965" s="231"/>
      <c r="I965" s="231"/>
      <c r="J965" s="231"/>
      <c r="K965" s="231"/>
      <c r="L965" s="231"/>
      <c r="M965" s="231"/>
      <c r="N965" s="231"/>
      <c r="O965" s="231"/>
      <c r="P965" s="231"/>
      <c r="Q965" s="231"/>
      <c r="R965" s="231"/>
      <c r="S965" s="231"/>
      <c r="T965" s="231"/>
      <c r="U965" s="231"/>
      <c r="V965" s="231"/>
      <c r="W965" s="231"/>
      <c r="X965" s="231"/>
      <c r="Y965" s="231"/>
      <c r="Z965" s="231"/>
    </row>
    <row r="966" spans="1:26" ht="14.25" customHeight="1">
      <c r="A966" s="31"/>
      <c r="B966" s="31"/>
      <c r="C966" s="31"/>
      <c r="D966" s="31"/>
      <c r="E966" s="31"/>
      <c r="F966" s="31"/>
      <c r="G966" s="31"/>
      <c r="H966" s="231"/>
      <c r="I966" s="231"/>
      <c r="J966" s="231"/>
      <c r="K966" s="231"/>
      <c r="L966" s="231"/>
      <c r="M966" s="231"/>
      <c r="N966" s="231"/>
      <c r="O966" s="231"/>
      <c r="P966" s="231"/>
      <c r="Q966" s="231"/>
      <c r="R966" s="231"/>
      <c r="S966" s="231"/>
      <c r="T966" s="231"/>
      <c r="U966" s="231"/>
      <c r="V966" s="231"/>
      <c r="W966" s="231"/>
      <c r="X966" s="231"/>
      <c r="Y966" s="231"/>
      <c r="Z966" s="231"/>
    </row>
    <row r="967" spans="1:26" ht="14.25" customHeight="1">
      <c r="A967" s="31"/>
      <c r="B967" s="31"/>
      <c r="C967" s="31"/>
      <c r="D967" s="31"/>
      <c r="E967" s="31"/>
      <c r="F967" s="31"/>
      <c r="G967" s="31"/>
      <c r="H967" s="231"/>
      <c r="I967" s="231"/>
      <c r="J967" s="231"/>
      <c r="K967" s="231"/>
      <c r="L967" s="231"/>
      <c r="M967" s="231"/>
      <c r="N967" s="231"/>
      <c r="O967" s="231"/>
      <c r="P967" s="231"/>
      <c r="Q967" s="231"/>
      <c r="R967" s="231"/>
      <c r="S967" s="231"/>
      <c r="T967" s="231"/>
      <c r="U967" s="231"/>
      <c r="V967" s="231"/>
      <c r="W967" s="231"/>
      <c r="X967" s="231"/>
      <c r="Y967" s="231"/>
      <c r="Z967" s="231"/>
    </row>
    <row r="968" spans="1:26" ht="14.25" customHeight="1">
      <c r="A968" s="31"/>
      <c r="B968" s="31"/>
      <c r="C968" s="31"/>
      <c r="D968" s="31"/>
      <c r="E968" s="31"/>
      <c r="F968" s="31"/>
      <c r="G968" s="31"/>
      <c r="H968" s="231"/>
      <c r="I968" s="231"/>
      <c r="J968" s="231"/>
      <c r="K968" s="231"/>
      <c r="L968" s="231"/>
      <c r="M968" s="231"/>
      <c r="N968" s="231"/>
      <c r="O968" s="231"/>
      <c r="P968" s="231"/>
      <c r="Q968" s="231"/>
      <c r="R968" s="231"/>
      <c r="S968" s="231"/>
      <c r="T968" s="231"/>
      <c r="U968" s="231"/>
      <c r="V968" s="231"/>
      <c r="W968" s="231"/>
      <c r="X968" s="231"/>
      <c r="Y968" s="231"/>
      <c r="Z968" s="231"/>
    </row>
    <row r="969" spans="1:26" ht="14.25" customHeight="1">
      <c r="A969" s="31"/>
      <c r="B969" s="31"/>
      <c r="C969" s="31"/>
      <c r="D969" s="31"/>
      <c r="E969" s="31"/>
      <c r="F969" s="31"/>
      <c r="G969" s="31"/>
      <c r="H969" s="231"/>
      <c r="I969" s="231"/>
      <c r="J969" s="231"/>
      <c r="K969" s="231"/>
      <c r="L969" s="231"/>
      <c r="M969" s="231"/>
      <c r="N969" s="231"/>
      <c r="O969" s="231"/>
      <c r="P969" s="231"/>
      <c r="Q969" s="231"/>
      <c r="R969" s="231"/>
      <c r="S969" s="231"/>
      <c r="T969" s="231"/>
      <c r="U969" s="231"/>
      <c r="V969" s="231"/>
      <c r="W969" s="231"/>
      <c r="X969" s="231"/>
      <c r="Y969" s="231"/>
      <c r="Z969" s="231"/>
    </row>
    <row r="970" spans="1:26" ht="14.25" customHeight="1">
      <c r="A970" s="31"/>
      <c r="B970" s="31"/>
      <c r="C970" s="31"/>
      <c r="D970" s="31"/>
      <c r="E970" s="31"/>
      <c r="F970" s="31"/>
      <c r="G970" s="31"/>
      <c r="H970" s="231"/>
      <c r="I970" s="231"/>
      <c r="J970" s="231"/>
      <c r="K970" s="231"/>
      <c r="L970" s="231"/>
      <c r="M970" s="231"/>
      <c r="N970" s="231"/>
      <c r="O970" s="231"/>
      <c r="P970" s="231"/>
      <c r="Q970" s="231"/>
      <c r="R970" s="231"/>
      <c r="S970" s="231"/>
      <c r="T970" s="231"/>
      <c r="U970" s="231"/>
      <c r="V970" s="231"/>
      <c r="W970" s="231"/>
      <c r="X970" s="231"/>
      <c r="Y970" s="231"/>
      <c r="Z970" s="231"/>
    </row>
    <row r="971" spans="1:26" ht="14.25" customHeight="1">
      <c r="A971" s="31"/>
      <c r="B971" s="31"/>
      <c r="C971" s="31"/>
      <c r="D971" s="31"/>
      <c r="E971" s="31"/>
      <c r="F971" s="31"/>
      <c r="G971" s="31"/>
      <c r="H971" s="231"/>
      <c r="I971" s="231"/>
      <c r="J971" s="231"/>
      <c r="K971" s="231"/>
      <c r="L971" s="231"/>
      <c r="M971" s="231"/>
      <c r="N971" s="231"/>
      <c r="O971" s="231"/>
      <c r="P971" s="231"/>
      <c r="Q971" s="231"/>
      <c r="R971" s="231"/>
      <c r="S971" s="231"/>
      <c r="T971" s="231"/>
      <c r="U971" s="231"/>
      <c r="V971" s="231"/>
      <c r="W971" s="231"/>
      <c r="X971" s="231"/>
      <c r="Y971" s="231"/>
      <c r="Z971" s="231"/>
    </row>
    <row r="972" spans="1:26" ht="14.25" customHeight="1">
      <c r="A972" s="31"/>
      <c r="B972" s="31"/>
      <c r="C972" s="31"/>
      <c r="D972" s="31"/>
      <c r="E972" s="31"/>
      <c r="F972" s="31"/>
      <c r="G972" s="31"/>
      <c r="H972" s="231"/>
      <c r="I972" s="231"/>
      <c r="J972" s="231"/>
      <c r="K972" s="231"/>
      <c r="L972" s="231"/>
      <c r="M972" s="231"/>
      <c r="N972" s="231"/>
      <c r="O972" s="231"/>
      <c r="P972" s="231"/>
      <c r="Q972" s="231"/>
      <c r="R972" s="231"/>
      <c r="S972" s="231"/>
      <c r="T972" s="231"/>
      <c r="U972" s="231"/>
      <c r="V972" s="231"/>
      <c r="W972" s="231"/>
      <c r="X972" s="231"/>
      <c r="Y972" s="231"/>
      <c r="Z972" s="231"/>
    </row>
    <row r="973" spans="1:26" ht="14.25" customHeight="1">
      <c r="A973" s="31"/>
      <c r="B973" s="31"/>
      <c r="C973" s="31"/>
      <c r="D973" s="31"/>
      <c r="E973" s="31"/>
      <c r="F973" s="31"/>
      <c r="G973" s="31"/>
      <c r="H973" s="231"/>
      <c r="I973" s="231"/>
      <c r="J973" s="231"/>
      <c r="K973" s="231"/>
      <c r="L973" s="231"/>
      <c r="M973" s="231"/>
      <c r="N973" s="231"/>
      <c r="O973" s="231"/>
      <c r="P973" s="231"/>
      <c r="Q973" s="231"/>
      <c r="R973" s="231"/>
      <c r="S973" s="231"/>
      <c r="T973" s="231"/>
      <c r="U973" s="231"/>
      <c r="V973" s="231"/>
      <c r="W973" s="231"/>
      <c r="X973" s="231"/>
      <c r="Y973" s="231"/>
      <c r="Z973" s="231"/>
    </row>
    <row r="974" spans="1:26" ht="14.25" customHeight="1">
      <c r="A974" s="31"/>
      <c r="B974" s="31"/>
      <c r="C974" s="31"/>
      <c r="D974" s="31"/>
      <c r="E974" s="31"/>
      <c r="F974" s="31"/>
      <c r="G974" s="31"/>
      <c r="H974" s="231"/>
      <c r="I974" s="231"/>
      <c r="J974" s="231"/>
      <c r="K974" s="231"/>
      <c r="L974" s="231"/>
      <c r="M974" s="231"/>
      <c r="N974" s="231"/>
      <c r="O974" s="231"/>
      <c r="P974" s="231"/>
      <c r="Q974" s="231"/>
      <c r="R974" s="231"/>
      <c r="S974" s="231"/>
      <c r="T974" s="231"/>
      <c r="U974" s="231"/>
      <c r="V974" s="231"/>
      <c r="W974" s="231"/>
      <c r="X974" s="231"/>
      <c r="Y974" s="231"/>
      <c r="Z974" s="231"/>
    </row>
    <row r="975" spans="1:26" ht="14.25" customHeight="1">
      <c r="A975" s="31"/>
      <c r="B975" s="31"/>
      <c r="C975" s="31"/>
      <c r="D975" s="31"/>
      <c r="E975" s="31"/>
      <c r="F975" s="31"/>
      <c r="G975" s="31"/>
      <c r="H975" s="231"/>
      <c r="I975" s="231"/>
      <c r="J975" s="231"/>
      <c r="K975" s="231"/>
      <c r="L975" s="231"/>
      <c r="M975" s="231"/>
      <c r="N975" s="231"/>
      <c r="O975" s="231"/>
      <c r="P975" s="231"/>
      <c r="Q975" s="231"/>
      <c r="R975" s="231"/>
      <c r="S975" s="231"/>
      <c r="T975" s="231"/>
      <c r="U975" s="231"/>
      <c r="V975" s="231"/>
      <c r="W975" s="231"/>
      <c r="X975" s="231"/>
      <c r="Y975" s="231"/>
      <c r="Z975" s="231"/>
    </row>
    <row r="976" spans="1:26" ht="14.25" customHeight="1">
      <c r="A976" s="31"/>
      <c r="B976" s="31"/>
      <c r="C976" s="31"/>
      <c r="D976" s="31"/>
      <c r="E976" s="31"/>
      <c r="F976" s="31"/>
      <c r="G976" s="31"/>
      <c r="H976" s="231"/>
      <c r="I976" s="231"/>
      <c r="J976" s="231"/>
      <c r="K976" s="231"/>
      <c r="L976" s="231"/>
      <c r="M976" s="231"/>
      <c r="N976" s="231"/>
      <c r="O976" s="231"/>
      <c r="P976" s="231"/>
      <c r="Q976" s="231"/>
      <c r="R976" s="231"/>
      <c r="S976" s="231"/>
      <c r="T976" s="231"/>
      <c r="U976" s="231"/>
      <c r="V976" s="231"/>
      <c r="W976" s="231"/>
      <c r="X976" s="231"/>
      <c r="Y976" s="231"/>
      <c r="Z976" s="231"/>
    </row>
    <row r="977" spans="1:26" ht="14.25" customHeight="1">
      <c r="A977" s="31"/>
      <c r="B977" s="31"/>
      <c r="C977" s="31"/>
      <c r="D977" s="31"/>
      <c r="E977" s="31"/>
      <c r="F977" s="31"/>
      <c r="G977" s="31"/>
      <c r="H977" s="231"/>
      <c r="I977" s="231"/>
      <c r="J977" s="231"/>
      <c r="K977" s="231"/>
      <c r="L977" s="231"/>
      <c r="M977" s="231"/>
      <c r="N977" s="231"/>
      <c r="O977" s="231"/>
      <c r="P977" s="231"/>
      <c r="Q977" s="231"/>
      <c r="R977" s="231"/>
      <c r="S977" s="231"/>
      <c r="T977" s="231"/>
      <c r="U977" s="231"/>
      <c r="V977" s="231"/>
      <c r="W977" s="231"/>
      <c r="X977" s="231"/>
      <c r="Y977" s="231"/>
      <c r="Z977" s="231"/>
    </row>
    <row r="978" spans="1:26" ht="14.25" customHeight="1">
      <c r="A978" s="31"/>
      <c r="B978" s="31"/>
      <c r="C978" s="31"/>
      <c r="D978" s="31"/>
      <c r="E978" s="31"/>
      <c r="F978" s="31"/>
      <c r="G978" s="31"/>
      <c r="H978" s="231"/>
      <c r="I978" s="231"/>
      <c r="J978" s="231"/>
      <c r="K978" s="231"/>
      <c r="L978" s="231"/>
      <c r="M978" s="231"/>
      <c r="N978" s="231"/>
      <c r="O978" s="231"/>
      <c r="P978" s="231"/>
      <c r="Q978" s="231"/>
      <c r="R978" s="231"/>
      <c r="S978" s="231"/>
      <c r="T978" s="231"/>
      <c r="U978" s="231"/>
      <c r="V978" s="231"/>
      <c r="W978" s="231"/>
      <c r="X978" s="231"/>
      <c r="Y978" s="231"/>
      <c r="Z978" s="231"/>
    </row>
    <row r="979" spans="1:26" ht="14.25" customHeight="1">
      <c r="A979" s="31"/>
      <c r="B979" s="31"/>
      <c r="C979" s="31"/>
      <c r="D979" s="31"/>
      <c r="E979" s="31"/>
      <c r="F979" s="31"/>
      <c r="G979" s="31"/>
      <c r="H979" s="231"/>
      <c r="I979" s="231"/>
      <c r="J979" s="231"/>
      <c r="K979" s="231"/>
      <c r="L979" s="231"/>
      <c r="M979" s="231"/>
      <c r="N979" s="231"/>
      <c r="O979" s="231"/>
      <c r="P979" s="231"/>
      <c r="Q979" s="231"/>
      <c r="R979" s="231"/>
      <c r="S979" s="231"/>
      <c r="T979" s="231"/>
      <c r="U979" s="231"/>
      <c r="V979" s="231"/>
      <c r="W979" s="231"/>
      <c r="X979" s="231"/>
      <c r="Y979" s="231"/>
      <c r="Z979" s="231"/>
    </row>
    <row r="980" spans="1:26" ht="14.25" customHeight="1">
      <c r="A980" s="31"/>
      <c r="B980" s="31"/>
      <c r="C980" s="31"/>
      <c r="D980" s="31"/>
      <c r="E980" s="31"/>
      <c r="F980" s="31"/>
      <c r="G980" s="31"/>
      <c r="H980" s="231"/>
      <c r="I980" s="231"/>
      <c r="J980" s="231"/>
      <c r="K980" s="231"/>
      <c r="L980" s="231"/>
      <c r="M980" s="231"/>
      <c r="N980" s="231"/>
      <c r="O980" s="231"/>
      <c r="P980" s="231"/>
      <c r="Q980" s="231"/>
      <c r="R980" s="231"/>
      <c r="S980" s="231"/>
      <c r="T980" s="231"/>
      <c r="U980" s="231"/>
      <c r="V980" s="231"/>
      <c r="W980" s="231"/>
      <c r="X980" s="231"/>
      <c r="Y980" s="231"/>
      <c r="Z980" s="231"/>
    </row>
    <row r="981" spans="1:26" ht="14.25" customHeight="1">
      <c r="A981" s="31"/>
      <c r="B981" s="31"/>
      <c r="C981" s="31"/>
      <c r="D981" s="31"/>
      <c r="E981" s="31"/>
      <c r="F981" s="31"/>
      <c r="G981" s="31"/>
      <c r="H981" s="231"/>
      <c r="I981" s="231"/>
      <c r="J981" s="231"/>
      <c r="K981" s="231"/>
      <c r="L981" s="231"/>
      <c r="M981" s="231"/>
      <c r="N981" s="231"/>
      <c r="O981" s="231"/>
      <c r="P981" s="231"/>
      <c r="Q981" s="231"/>
      <c r="R981" s="231"/>
      <c r="S981" s="231"/>
      <c r="T981" s="231"/>
      <c r="U981" s="231"/>
      <c r="V981" s="231"/>
      <c r="W981" s="231"/>
      <c r="X981" s="231"/>
      <c r="Y981" s="231"/>
      <c r="Z981" s="231"/>
    </row>
    <row r="982" spans="1:26" ht="14.25" customHeight="1">
      <c r="A982" s="31"/>
      <c r="B982" s="31"/>
      <c r="C982" s="31"/>
      <c r="D982" s="31"/>
      <c r="E982" s="31"/>
      <c r="F982" s="31"/>
      <c r="G982" s="31"/>
      <c r="H982" s="231"/>
      <c r="I982" s="231"/>
      <c r="J982" s="231"/>
      <c r="K982" s="231"/>
      <c r="L982" s="231"/>
      <c r="M982" s="231"/>
      <c r="N982" s="231"/>
      <c r="O982" s="231"/>
      <c r="P982" s="231"/>
      <c r="Q982" s="231"/>
      <c r="R982" s="231"/>
      <c r="S982" s="231"/>
      <c r="T982" s="231"/>
      <c r="U982" s="231"/>
      <c r="V982" s="231"/>
      <c r="W982" s="231"/>
      <c r="X982" s="231"/>
      <c r="Y982" s="231"/>
      <c r="Z982" s="231"/>
    </row>
    <row r="983" spans="1:26" ht="14.25" customHeight="1">
      <c r="A983" s="31"/>
      <c r="B983" s="31"/>
      <c r="C983" s="31"/>
      <c r="D983" s="31"/>
      <c r="E983" s="31"/>
      <c r="F983" s="31"/>
      <c r="G983" s="31"/>
      <c r="H983" s="231"/>
      <c r="I983" s="231"/>
      <c r="J983" s="231"/>
      <c r="K983" s="231"/>
      <c r="L983" s="231"/>
      <c r="M983" s="231"/>
      <c r="N983" s="231"/>
      <c r="O983" s="231"/>
      <c r="P983" s="231"/>
      <c r="Q983" s="231"/>
      <c r="R983" s="231"/>
      <c r="S983" s="231"/>
      <c r="T983" s="231"/>
      <c r="U983" s="231"/>
      <c r="V983" s="231"/>
      <c r="W983" s="231"/>
      <c r="X983" s="231"/>
      <c r="Y983" s="231"/>
      <c r="Z983" s="231"/>
    </row>
    <row r="984" spans="1:26" ht="14.25" customHeight="1">
      <c r="A984" s="31"/>
      <c r="B984" s="31"/>
      <c r="C984" s="31"/>
      <c r="D984" s="31"/>
      <c r="E984" s="31"/>
      <c r="F984" s="31"/>
      <c r="G984" s="31"/>
      <c r="H984" s="231"/>
      <c r="I984" s="231"/>
      <c r="J984" s="231"/>
      <c r="K984" s="231"/>
      <c r="L984" s="231"/>
      <c r="M984" s="231"/>
      <c r="N984" s="231"/>
      <c r="O984" s="231"/>
      <c r="P984" s="231"/>
      <c r="Q984" s="231"/>
      <c r="R984" s="231"/>
      <c r="S984" s="231"/>
      <c r="T984" s="231"/>
      <c r="U984" s="231"/>
      <c r="V984" s="231"/>
      <c r="W984" s="231"/>
      <c r="X984" s="231"/>
      <c r="Y984" s="231"/>
      <c r="Z984" s="231"/>
    </row>
    <row r="985" spans="1:26" ht="14.25" customHeight="1">
      <c r="A985" s="31"/>
      <c r="B985" s="31"/>
      <c r="C985" s="31"/>
      <c r="D985" s="31"/>
      <c r="E985" s="31"/>
      <c r="F985" s="31"/>
      <c r="G985" s="31"/>
      <c r="H985" s="231"/>
      <c r="I985" s="231"/>
      <c r="J985" s="231"/>
      <c r="K985" s="231"/>
      <c r="L985" s="231"/>
      <c r="M985" s="231"/>
      <c r="N985" s="231"/>
      <c r="O985" s="231"/>
      <c r="P985" s="231"/>
      <c r="Q985" s="231"/>
      <c r="R985" s="231"/>
      <c r="S985" s="231"/>
      <c r="T985" s="231"/>
      <c r="U985" s="231"/>
      <c r="V985" s="231"/>
      <c r="W985" s="231"/>
      <c r="X985" s="231"/>
      <c r="Y985" s="231"/>
      <c r="Z985" s="231"/>
    </row>
    <row r="986" spans="1:26" ht="14.25" customHeight="1">
      <c r="A986" s="31"/>
      <c r="B986" s="31"/>
      <c r="C986" s="31"/>
      <c r="D986" s="31"/>
      <c r="E986" s="31"/>
      <c r="F986" s="31"/>
      <c r="G986" s="31"/>
      <c r="H986" s="231"/>
      <c r="I986" s="231"/>
      <c r="J986" s="231"/>
      <c r="K986" s="231"/>
      <c r="L986" s="231"/>
      <c r="M986" s="231"/>
      <c r="N986" s="231"/>
      <c r="O986" s="231"/>
      <c r="P986" s="231"/>
      <c r="Q986" s="231"/>
      <c r="R986" s="231"/>
      <c r="S986" s="231"/>
      <c r="T986" s="231"/>
      <c r="U986" s="231"/>
      <c r="V986" s="231"/>
      <c r="W986" s="231"/>
      <c r="X986" s="231"/>
      <c r="Y986" s="231"/>
      <c r="Z986" s="231"/>
    </row>
    <row r="987" spans="1:26" ht="14.25" customHeight="1">
      <c r="A987" s="31"/>
      <c r="B987" s="31"/>
      <c r="C987" s="31"/>
      <c r="D987" s="31"/>
      <c r="E987" s="31"/>
      <c r="F987" s="31"/>
      <c r="G987" s="31"/>
      <c r="H987" s="231"/>
      <c r="I987" s="231"/>
      <c r="J987" s="231"/>
      <c r="K987" s="231"/>
      <c r="L987" s="231"/>
      <c r="M987" s="231"/>
      <c r="N987" s="231"/>
      <c r="O987" s="231"/>
      <c r="P987" s="231"/>
      <c r="Q987" s="231"/>
      <c r="R987" s="231"/>
      <c r="S987" s="231"/>
      <c r="T987" s="231"/>
      <c r="U987" s="231"/>
      <c r="V987" s="231"/>
      <c r="W987" s="231"/>
      <c r="X987" s="231"/>
      <c r="Y987" s="231"/>
      <c r="Z987" s="231"/>
    </row>
    <row r="988" spans="1:26" ht="14.25" customHeight="1">
      <c r="A988" s="31"/>
      <c r="B988" s="31"/>
      <c r="C988" s="31"/>
      <c r="D988" s="31"/>
      <c r="E988" s="31"/>
      <c r="F988" s="31"/>
      <c r="G988" s="31"/>
      <c r="H988" s="231"/>
      <c r="I988" s="231"/>
      <c r="J988" s="231"/>
      <c r="K988" s="231"/>
      <c r="L988" s="231"/>
      <c r="M988" s="231"/>
      <c r="N988" s="231"/>
      <c r="O988" s="231"/>
      <c r="P988" s="231"/>
      <c r="Q988" s="231"/>
      <c r="R988" s="231"/>
      <c r="S988" s="231"/>
      <c r="T988" s="231"/>
      <c r="U988" s="231"/>
      <c r="V988" s="231"/>
      <c r="W988" s="231"/>
      <c r="X988" s="231"/>
      <c r="Y988" s="231"/>
      <c r="Z988" s="231"/>
    </row>
    <row r="989" spans="1:26" ht="14.25" customHeight="1">
      <c r="A989" s="31"/>
      <c r="B989" s="31"/>
      <c r="C989" s="31"/>
      <c r="D989" s="31"/>
      <c r="E989" s="31"/>
      <c r="F989" s="31"/>
      <c r="G989" s="31"/>
      <c r="H989" s="231"/>
      <c r="I989" s="231"/>
      <c r="J989" s="231"/>
      <c r="K989" s="231"/>
      <c r="L989" s="231"/>
      <c r="M989" s="231"/>
      <c r="N989" s="231"/>
      <c r="O989" s="231"/>
      <c r="P989" s="231"/>
      <c r="Q989" s="231"/>
      <c r="R989" s="231"/>
      <c r="S989" s="231"/>
      <c r="T989" s="231"/>
      <c r="U989" s="231"/>
      <c r="V989" s="231"/>
      <c r="W989" s="231"/>
      <c r="X989" s="231"/>
      <c r="Y989" s="231"/>
      <c r="Z989" s="231"/>
    </row>
    <row r="990" spans="1:26" ht="14.25" customHeight="1">
      <c r="A990" s="31"/>
      <c r="B990" s="31"/>
      <c r="C990" s="31"/>
      <c r="D990" s="31"/>
      <c r="E990" s="31"/>
      <c r="F990" s="31"/>
      <c r="G990" s="31"/>
      <c r="H990" s="231"/>
      <c r="I990" s="231"/>
      <c r="J990" s="231"/>
      <c r="K990" s="231"/>
      <c r="L990" s="231"/>
      <c r="M990" s="231"/>
      <c r="N990" s="231"/>
      <c r="O990" s="231"/>
      <c r="P990" s="231"/>
      <c r="Q990" s="231"/>
      <c r="R990" s="231"/>
      <c r="S990" s="231"/>
      <c r="T990" s="231"/>
      <c r="U990" s="231"/>
      <c r="V990" s="231"/>
      <c r="W990" s="231"/>
      <c r="X990" s="231"/>
      <c r="Y990" s="231"/>
      <c r="Z990" s="231"/>
    </row>
    <row r="991" spans="1:26" ht="14.25" customHeight="1">
      <c r="A991" s="31"/>
      <c r="B991" s="31"/>
      <c r="C991" s="31"/>
      <c r="D991" s="31"/>
      <c r="E991" s="31"/>
      <c r="F991" s="31"/>
      <c r="G991" s="31"/>
      <c r="H991" s="231"/>
      <c r="I991" s="231"/>
      <c r="J991" s="231"/>
      <c r="K991" s="231"/>
      <c r="L991" s="231"/>
      <c r="M991" s="231"/>
      <c r="N991" s="231"/>
      <c r="O991" s="231"/>
      <c r="P991" s="231"/>
      <c r="Q991" s="231"/>
      <c r="R991" s="231"/>
      <c r="S991" s="231"/>
      <c r="T991" s="231"/>
      <c r="U991" s="231"/>
      <c r="V991" s="231"/>
      <c r="W991" s="231"/>
      <c r="X991" s="231"/>
      <c r="Y991" s="231"/>
      <c r="Z991" s="231"/>
    </row>
    <row r="992" spans="1:26" ht="14.25" customHeight="1">
      <c r="A992" s="31"/>
      <c r="B992" s="31"/>
      <c r="C992" s="31"/>
      <c r="D992" s="31"/>
      <c r="E992" s="31"/>
      <c r="F992" s="31"/>
      <c r="G992" s="31"/>
      <c r="H992" s="231"/>
      <c r="I992" s="231"/>
      <c r="J992" s="231"/>
      <c r="K992" s="231"/>
      <c r="L992" s="231"/>
      <c r="M992" s="231"/>
      <c r="N992" s="231"/>
      <c r="O992" s="231"/>
      <c r="P992" s="231"/>
      <c r="Q992" s="231"/>
      <c r="R992" s="231"/>
      <c r="S992" s="231"/>
      <c r="T992" s="231"/>
      <c r="U992" s="231"/>
      <c r="V992" s="231"/>
      <c r="W992" s="231"/>
      <c r="X992" s="231"/>
      <c r="Y992" s="231"/>
      <c r="Z992" s="231"/>
    </row>
    <row r="993" spans="1:26" ht="14.25" customHeight="1">
      <c r="A993" s="31"/>
      <c r="B993" s="31"/>
      <c r="C993" s="31"/>
      <c r="D993" s="31"/>
      <c r="E993" s="31"/>
      <c r="F993" s="31"/>
      <c r="G993" s="31"/>
      <c r="H993" s="231"/>
      <c r="I993" s="231"/>
      <c r="J993" s="231"/>
      <c r="K993" s="231"/>
      <c r="L993" s="231"/>
      <c r="M993" s="231"/>
      <c r="N993" s="231"/>
      <c r="O993" s="231"/>
      <c r="P993" s="231"/>
      <c r="Q993" s="231"/>
      <c r="R993" s="231"/>
      <c r="S993" s="231"/>
      <c r="T993" s="231"/>
      <c r="U993" s="231"/>
      <c r="V993" s="231"/>
      <c r="W993" s="231"/>
      <c r="X993" s="231"/>
      <c r="Y993" s="231"/>
      <c r="Z993" s="231"/>
    </row>
    <row r="994" spans="1:26" ht="14.25" customHeight="1">
      <c r="A994" s="31"/>
      <c r="B994" s="31"/>
      <c r="C994" s="31"/>
      <c r="D994" s="31"/>
      <c r="E994" s="31"/>
      <c r="F994" s="31"/>
      <c r="G994" s="31"/>
      <c r="H994" s="231"/>
      <c r="I994" s="231"/>
      <c r="J994" s="231"/>
      <c r="K994" s="231"/>
      <c r="L994" s="231"/>
      <c r="M994" s="231"/>
      <c r="N994" s="231"/>
      <c r="O994" s="231"/>
      <c r="P994" s="231"/>
      <c r="Q994" s="231"/>
      <c r="R994" s="231"/>
      <c r="S994" s="231"/>
      <c r="T994" s="231"/>
      <c r="U994" s="231"/>
      <c r="V994" s="231"/>
      <c r="W994" s="231"/>
      <c r="X994" s="231"/>
      <c r="Y994" s="231"/>
      <c r="Z994" s="231"/>
    </row>
    <row r="995" spans="1:26" ht="14.25" customHeight="1">
      <c r="A995" s="31"/>
      <c r="B995" s="31"/>
      <c r="C995" s="31"/>
      <c r="D995" s="31"/>
      <c r="E995" s="31"/>
      <c r="F995" s="31"/>
      <c r="G995" s="31"/>
      <c r="H995" s="231"/>
      <c r="I995" s="231"/>
      <c r="J995" s="231"/>
      <c r="K995" s="231"/>
      <c r="L995" s="231"/>
      <c r="M995" s="231"/>
      <c r="N995" s="231"/>
      <c r="O995" s="231"/>
      <c r="P995" s="231"/>
      <c r="Q995" s="231"/>
      <c r="R995" s="231"/>
      <c r="S995" s="231"/>
      <c r="T995" s="231"/>
      <c r="U995" s="231"/>
      <c r="V995" s="231"/>
      <c r="W995" s="231"/>
      <c r="X995" s="231"/>
      <c r="Y995" s="231"/>
      <c r="Z995" s="231"/>
    </row>
    <row r="996" spans="1:26" ht="14.25" customHeight="1">
      <c r="A996" s="31"/>
      <c r="B996" s="31"/>
      <c r="C996" s="31"/>
      <c r="D996" s="31"/>
      <c r="E996" s="31"/>
      <c r="F996" s="31"/>
      <c r="G996" s="31"/>
      <c r="H996" s="231"/>
      <c r="I996" s="231"/>
      <c r="J996" s="231"/>
      <c r="K996" s="231"/>
      <c r="L996" s="231"/>
      <c r="M996" s="231"/>
      <c r="N996" s="231"/>
      <c r="O996" s="231"/>
      <c r="P996" s="231"/>
      <c r="Q996" s="231"/>
      <c r="R996" s="231"/>
      <c r="S996" s="231"/>
      <c r="T996" s="231"/>
      <c r="U996" s="231"/>
      <c r="V996" s="231"/>
      <c r="W996" s="231"/>
      <c r="X996" s="231"/>
      <c r="Y996" s="231"/>
      <c r="Z996" s="231"/>
    </row>
    <row r="997" spans="1:26" ht="14.25" customHeight="1">
      <c r="A997" s="31"/>
      <c r="B997" s="31"/>
      <c r="C997" s="31"/>
      <c r="D997" s="31"/>
      <c r="E997" s="31"/>
      <c r="F997" s="31"/>
      <c r="G997" s="31"/>
      <c r="H997" s="231"/>
      <c r="I997" s="231"/>
      <c r="J997" s="231"/>
      <c r="K997" s="231"/>
      <c r="L997" s="231"/>
      <c r="M997" s="231"/>
      <c r="N997" s="231"/>
      <c r="O997" s="231"/>
      <c r="P997" s="231"/>
      <c r="Q997" s="231"/>
      <c r="R997" s="231"/>
      <c r="S997" s="231"/>
      <c r="T997" s="231"/>
      <c r="U997" s="231"/>
      <c r="V997" s="231"/>
      <c r="W997" s="231"/>
      <c r="X997" s="231"/>
      <c r="Y997" s="231"/>
      <c r="Z997" s="231"/>
    </row>
    <row r="998" spans="1:26" ht="14.25" customHeight="1">
      <c r="A998" s="31"/>
      <c r="B998" s="31"/>
      <c r="C998" s="31"/>
      <c r="D998" s="31"/>
      <c r="E998" s="31"/>
      <c r="F998" s="31"/>
      <c r="G998" s="31"/>
      <c r="H998" s="231"/>
      <c r="I998" s="231"/>
      <c r="J998" s="231"/>
      <c r="K998" s="231"/>
      <c r="L998" s="231"/>
      <c r="M998" s="231"/>
      <c r="N998" s="231"/>
      <c r="O998" s="231"/>
      <c r="P998" s="231"/>
      <c r="Q998" s="231"/>
      <c r="R998" s="231"/>
      <c r="S998" s="231"/>
      <c r="T998" s="231"/>
      <c r="U998" s="231"/>
      <c r="V998" s="231"/>
      <c r="W998" s="231"/>
      <c r="X998" s="231"/>
      <c r="Y998" s="231"/>
      <c r="Z998" s="231"/>
    </row>
    <row r="999" spans="1:26" ht="14.25" customHeight="1">
      <c r="A999" s="31"/>
      <c r="B999" s="31"/>
      <c r="C999" s="31"/>
      <c r="D999" s="31"/>
      <c r="E999" s="31"/>
      <c r="F999" s="31"/>
      <c r="G999" s="31"/>
      <c r="H999" s="231"/>
      <c r="I999" s="231"/>
      <c r="J999" s="231"/>
      <c r="K999" s="231"/>
      <c r="L999" s="231"/>
      <c r="M999" s="231"/>
      <c r="N999" s="231"/>
      <c r="O999" s="231"/>
      <c r="P999" s="231"/>
      <c r="Q999" s="231"/>
      <c r="R999" s="231"/>
      <c r="S999" s="231"/>
      <c r="T999" s="231"/>
      <c r="U999" s="231"/>
      <c r="V999" s="231"/>
      <c r="W999" s="231"/>
      <c r="X999" s="231"/>
      <c r="Y999" s="231"/>
      <c r="Z999" s="231"/>
    </row>
    <row r="1000" spans="1:26" ht="14.25" customHeight="1">
      <c r="A1000" s="31"/>
      <c r="B1000" s="31"/>
      <c r="C1000" s="31"/>
      <c r="D1000" s="31"/>
      <c r="E1000" s="31"/>
      <c r="F1000" s="31"/>
      <c r="G1000" s="31"/>
      <c r="H1000" s="231"/>
      <c r="I1000" s="231"/>
      <c r="J1000" s="231"/>
      <c r="K1000" s="231"/>
      <c r="L1000" s="231"/>
      <c r="M1000" s="231"/>
      <c r="N1000" s="231"/>
      <c r="O1000" s="231"/>
      <c r="P1000" s="231"/>
      <c r="Q1000" s="231"/>
      <c r="R1000" s="231"/>
      <c r="S1000" s="231"/>
      <c r="T1000" s="231"/>
      <c r="U1000" s="231"/>
      <c r="V1000" s="231"/>
      <c r="W1000" s="231"/>
      <c r="X1000" s="231"/>
      <c r="Y1000" s="231"/>
      <c r="Z1000" s="231"/>
    </row>
  </sheetData>
  <mergeCells count="7">
    <mergeCell ref="E6:G6"/>
    <mergeCell ref="E7:G7"/>
    <mergeCell ref="A1:G1"/>
    <mergeCell ref="A2:G2"/>
    <mergeCell ref="A3:G3"/>
    <mergeCell ref="A4:G4"/>
    <mergeCell ref="A5:G5"/>
  </mergeCells>
  <pageMargins left="0.9055118110236221" right="0.70866141732283472" top="0.94488188976377963" bottom="0.74803149606299213" header="0" footer="0"/>
  <pageSetup paperSize="9" scale="95"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opLeftCell="F7" workbookViewId="0">
      <selection activeCell="G18" sqref="G18:M18"/>
    </sheetView>
  </sheetViews>
  <sheetFormatPr defaultColWidth="12.7109375" defaultRowHeight="15" customHeight="1"/>
  <cols>
    <col min="1" max="1" width="6" customWidth="1"/>
    <col min="2" max="2" width="5.7109375" customWidth="1"/>
    <col min="3" max="3" width="6.140625" customWidth="1"/>
    <col min="4" max="4" width="5.42578125" customWidth="1"/>
    <col min="5" max="5" width="6.42578125" customWidth="1"/>
    <col min="6" max="6" width="76.42578125" customWidth="1"/>
    <col min="7" max="7" width="17" customWidth="1"/>
    <col min="8" max="8" width="16.42578125" customWidth="1"/>
    <col min="9" max="9" width="14.85546875" customWidth="1"/>
    <col min="10" max="10" width="15" customWidth="1"/>
    <col min="11" max="11" width="14" customWidth="1"/>
    <col min="12" max="12" width="15.7109375" customWidth="1"/>
    <col min="13" max="13" width="16.28515625" customWidth="1"/>
    <col min="14" max="14" width="15.42578125" customWidth="1"/>
    <col min="15" max="26" width="11.42578125" customWidth="1"/>
  </cols>
  <sheetData>
    <row r="1" spans="1:26" ht="15.75" customHeight="1">
      <c r="A1" s="409" t="str">
        <f>+PPNE1!B1</f>
        <v>Plan Operativo Anual</v>
      </c>
      <c r="B1" s="425"/>
      <c r="C1" s="425"/>
      <c r="D1" s="425"/>
      <c r="E1" s="425"/>
      <c r="F1" s="425"/>
      <c r="G1" s="425"/>
      <c r="H1" s="425"/>
      <c r="I1" s="425"/>
      <c r="J1" s="425"/>
      <c r="K1" s="425"/>
      <c r="L1" s="425"/>
      <c r="M1" s="425"/>
      <c r="N1" s="425"/>
      <c r="O1" s="426"/>
      <c r="P1" s="231"/>
      <c r="Q1" s="231"/>
      <c r="R1" s="231"/>
      <c r="S1" s="231"/>
      <c r="T1" s="231"/>
      <c r="U1" s="231"/>
      <c r="V1" s="231"/>
      <c r="W1" s="231"/>
      <c r="X1" s="231"/>
      <c r="Y1" s="231"/>
      <c r="Z1" s="231"/>
    </row>
    <row r="2" spans="1:26" ht="15.75" customHeight="1">
      <c r="A2" s="406" t="s">
        <v>1</v>
      </c>
      <c r="B2" s="423"/>
      <c r="C2" s="423"/>
      <c r="D2" s="423"/>
      <c r="E2" s="423"/>
      <c r="F2" s="423"/>
      <c r="G2" s="423"/>
      <c r="H2" s="423"/>
      <c r="I2" s="423"/>
      <c r="J2" s="423"/>
      <c r="K2" s="423"/>
      <c r="L2" s="423"/>
      <c r="M2" s="423"/>
      <c r="N2" s="423"/>
      <c r="O2" s="419"/>
      <c r="P2" s="231"/>
      <c r="Q2" s="231"/>
      <c r="R2" s="231"/>
      <c r="S2" s="231"/>
      <c r="T2" s="231"/>
      <c r="U2" s="231"/>
      <c r="V2" s="231"/>
      <c r="W2" s="231"/>
      <c r="X2" s="231"/>
      <c r="Y2" s="231"/>
      <c r="Z2" s="231"/>
    </row>
    <row r="3" spans="1:26" ht="15.75" customHeight="1">
      <c r="A3" s="407" t="s">
        <v>2</v>
      </c>
      <c r="B3" s="423"/>
      <c r="C3" s="423"/>
      <c r="D3" s="423"/>
      <c r="E3" s="423"/>
      <c r="F3" s="423"/>
      <c r="G3" s="423"/>
      <c r="H3" s="423"/>
      <c r="I3" s="423"/>
      <c r="J3" s="423"/>
      <c r="K3" s="423"/>
      <c r="L3" s="423"/>
      <c r="M3" s="423"/>
      <c r="N3" s="423"/>
      <c r="O3" s="419"/>
      <c r="P3" s="231"/>
      <c r="Q3" s="231"/>
      <c r="R3" s="231"/>
      <c r="S3" s="231"/>
      <c r="T3" s="231"/>
      <c r="U3" s="231"/>
      <c r="V3" s="231"/>
      <c r="W3" s="231"/>
      <c r="X3" s="231"/>
      <c r="Y3" s="231"/>
      <c r="Z3" s="231"/>
    </row>
    <row r="4" spans="1:26" ht="15.75" customHeight="1">
      <c r="A4" s="408" t="s">
        <v>593</v>
      </c>
      <c r="B4" s="423"/>
      <c r="C4" s="423"/>
      <c r="D4" s="423"/>
      <c r="E4" s="423"/>
      <c r="F4" s="423"/>
      <c r="G4" s="423"/>
      <c r="H4" s="423"/>
      <c r="I4" s="423"/>
      <c r="J4" s="423"/>
      <c r="K4" s="423"/>
      <c r="L4" s="423"/>
      <c r="M4" s="423"/>
      <c r="N4" s="423"/>
      <c r="O4" s="419"/>
      <c r="P4" s="231"/>
      <c r="Q4" s="231"/>
      <c r="R4" s="231"/>
      <c r="S4" s="231"/>
      <c r="T4" s="231"/>
      <c r="U4" s="231"/>
      <c r="V4" s="231"/>
      <c r="W4" s="231"/>
      <c r="X4" s="231"/>
      <c r="Y4" s="231"/>
      <c r="Z4" s="231"/>
    </row>
    <row r="5" spans="1:26" ht="15.75" customHeight="1">
      <c r="A5" s="408">
        <f>+PPNE1!C5</f>
        <v>2026</v>
      </c>
      <c r="B5" s="423"/>
      <c r="C5" s="423"/>
      <c r="D5" s="423"/>
      <c r="E5" s="423"/>
      <c r="F5" s="423"/>
      <c r="G5" s="423"/>
      <c r="H5" s="423"/>
      <c r="I5" s="423"/>
      <c r="J5" s="423"/>
      <c r="K5" s="423"/>
      <c r="L5" s="423"/>
      <c r="M5" s="423"/>
      <c r="N5" s="423"/>
      <c r="O5" s="419"/>
      <c r="P5" s="231"/>
      <c r="Q5" s="231"/>
      <c r="R5" s="231"/>
      <c r="S5" s="231"/>
      <c r="T5" s="231"/>
      <c r="U5" s="231"/>
      <c r="V5" s="231"/>
      <c r="W5" s="231"/>
      <c r="X5" s="231"/>
      <c r="Y5" s="231"/>
      <c r="Z5" s="231"/>
    </row>
    <row r="6" spans="1:26" ht="15.75" customHeight="1">
      <c r="A6" s="201" t="s">
        <v>15</v>
      </c>
      <c r="B6" s="241"/>
      <c r="C6" s="241"/>
      <c r="D6" s="241"/>
      <c r="E6" s="241"/>
      <c r="F6" s="389" t="str">
        <f>+PPNE1!B6</f>
        <v>Cibao Norte</v>
      </c>
      <c r="G6" s="418"/>
      <c r="H6" s="418"/>
      <c r="I6" s="418"/>
      <c r="J6" s="418"/>
      <c r="K6" s="418"/>
      <c r="L6" s="418"/>
      <c r="M6" s="418"/>
      <c r="N6" s="418"/>
      <c r="O6" s="419"/>
      <c r="P6" s="231"/>
      <c r="Q6" s="231"/>
      <c r="R6" s="231"/>
      <c r="S6" s="231"/>
      <c r="T6" s="231"/>
      <c r="U6" s="231"/>
      <c r="V6" s="231"/>
      <c r="W6" s="231"/>
      <c r="X6" s="231"/>
      <c r="Y6" s="231"/>
      <c r="Z6" s="231"/>
    </row>
    <row r="7" spans="1:26" ht="15.75" customHeight="1">
      <c r="A7" s="202" t="s">
        <v>594</v>
      </c>
      <c r="B7" s="242"/>
      <c r="C7" s="242"/>
      <c r="D7" s="243"/>
      <c r="E7" s="242"/>
      <c r="F7" s="410">
        <f>+PPNE1!B7</f>
        <v>0</v>
      </c>
      <c r="G7" s="418"/>
      <c r="H7" s="418"/>
      <c r="I7" s="418"/>
      <c r="J7" s="418"/>
      <c r="K7" s="418"/>
      <c r="L7" s="418"/>
      <c r="M7" s="418"/>
      <c r="N7" s="418"/>
      <c r="O7" s="419"/>
      <c r="P7" s="231"/>
      <c r="Q7" s="231"/>
      <c r="R7" s="231"/>
      <c r="S7" s="231"/>
      <c r="T7" s="231"/>
      <c r="U7" s="231"/>
      <c r="V7" s="231"/>
      <c r="W7" s="231"/>
      <c r="X7" s="231"/>
      <c r="Y7" s="231"/>
      <c r="Z7" s="231"/>
    </row>
    <row r="8" spans="1:26" ht="15.75" customHeight="1">
      <c r="A8" s="269" t="s">
        <v>557</v>
      </c>
      <c r="B8" s="270"/>
      <c r="C8" s="270"/>
      <c r="D8" s="270"/>
      <c r="E8" s="270"/>
      <c r="F8" s="270"/>
      <c r="G8" s="270"/>
      <c r="H8" s="270"/>
      <c r="I8" s="270"/>
      <c r="J8" s="270"/>
      <c r="K8" s="270"/>
      <c r="L8" s="270"/>
      <c r="M8" s="270"/>
      <c r="N8" s="270"/>
      <c r="O8" s="271"/>
      <c r="P8" s="231"/>
      <c r="Q8" s="231"/>
      <c r="R8" s="231"/>
      <c r="S8" s="231"/>
      <c r="T8" s="231"/>
      <c r="U8" s="231"/>
      <c r="V8" s="231"/>
      <c r="W8" s="231"/>
      <c r="X8" s="231"/>
      <c r="Y8" s="231"/>
      <c r="Z8" s="231"/>
    </row>
    <row r="9" spans="1:26" ht="14.25" customHeight="1">
      <c r="A9" s="272" t="s">
        <v>595</v>
      </c>
      <c r="B9" s="273"/>
      <c r="C9" s="273"/>
      <c r="D9" s="273"/>
      <c r="E9" s="274"/>
      <c r="F9" s="274"/>
      <c r="G9" s="275">
        <f>+PPNE3!F16</f>
        <v>42000000</v>
      </c>
      <c r="H9" s="275"/>
      <c r="I9" s="275"/>
      <c r="J9" s="275"/>
      <c r="K9" s="275"/>
      <c r="L9" s="275"/>
      <c r="M9" s="275"/>
      <c r="N9" s="275"/>
      <c r="O9" s="276"/>
      <c r="P9" s="231"/>
      <c r="Q9" s="231"/>
      <c r="R9" s="231"/>
      <c r="S9" s="231"/>
      <c r="T9" s="231"/>
      <c r="U9" s="231"/>
      <c r="V9" s="231"/>
      <c r="W9" s="231"/>
      <c r="X9" s="231"/>
      <c r="Y9" s="231"/>
      <c r="Z9" s="231"/>
    </row>
    <row r="10" spans="1:26" ht="14.25" customHeight="1">
      <c r="A10" s="272" t="s">
        <v>596</v>
      </c>
      <c r="B10" s="273"/>
      <c r="C10" s="273"/>
      <c r="D10" s="273"/>
      <c r="E10" s="274"/>
      <c r="F10" s="274"/>
      <c r="G10" s="275">
        <f>+PPNE3!F25</f>
        <v>93036789</v>
      </c>
      <c r="H10" s="275"/>
      <c r="I10" s="275"/>
      <c r="J10" s="275"/>
      <c r="K10" s="275"/>
      <c r="L10" s="275"/>
      <c r="M10" s="275"/>
      <c r="N10" s="275"/>
      <c r="O10" s="276"/>
      <c r="P10" s="231"/>
      <c r="Q10" s="231"/>
      <c r="R10" s="231"/>
      <c r="S10" s="231"/>
      <c r="T10" s="231"/>
      <c r="U10" s="231"/>
      <c r="V10" s="231"/>
      <c r="W10" s="231"/>
      <c r="X10" s="231"/>
      <c r="Y10" s="231"/>
      <c r="Z10" s="231"/>
    </row>
    <row r="11" spans="1:26" ht="14.25" customHeight="1">
      <c r="A11" s="272" t="s">
        <v>597</v>
      </c>
      <c r="B11" s="273"/>
      <c r="C11" s="273"/>
      <c r="D11" s="273"/>
      <c r="E11" s="274"/>
      <c r="F11" s="274"/>
      <c r="G11" s="275">
        <f>+PPNE3!F15</f>
        <v>235500000</v>
      </c>
      <c r="H11" s="275"/>
      <c r="I11" s="275"/>
      <c r="J11" s="275"/>
      <c r="K11" s="275"/>
      <c r="L11" s="275"/>
      <c r="M11" s="275"/>
      <c r="N11" s="275"/>
      <c r="O11" s="276"/>
      <c r="P11" s="231"/>
      <c r="Q11" s="231"/>
      <c r="R11" s="231"/>
      <c r="S11" s="231"/>
      <c r="T11" s="231"/>
      <c r="U11" s="231"/>
      <c r="V11" s="231"/>
      <c r="W11" s="231"/>
      <c r="X11" s="231"/>
      <c r="Y11" s="231"/>
      <c r="Z11" s="231"/>
    </row>
    <row r="12" spans="1:26" ht="14.25" customHeight="1">
      <c r="A12" s="272" t="s">
        <v>598</v>
      </c>
      <c r="B12" s="273"/>
      <c r="C12" s="273"/>
      <c r="D12" s="273"/>
      <c r="E12" s="274"/>
      <c r="F12" s="274"/>
      <c r="G12" s="275">
        <f>+PPNE3!F9+PPNE3!F17+PPNE3!F21+PPNE3!F22</f>
        <v>0</v>
      </c>
      <c r="H12" s="275"/>
      <c r="I12" s="275"/>
      <c r="J12" s="275"/>
      <c r="K12" s="275"/>
      <c r="L12" s="275"/>
      <c r="M12" s="275"/>
      <c r="N12" s="275"/>
      <c r="O12" s="276"/>
      <c r="P12" s="231"/>
      <c r="Q12" s="231"/>
      <c r="R12" s="231"/>
      <c r="S12" s="231"/>
      <c r="T12" s="231"/>
      <c r="U12" s="231"/>
      <c r="V12" s="231"/>
      <c r="W12" s="231"/>
      <c r="X12" s="231"/>
      <c r="Y12" s="231"/>
      <c r="Z12" s="231"/>
    </row>
    <row r="13" spans="1:26" ht="14.25" customHeight="1">
      <c r="A13" s="272" t="s">
        <v>599</v>
      </c>
      <c r="B13" s="273"/>
      <c r="C13" s="273"/>
      <c r="D13" s="273"/>
      <c r="E13" s="274"/>
      <c r="F13" s="274"/>
      <c r="G13" s="54">
        <f>+PPNE3!F18</f>
        <v>0</v>
      </c>
      <c r="H13" s="275"/>
      <c r="I13" s="275"/>
      <c r="J13" s="275"/>
      <c r="K13" s="275"/>
      <c r="L13" s="275"/>
      <c r="M13" s="275"/>
      <c r="N13" s="275"/>
      <c r="O13" s="276"/>
      <c r="P13" s="231"/>
      <c r="Q13" s="231"/>
      <c r="R13" s="231"/>
      <c r="S13" s="231"/>
      <c r="T13" s="231"/>
      <c r="U13" s="231"/>
      <c r="V13" s="231"/>
      <c r="W13" s="231"/>
      <c r="X13" s="231"/>
      <c r="Y13" s="231"/>
      <c r="Z13" s="231"/>
    </row>
    <row r="14" spans="1:26" ht="14.25" customHeight="1">
      <c r="A14" s="277" t="s">
        <v>600</v>
      </c>
      <c r="B14" s="278"/>
      <c r="C14" s="278"/>
      <c r="D14" s="278"/>
      <c r="E14" s="279"/>
      <c r="F14" s="279"/>
      <c r="G14" s="55">
        <f>SUM(G9:G13)</f>
        <v>370536789</v>
      </c>
      <c r="H14" s="280"/>
      <c r="I14" s="280"/>
      <c r="J14" s="280"/>
      <c r="K14" s="280"/>
      <c r="L14" s="280"/>
      <c r="M14" s="280"/>
      <c r="N14" s="280"/>
      <c r="O14" s="281"/>
      <c r="P14" s="231"/>
      <c r="Q14" s="231"/>
      <c r="R14" s="231"/>
      <c r="S14" s="231"/>
      <c r="T14" s="231"/>
      <c r="U14" s="231"/>
      <c r="V14" s="231"/>
      <c r="W14" s="231"/>
      <c r="X14" s="231"/>
      <c r="Y14" s="231"/>
      <c r="Z14" s="231"/>
    </row>
    <row r="15" spans="1:26" ht="15.75" customHeight="1">
      <c r="A15" s="282" t="s">
        <v>601</v>
      </c>
      <c r="B15" s="283"/>
      <c r="C15" s="283"/>
      <c r="D15" s="283"/>
      <c r="E15" s="283"/>
      <c r="F15" s="283"/>
      <c r="G15" s="283"/>
      <c r="H15" s="283"/>
      <c r="I15" s="283"/>
      <c r="J15" s="283"/>
      <c r="K15" s="283"/>
      <c r="L15" s="283"/>
      <c r="M15" s="283"/>
      <c r="N15" s="283"/>
      <c r="O15" s="284"/>
      <c r="P15" s="231"/>
      <c r="Q15" s="231"/>
      <c r="R15" s="231"/>
      <c r="S15" s="231"/>
      <c r="T15" s="231"/>
      <c r="U15" s="231"/>
      <c r="V15" s="231"/>
      <c r="W15" s="231"/>
      <c r="X15" s="231"/>
      <c r="Y15" s="231"/>
      <c r="Z15" s="231"/>
    </row>
    <row r="16" spans="1:26" ht="19.5" customHeight="1">
      <c r="A16" s="417" t="s">
        <v>602</v>
      </c>
      <c r="B16" s="417" t="s">
        <v>603</v>
      </c>
      <c r="C16" s="417" t="s">
        <v>562</v>
      </c>
      <c r="D16" s="417" t="s">
        <v>604</v>
      </c>
      <c r="E16" s="417" t="s">
        <v>563</v>
      </c>
      <c r="F16" s="416" t="s">
        <v>605</v>
      </c>
      <c r="G16" s="411" t="s">
        <v>606</v>
      </c>
      <c r="H16" s="411" t="s">
        <v>33</v>
      </c>
      <c r="I16" s="412" t="s">
        <v>607</v>
      </c>
      <c r="J16" s="413" t="s">
        <v>608</v>
      </c>
      <c r="K16" s="427"/>
      <c r="L16" s="414" t="s">
        <v>609</v>
      </c>
      <c r="M16" s="427"/>
      <c r="N16" s="415" t="s">
        <v>610</v>
      </c>
      <c r="O16" s="415" t="s">
        <v>566</v>
      </c>
      <c r="P16" s="231"/>
      <c r="Q16" s="231"/>
      <c r="R16" s="231"/>
      <c r="S16" s="231"/>
      <c r="T16" s="231"/>
      <c r="U16" s="231"/>
      <c r="V16" s="231"/>
      <c r="W16" s="231"/>
      <c r="X16" s="231"/>
      <c r="Y16" s="231"/>
      <c r="Z16" s="231"/>
    </row>
    <row r="17" spans="1:26" ht="44.25" customHeight="1">
      <c r="A17" s="422"/>
      <c r="B17" s="422"/>
      <c r="C17" s="422"/>
      <c r="D17" s="422"/>
      <c r="E17" s="422"/>
      <c r="F17" s="422"/>
      <c r="G17" s="422"/>
      <c r="H17" s="422"/>
      <c r="I17" s="422"/>
      <c r="J17" s="56" t="s">
        <v>611</v>
      </c>
      <c r="K17" s="56" t="s">
        <v>612</v>
      </c>
      <c r="L17" s="56" t="s">
        <v>613</v>
      </c>
      <c r="M17" s="56" t="s">
        <v>614</v>
      </c>
      <c r="N17" s="422"/>
      <c r="O17" s="422"/>
      <c r="P17" s="231"/>
      <c r="Q17" s="231"/>
      <c r="R17" s="231"/>
      <c r="S17" s="231"/>
      <c r="T17" s="231"/>
      <c r="U17" s="231"/>
      <c r="V17" s="231"/>
      <c r="W17" s="231"/>
      <c r="X17" s="231"/>
      <c r="Y17" s="231"/>
      <c r="Z17" s="231"/>
    </row>
    <row r="18" spans="1:26" ht="14.25" customHeight="1">
      <c r="A18" s="285">
        <v>2</v>
      </c>
      <c r="B18" s="286"/>
      <c r="C18" s="286"/>
      <c r="D18" s="286"/>
      <c r="E18" s="286"/>
      <c r="F18" s="285" t="s">
        <v>35</v>
      </c>
      <c r="G18" s="287">
        <f t="shared" ref="G18:N18" si="0">+G19+G67+G171+G255+G272+G325</f>
        <v>41387075</v>
      </c>
      <c r="H18" s="287">
        <f t="shared" si="0"/>
        <v>94842164</v>
      </c>
      <c r="I18" s="287">
        <f t="shared" si="0"/>
        <v>41636420</v>
      </c>
      <c r="J18" s="287">
        <f t="shared" si="0"/>
        <v>52376731</v>
      </c>
      <c r="K18" s="287">
        <f t="shared" si="0"/>
        <v>23092975</v>
      </c>
      <c r="L18" s="287">
        <f t="shared" si="0"/>
        <v>12717634</v>
      </c>
      <c r="M18" s="287">
        <f t="shared" si="0"/>
        <v>104783790</v>
      </c>
      <c r="N18" s="287">
        <f t="shared" si="0"/>
        <v>370536789</v>
      </c>
      <c r="O18" s="287">
        <f t="shared" ref="O18" si="1">+O19+O67+O171+O255+O272+O325</f>
        <v>119.74741244923995</v>
      </c>
      <c r="P18" s="231"/>
      <c r="Q18" s="231"/>
      <c r="R18" s="231"/>
      <c r="S18" s="231"/>
      <c r="T18" s="231"/>
      <c r="U18" s="231"/>
      <c r="V18" s="231"/>
      <c r="W18" s="231"/>
      <c r="X18" s="231"/>
      <c r="Y18" s="231"/>
      <c r="Z18" s="231"/>
    </row>
    <row r="19" spans="1:26" ht="14.25" customHeight="1">
      <c r="A19" s="288">
        <v>2</v>
      </c>
      <c r="B19" s="289">
        <v>1</v>
      </c>
      <c r="C19" s="290"/>
      <c r="D19" s="290"/>
      <c r="E19" s="290"/>
      <c r="F19" s="288" t="s">
        <v>615</v>
      </c>
      <c r="G19" s="291">
        <f>+G20+G42+G54+G58</f>
        <v>33849893</v>
      </c>
      <c r="H19" s="291">
        <f t="shared" ref="H19:O19" si="2">+H20+H42+H54+H58</f>
        <v>73864517</v>
      </c>
      <c r="I19" s="291">
        <f t="shared" si="2"/>
        <v>29840145</v>
      </c>
      <c r="J19" s="291">
        <f t="shared" si="2"/>
        <v>34780456</v>
      </c>
      <c r="K19" s="291">
        <f t="shared" si="2"/>
        <v>18890700</v>
      </c>
      <c r="L19" s="291">
        <f t="shared" si="2"/>
        <v>9871359</v>
      </c>
      <c r="M19" s="291">
        <f t="shared" si="2"/>
        <v>35996250</v>
      </c>
      <c r="N19" s="291">
        <f t="shared" si="2"/>
        <v>237093320</v>
      </c>
      <c r="O19" s="291">
        <f t="shared" si="2"/>
        <v>63.986445351314352</v>
      </c>
      <c r="P19" s="231"/>
      <c r="Q19" s="231"/>
      <c r="R19" s="231"/>
      <c r="S19" s="231"/>
      <c r="T19" s="231"/>
      <c r="U19" s="231"/>
      <c r="V19" s="231"/>
      <c r="W19" s="231"/>
      <c r="X19" s="231"/>
      <c r="Y19" s="231"/>
      <c r="Z19" s="231"/>
    </row>
    <row r="20" spans="1:26" ht="14.25" customHeight="1">
      <c r="A20" s="292">
        <v>2</v>
      </c>
      <c r="B20" s="293">
        <v>1</v>
      </c>
      <c r="C20" s="293">
        <v>1</v>
      </c>
      <c r="D20" s="293"/>
      <c r="E20" s="293"/>
      <c r="F20" s="292" t="s">
        <v>616</v>
      </c>
      <c r="G20" s="294">
        <f>+G21+G26+G33+G35+G37</f>
        <v>33849893</v>
      </c>
      <c r="H20" s="294">
        <f t="shared" ref="H20:O20" si="3">+H21+H26+H33+H35+H37</f>
        <v>73864517</v>
      </c>
      <c r="I20" s="294">
        <f t="shared" si="3"/>
        <v>29840145</v>
      </c>
      <c r="J20" s="294">
        <f t="shared" si="3"/>
        <v>34780456</v>
      </c>
      <c r="K20" s="294">
        <f t="shared" si="3"/>
        <v>18890700</v>
      </c>
      <c r="L20" s="294">
        <f t="shared" si="3"/>
        <v>9871359</v>
      </c>
      <c r="M20" s="294">
        <f t="shared" si="3"/>
        <v>35996250</v>
      </c>
      <c r="N20" s="294">
        <f t="shared" si="3"/>
        <v>237093320</v>
      </c>
      <c r="O20" s="294">
        <f t="shared" si="3"/>
        <v>63.986445351314352</v>
      </c>
      <c r="P20" s="231"/>
      <c r="Q20" s="231"/>
      <c r="R20" s="231"/>
      <c r="S20" s="231"/>
      <c r="T20" s="231"/>
      <c r="U20" s="231"/>
      <c r="V20" s="231"/>
      <c r="W20" s="231"/>
      <c r="X20" s="231"/>
      <c r="Y20" s="231"/>
      <c r="Z20" s="231"/>
    </row>
    <row r="21" spans="1:26" ht="14.25" customHeight="1">
      <c r="A21" s="295">
        <v>2</v>
      </c>
      <c r="B21" s="296">
        <v>1</v>
      </c>
      <c r="C21" s="296">
        <v>1</v>
      </c>
      <c r="D21" s="296">
        <v>1</v>
      </c>
      <c r="E21" s="296"/>
      <c r="F21" s="295" t="s">
        <v>617</v>
      </c>
      <c r="G21" s="297">
        <f>SUM(G22:G25)</f>
        <v>31000000</v>
      </c>
      <c r="H21" s="297">
        <f t="shared" ref="H21:O21" si="4">SUM(H22:H25)</f>
        <v>69662734</v>
      </c>
      <c r="I21" s="297">
        <f t="shared" si="4"/>
        <v>26894780</v>
      </c>
      <c r="J21" s="297">
        <f t="shared" si="4"/>
        <v>32000000</v>
      </c>
      <c r="K21" s="297">
        <f t="shared" si="4"/>
        <v>17000000</v>
      </c>
      <c r="L21" s="297">
        <f t="shared" si="4"/>
        <v>9000000</v>
      </c>
      <c r="M21" s="297">
        <f t="shared" si="4"/>
        <v>32456125</v>
      </c>
      <c r="N21" s="297">
        <f t="shared" si="4"/>
        <v>218013639</v>
      </c>
      <c r="O21" s="298">
        <f t="shared" si="4"/>
        <v>58.837245172975244</v>
      </c>
      <c r="P21" s="231"/>
      <c r="Q21" s="231"/>
      <c r="R21" s="231"/>
      <c r="S21" s="231"/>
      <c r="T21" s="231"/>
      <c r="U21" s="231"/>
      <c r="V21" s="231"/>
      <c r="W21" s="231"/>
      <c r="X21" s="231"/>
      <c r="Y21" s="231"/>
      <c r="Z21" s="231"/>
    </row>
    <row r="22" spans="1:26" ht="14.25" customHeight="1">
      <c r="A22" s="299">
        <v>2</v>
      </c>
      <c r="B22" s="300">
        <v>1</v>
      </c>
      <c r="C22" s="300">
        <v>1</v>
      </c>
      <c r="D22" s="300">
        <v>1</v>
      </c>
      <c r="E22" s="300" t="s">
        <v>618</v>
      </c>
      <c r="F22" s="299" t="s">
        <v>619</v>
      </c>
      <c r="G22" s="301"/>
      <c r="H22" s="301"/>
      <c r="I22" s="301"/>
      <c r="J22" s="301">
        <v>32000000</v>
      </c>
      <c r="K22" s="301">
        <v>17000000</v>
      </c>
      <c r="L22" s="301">
        <v>9000000</v>
      </c>
      <c r="M22" s="301">
        <v>32456125</v>
      </c>
      <c r="N22" s="301">
        <f t="shared" ref="N22:N25" si="5">SUBTOTAL(9,G22:M22)</f>
        <v>90456125</v>
      </c>
      <c r="O22" s="302">
        <f t="shared" ref="O22:O25" si="6">IFERROR(N22/$N$18*100,"0.00")</f>
        <v>24.412184615762943</v>
      </c>
      <c r="P22" s="231"/>
      <c r="Q22" s="231"/>
      <c r="R22" s="231"/>
      <c r="S22" s="231"/>
      <c r="T22" s="231"/>
      <c r="U22" s="231"/>
      <c r="V22" s="231"/>
      <c r="W22" s="231"/>
      <c r="X22" s="231"/>
      <c r="Y22" s="231"/>
      <c r="Z22" s="231"/>
    </row>
    <row r="23" spans="1:26" ht="14.25" customHeight="1">
      <c r="A23" s="299">
        <v>2</v>
      </c>
      <c r="B23" s="300">
        <v>1</v>
      </c>
      <c r="C23" s="300">
        <v>1</v>
      </c>
      <c r="D23" s="300">
        <v>1</v>
      </c>
      <c r="E23" s="300" t="s">
        <v>620</v>
      </c>
      <c r="F23" s="299" t="s">
        <v>621</v>
      </c>
      <c r="G23" s="301">
        <v>31000000</v>
      </c>
      <c r="H23" s="301">
        <v>47000000</v>
      </c>
      <c r="I23" s="301">
        <v>26894780</v>
      </c>
      <c r="J23" s="301"/>
      <c r="K23" s="301"/>
      <c r="L23" s="301"/>
      <c r="M23" s="301"/>
      <c r="N23" s="301">
        <f t="shared" si="5"/>
        <v>104894780</v>
      </c>
      <c r="O23" s="302">
        <f t="shared" si="6"/>
        <v>28.308870566695603</v>
      </c>
      <c r="P23" s="231"/>
      <c r="Q23" s="231"/>
      <c r="R23" s="231"/>
      <c r="S23" s="231"/>
      <c r="T23" s="231"/>
      <c r="U23" s="231"/>
      <c r="V23" s="231"/>
      <c r="W23" s="231"/>
      <c r="X23" s="231"/>
      <c r="Y23" s="231"/>
      <c r="Z23" s="231"/>
    </row>
    <row r="24" spans="1:26" ht="14.25" customHeight="1">
      <c r="A24" s="299">
        <v>2</v>
      </c>
      <c r="B24" s="300">
        <v>1</v>
      </c>
      <c r="C24" s="300">
        <v>1</v>
      </c>
      <c r="D24" s="300">
        <v>1</v>
      </c>
      <c r="E24" s="300" t="s">
        <v>622</v>
      </c>
      <c r="F24" s="299" t="s">
        <v>623</v>
      </c>
      <c r="G24" s="301"/>
      <c r="H24" s="301">
        <v>22662734</v>
      </c>
      <c r="I24" s="301"/>
      <c r="J24" s="301"/>
      <c r="K24" s="301"/>
      <c r="L24" s="301"/>
      <c r="M24" s="301"/>
      <c r="N24" s="301">
        <f t="shared" si="5"/>
        <v>22662734</v>
      </c>
      <c r="O24" s="302">
        <f t="shared" si="6"/>
        <v>6.1161899905167045</v>
      </c>
      <c r="P24" s="231"/>
      <c r="Q24" s="231"/>
      <c r="R24" s="231"/>
      <c r="S24" s="231"/>
      <c r="T24" s="231"/>
      <c r="U24" s="231"/>
      <c r="V24" s="231"/>
      <c r="W24" s="231"/>
      <c r="X24" s="231"/>
      <c r="Y24" s="231"/>
      <c r="Z24" s="231"/>
    </row>
    <row r="25" spans="1:26" ht="14.25" customHeight="1">
      <c r="A25" s="299">
        <v>2</v>
      </c>
      <c r="B25" s="300">
        <v>1</v>
      </c>
      <c r="C25" s="300">
        <v>1</v>
      </c>
      <c r="D25" s="300">
        <v>1</v>
      </c>
      <c r="E25" s="300" t="s">
        <v>624</v>
      </c>
      <c r="F25" s="299" t="s">
        <v>625</v>
      </c>
      <c r="G25" s="301"/>
      <c r="H25" s="301"/>
      <c r="I25" s="301"/>
      <c r="J25" s="301"/>
      <c r="K25" s="301"/>
      <c r="L25" s="301"/>
      <c r="M25" s="301"/>
      <c r="N25" s="301">
        <f t="shared" si="5"/>
        <v>0</v>
      </c>
      <c r="O25" s="302">
        <f t="shared" si="6"/>
        <v>0</v>
      </c>
      <c r="P25" s="231"/>
      <c r="Q25" s="231"/>
      <c r="R25" s="231"/>
      <c r="S25" s="231"/>
      <c r="T25" s="231"/>
      <c r="U25" s="231"/>
      <c r="V25" s="231"/>
      <c r="W25" s="231"/>
      <c r="X25" s="231"/>
      <c r="Y25" s="231"/>
      <c r="Z25" s="231"/>
    </row>
    <row r="26" spans="1:26" ht="14.25" customHeight="1">
      <c r="A26" s="295">
        <v>2</v>
      </c>
      <c r="B26" s="296">
        <v>1</v>
      </c>
      <c r="C26" s="296">
        <v>1</v>
      </c>
      <c r="D26" s="296">
        <v>2</v>
      </c>
      <c r="E26" s="296"/>
      <c r="F26" s="295" t="s">
        <v>626</v>
      </c>
      <c r="G26" s="297">
        <f t="shared" ref="G26:O26" si="7">SUM(G27:G32)</f>
        <v>0</v>
      </c>
      <c r="H26" s="297">
        <f t="shared" si="7"/>
        <v>0</v>
      </c>
      <c r="I26" s="297">
        <f t="shared" si="7"/>
        <v>0</v>
      </c>
      <c r="J26" s="297">
        <f t="shared" si="7"/>
        <v>0</v>
      </c>
      <c r="K26" s="297">
        <f t="shared" si="7"/>
        <v>0</v>
      </c>
      <c r="L26" s="297">
        <f t="shared" si="7"/>
        <v>0</v>
      </c>
      <c r="M26" s="297">
        <f t="shared" si="7"/>
        <v>0</v>
      </c>
      <c r="N26" s="297">
        <f t="shared" si="7"/>
        <v>0</v>
      </c>
      <c r="O26" s="298">
        <f t="shared" si="7"/>
        <v>0</v>
      </c>
      <c r="P26" s="231"/>
      <c r="Q26" s="231"/>
      <c r="R26" s="231"/>
      <c r="S26" s="231"/>
      <c r="T26" s="231"/>
      <c r="U26" s="231"/>
      <c r="V26" s="231"/>
      <c r="W26" s="231"/>
      <c r="X26" s="231"/>
      <c r="Y26" s="231"/>
      <c r="Z26" s="231"/>
    </row>
    <row r="27" spans="1:26" ht="14.25" customHeight="1">
      <c r="A27" s="299">
        <v>2</v>
      </c>
      <c r="B27" s="300">
        <v>1</v>
      </c>
      <c r="C27" s="300">
        <v>1</v>
      </c>
      <c r="D27" s="300">
        <v>2</v>
      </c>
      <c r="E27" s="300" t="s">
        <v>627</v>
      </c>
      <c r="F27" s="299" t="s">
        <v>628</v>
      </c>
      <c r="G27" s="301"/>
      <c r="H27" s="301"/>
      <c r="I27" s="301"/>
      <c r="J27" s="301"/>
      <c r="K27" s="301"/>
      <c r="L27" s="301"/>
      <c r="M27" s="301"/>
      <c r="N27" s="301">
        <f t="shared" ref="N27:N28" si="8">SUBTOTAL(9,G27:M27)</f>
        <v>0</v>
      </c>
      <c r="O27" s="302">
        <f t="shared" ref="O27:O32" si="9">IFERROR(N27/$N$18*100,"0.00")</f>
        <v>0</v>
      </c>
      <c r="P27" s="231"/>
      <c r="Q27" s="231"/>
      <c r="R27" s="231"/>
      <c r="S27" s="231"/>
      <c r="T27" s="231"/>
      <c r="U27" s="231"/>
      <c r="V27" s="231"/>
      <c r="W27" s="231"/>
      <c r="X27" s="231"/>
      <c r="Y27" s="231"/>
      <c r="Z27" s="231"/>
    </row>
    <row r="28" spans="1:26" ht="14.25" customHeight="1">
      <c r="A28" s="299">
        <v>2</v>
      </c>
      <c r="B28" s="300">
        <v>1</v>
      </c>
      <c r="C28" s="300">
        <v>1</v>
      </c>
      <c r="D28" s="300">
        <v>2</v>
      </c>
      <c r="E28" s="300" t="s">
        <v>622</v>
      </c>
      <c r="F28" s="299" t="s">
        <v>629</v>
      </c>
      <c r="G28" s="301"/>
      <c r="H28" s="301"/>
      <c r="I28" s="301"/>
      <c r="J28" s="301"/>
      <c r="K28" s="301"/>
      <c r="L28" s="301"/>
      <c r="M28" s="301"/>
      <c r="N28" s="301">
        <f t="shared" si="8"/>
        <v>0</v>
      </c>
      <c r="O28" s="302">
        <f t="shared" si="9"/>
        <v>0</v>
      </c>
      <c r="P28" s="231"/>
      <c r="Q28" s="231"/>
      <c r="R28" s="231"/>
      <c r="S28" s="231"/>
      <c r="T28" s="231"/>
      <c r="U28" s="231"/>
      <c r="V28" s="231"/>
      <c r="W28" s="231"/>
      <c r="X28" s="231"/>
      <c r="Y28" s="231"/>
      <c r="Z28" s="231"/>
    </row>
    <row r="29" spans="1:26" ht="14.25" customHeight="1">
      <c r="A29" s="299">
        <v>2</v>
      </c>
      <c r="B29" s="300">
        <v>1</v>
      </c>
      <c r="C29" s="300">
        <v>1</v>
      </c>
      <c r="D29" s="300">
        <v>2</v>
      </c>
      <c r="E29" s="300" t="s">
        <v>624</v>
      </c>
      <c r="F29" s="299" t="s">
        <v>630</v>
      </c>
      <c r="G29" s="301"/>
      <c r="H29" s="301"/>
      <c r="I29" s="301"/>
      <c r="J29" s="301"/>
      <c r="K29" s="301"/>
      <c r="L29" s="301"/>
      <c r="M29" s="301"/>
      <c r="N29" s="301" t="s">
        <v>631</v>
      </c>
      <c r="O29" s="302" t="str">
        <f t="shared" si="9"/>
        <v>0.00</v>
      </c>
      <c r="P29" s="231"/>
      <c r="Q29" s="231"/>
      <c r="R29" s="231"/>
      <c r="S29" s="231"/>
      <c r="T29" s="231"/>
      <c r="U29" s="231"/>
      <c r="V29" s="231"/>
      <c r="W29" s="231"/>
      <c r="X29" s="231"/>
      <c r="Y29" s="231"/>
      <c r="Z29" s="231"/>
    </row>
    <row r="30" spans="1:26" ht="14.25" customHeight="1">
      <c r="A30" s="299">
        <v>2</v>
      </c>
      <c r="B30" s="300">
        <v>1</v>
      </c>
      <c r="C30" s="300">
        <v>1</v>
      </c>
      <c r="D30" s="300">
        <v>2</v>
      </c>
      <c r="E30" s="300" t="s">
        <v>632</v>
      </c>
      <c r="F30" s="299" t="s">
        <v>633</v>
      </c>
      <c r="G30" s="301"/>
      <c r="H30" s="301"/>
      <c r="I30" s="301"/>
      <c r="J30" s="301"/>
      <c r="K30" s="301"/>
      <c r="L30" s="301"/>
      <c r="M30" s="301"/>
      <c r="N30" s="301">
        <f t="shared" ref="N30:N32" si="10">SUBTOTAL(9,G30:M30)</f>
        <v>0</v>
      </c>
      <c r="O30" s="302">
        <f t="shared" si="9"/>
        <v>0</v>
      </c>
      <c r="P30" s="231"/>
      <c r="Q30" s="231"/>
      <c r="R30" s="231"/>
      <c r="S30" s="231"/>
      <c r="T30" s="231"/>
      <c r="U30" s="231"/>
      <c r="V30" s="231"/>
      <c r="W30" s="231"/>
      <c r="X30" s="231"/>
      <c r="Y30" s="231"/>
      <c r="Z30" s="231"/>
    </row>
    <row r="31" spans="1:26" ht="14.25" customHeight="1">
      <c r="A31" s="299">
        <v>2</v>
      </c>
      <c r="B31" s="300">
        <v>1</v>
      </c>
      <c r="C31" s="300">
        <v>1</v>
      </c>
      <c r="D31" s="300">
        <v>2</v>
      </c>
      <c r="E31" s="300" t="s">
        <v>634</v>
      </c>
      <c r="F31" s="299" t="s">
        <v>635</v>
      </c>
      <c r="G31" s="301"/>
      <c r="H31" s="301"/>
      <c r="I31" s="301"/>
      <c r="J31" s="301"/>
      <c r="K31" s="301"/>
      <c r="L31" s="301"/>
      <c r="M31" s="301"/>
      <c r="N31" s="301">
        <f t="shared" si="10"/>
        <v>0</v>
      </c>
      <c r="O31" s="302">
        <f t="shared" si="9"/>
        <v>0</v>
      </c>
      <c r="P31" s="231"/>
      <c r="Q31" s="231"/>
      <c r="R31" s="231"/>
      <c r="S31" s="231"/>
      <c r="T31" s="231"/>
      <c r="U31" s="231"/>
      <c r="V31" s="231"/>
      <c r="W31" s="231"/>
      <c r="X31" s="231"/>
      <c r="Y31" s="231"/>
      <c r="Z31" s="231"/>
    </row>
    <row r="32" spans="1:26" ht="14.25" customHeight="1">
      <c r="A32" s="299">
        <v>2</v>
      </c>
      <c r="B32" s="300">
        <v>1</v>
      </c>
      <c r="C32" s="300">
        <v>1</v>
      </c>
      <c r="D32" s="300">
        <v>2</v>
      </c>
      <c r="E32" s="300" t="s">
        <v>636</v>
      </c>
      <c r="F32" s="299" t="s">
        <v>637</v>
      </c>
      <c r="G32" s="301"/>
      <c r="H32" s="301"/>
      <c r="I32" s="301"/>
      <c r="J32" s="301"/>
      <c r="K32" s="301"/>
      <c r="L32" s="301"/>
      <c r="M32" s="301"/>
      <c r="N32" s="301">
        <f t="shared" si="10"/>
        <v>0</v>
      </c>
      <c r="O32" s="302">
        <f t="shared" si="9"/>
        <v>0</v>
      </c>
      <c r="P32" s="231"/>
      <c r="Q32" s="231"/>
      <c r="R32" s="231"/>
      <c r="S32" s="231"/>
      <c r="T32" s="231"/>
      <c r="U32" s="231"/>
      <c r="V32" s="231"/>
      <c r="W32" s="231"/>
      <c r="X32" s="231"/>
      <c r="Y32" s="231"/>
      <c r="Z32" s="231"/>
    </row>
    <row r="33" spans="1:26" ht="14.25" customHeight="1">
      <c r="A33" s="295">
        <v>2</v>
      </c>
      <c r="B33" s="296">
        <v>1</v>
      </c>
      <c r="C33" s="296">
        <v>1</v>
      </c>
      <c r="D33" s="296">
        <v>3</v>
      </c>
      <c r="E33" s="296"/>
      <c r="F33" s="295" t="s">
        <v>638</v>
      </c>
      <c r="G33" s="297">
        <f t="shared" ref="G33:O33" si="11">G34</f>
        <v>0</v>
      </c>
      <c r="H33" s="297">
        <f t="shared" si="11"/>
        <v>0</v>
      </c>
      <c r="I33" s="297">
        <f t="shared" si="11"/>
        <v>0</v>
      </c>
      <c r="J33" s="297">
        <f t="shared" si="11"/>
        <v>0</v>
      </c>
      <c r="K33" s="297">
        <f t="shared" si="11"/>
        <v>0</v>
      </c>
      <c r="L33" s="297">
        <f t="shared" si="11"/>
        <v>0</v>
      </c>
      <c r="M33" s="297">
        <f t="shared" si="11"/>
        <v>0</v>
      </c>
      <c r="N33" s="297">
        <f t="shared" si="11"/>
        <v>0</v>
      </c>
      <c r="O33" s="298">
        <f t="shared" si="11"/>
        <v>0</v>
      </c>
      <c r="P33" s="231"/>
      <c r="Q33" s="231"/>
      <c r="R33" s="231"/>
      <c r="S33" s="231"/>
      <c r="T33" s="231"/>
      <c r="U33" s="231"/>
      <c r="V33" s="231"/>
      <c r="W33" s="231"/>
      <c r="X33" s="231"/>
      <c r="Y33" s="231"/>
      <c r="Z33" s="231"/>
    </row>
    <row r="34" spans="1:26" ht="14.25" customHeight="1">
      <c r="A34" s="299">
        <v>2</v>
      </c>
      <c r="B34" s="300">
        <v>1</v>
      </c>
      <c r="C34" s="300">
        <v>1</v>
      </c>
      <c r="D34" s="300">
        <v>3</v>
      </c>
      <c r="E34" s="300" t="s">
        <v>618</v>
      </c>
      <c r="F34" s="299" t="s">
        <v>638</v>
      </c>
      <c r="G34" s="301"/>
      <c r="H34" s="301"/>
      <c r="I34" s="301"/>
      <c r="J34" s="301"/>
      <c r="K34" s="301"/>
      <c r="L34" s="301"/>
      <c r="M34" s="301"/>
      <c r="N34" s="301">
        <f>SUBTOTAL(9,G34:M34)</f>
        <v>0</v>
      </c>
      <c r="O34" s="302">
        <f>IFERROR(N34/$N$18*100,"0.00")</f>
        <v>0</v>
      </c>
      <c r="P34" s="231"/>
      <c r="Q34" s="231"/>
      <c r="R34" s="231"/>
      <c r="S34" s="231"/>
      <c r="T34" s="231"/>
      <c r="U34" s="231"/>
      <c r="V34" s="231"/>
      <c r="W34" s="231"/>
      <c r="X34" s="231"/>
      <c r="Y34" s="231"/>
      <c r="Z34" s="231"/>
    </row>
    <row r="35" spans="1:26" ht="14.25" customHeight="1">
      <c r="A35" s="295">
        <v>2</v>
      </c>
      <c r="B35" s="296">
        <v>1</v>
      </c>
      <c r="C35" s="296">
        <v>1</v>
      </c>
      <c r="D35" s="296">
        <v>4</v>
      </c>
      <c r="E35" s="296"/>
      <c r="F35" s="295" t="s">
        <v>639</v>
      </c>
      <c r="G35" s="297">
        <f t="shared" ref="G35:O35" si="12">G36</f>
        <v>2849893</v>
      </c>
      <c r="H35" s="297">
        <f t="shared" si="12"/>
        <v>4201783</v>
      </c>
      <c r="I35" s="297">
        <f t="shared" si="12"/>
        <v>2945365</v>
      </c>
      <c r="J35" s="297">
        <f t="shared" si="12"/>
        <v>2780456</v>
      </c>
      <c r="K35" s="297">
        <f t="shared" si="12"/>
        <v>1890700</v>
      </c>
      <c r="L35" s="297">
        <f t="shared" si="12"/>
        <v>871359</v>
      </c>
      <c r="M35" s="297">
        <f t="shared" si="12"/>
        <v>3540125</v>
      </c>
      <c r="N35" s="297">
        <f t="shared" si="12"/>
        <v>19079681</v>
      </c>
      <c r="O35" s="298">
        <f t="shared" si="12"/>
        <v>5.1492001783391066</v>
      </c>
      <c r="P35" s="231"/>
      <c r="Q35" s="231"/>
      <c r="R35" s="231"/>
      <c r="S35" s="231"/>
      <c r="T35" s="231"/>
      <c r="U35" s="231"/>
      <c r="V35" s="231"/>
      <c r="W35" s="231"/>
      <c r="X35" s="231"/>
      <c r="Y35" s="231"/>
      <c r="Z35" s="231"/>
    </row>
    <row r="36" spans="1:26" ht="14.25" customHeight="1">
      <c r="A36" s="299">
        <v>2</v>
      </c>
      <c r="B36" s="300">
        <v>1</v>
      </c>
      <c r="C36" s="300">
        <v>1</v>
      </c>
      <c r="D36" s="300">
        <v>4</v>
      </c>
      <c r="E36" s="300" t="s">
        <v>618</v>
      </c>
      <c r="F36" s="299" t="s">
        <v>639</v>
      </c>
      <c r="G36" s="301">
        <v>2849893</v>
      </c>
      <c r="H36" s="301">
        <v>4201783</v>
      </c>
      <c r="I36" s="301">
        <v>2945365</v>
      </c>
      <c r="J36" s="301">
        <v>2780456</v>
      </c>
      <c r="K36" s="301">
        <v>1890700</v>
      </c>
      <c r="L36" s="301">
        <v>871359</v>
      </c>
      <c r="M36" s="301">
        <v>3540125</v>
      </c>
      <c r="N36" s="301">
        <f>SUBTOTAL(9,G36:M36)</f>
        <v>19079681</v>
      </c>
      <c r="O36" s="302">
        <f>IFERROR(N36/$N$18*100,"0.00")</f>
        <v>5.1492001783391066</v>
      </c>
      <c r="P36" s="231"/>
      <c r="Q36" s="231"/>
      <c r="R36" s="231"/>
      <c r="S36" s="231"/>
      <c r="T36" s="231"/>
      <c r="U36" s="231"/>
      <c r="V36" s="231"/>
      <c r="W36" s="231"/>
      <c r="X36" s="231"/>
      <c r="Y36" s="231"/>
      <c r="Z36" s="231"/>
    </row>
    <row r="37" spans="1:26" ht="14.25" customHeight="1">
      <c r="A37" s="295">
        <v>2</v>
      </c>
      <c r="B37" s="296">
        <v>1</v>
      </c>
      <c r="C37" s="296">
        <v>1</v>
      </c>
      <c r="D37" s="296">
        <v>5</v>
      </c>
      <c r="E37" s="296"/>
      <c r="F37" s="295" t="s">
        <v>640</v>
      </c>
      <c r="G37" s="297">
        <f t="shared" ref="G37:O37" si="13">SUM(G38:G41)</f>
        <v>0</v>
      </c>
      <c r="H37" s="297">
        <f t="shared" si="13"/>
        <v>0</v>
      </c>
      <c r="I37" s="297">
        <f t="shared" si="13"/>
        <v>0</v>
      </c>
      <c r="J37" s="297">
        <f t="shared" si="13"/>
        <v>0</v>
      </c>
      <c r="K37" s="297">
        <f t="shared" si="13"/>
        <v>0</v>
      </c>
      <c r="L37" s="297">
        <f t="shared" si="13"/>
        <v>0</v>
      </c>
      <c r="M37" s="297">
        <f t="shared" si="13"/>
        <v>0</v>
      </c>
      <c r="N37" s="297">
        <f t="shared" si="13"/>
        <v>0</v>
      </c>
      <c r="O37" s="298">
        <f t="shared" si="13"/>
        <v>0</v>
      </c>
      <c r="P37" s="231"/>
      <c r="Q37" s="231"/>
      <c r="R37" s="231"/>
      <c r="S37" s="231"/>
      <c r="T37" s="231"/>
      <c r="U37" s="231"/>
      <c r="V37" s="231"/>
      <c r="W37" s="231"/>
      <c r="X37" s="231"/>
      <c r="Y37" s="231"/>
      <c r="Z37" s="231"/>
    </row>
    <row r="38" spans="1:26" ht="14.25" customHeight="1">
      <c r="A38" s="299">
        <v>2</v>
      </c>
      <c r="B38" s="300">
        <v>1</v>
      </c>
      <c r="C38" s="300">
        <v>1</v>
      </c>
      <c r="D38" s="300">
        <v>5</v>
      </c>
      <c r="E38" s="300" t="s">
        <v>618</v>
      </c>
      <c r="F38" s="299" t="s">
        <v>640</v>
      </c>
      <c r="G38" s="301"/>
      <c r="H38" s="301"/>
      <c r="I38" s="301"/>
      <c r="J38" s="301"/>
      <c r="K38" s="301"/>
      <c r="L38" s="301"/>
      <c r="M38" s="301"/>
      <c r="N38" s="301">
        <f t="shared" ref="N38:N41" si="14">SUBTOTAL(9,G38:M38)</f>
        <v>0</v>
      </c>
      <c r="O38" s="302">
        <f t="shared" ref="O38:O41" si="15">IFERROR(N38/$N$18*100,"0.00")</f>
        <v>0</v>
      </c>
      <c r="P38" s="231"/>
      <c r="Q38" s="231"/>
      <c r="R38" s="231"/>
      <c r="S38" s="231"/>
      <c r="T38" s="231"/>
      <c r="U38" s="231"/>
      <c r="V38" s="231"/>
      <c r="W38" s="231"/>
      <c r="X38" s="231"/>
      <c r="Y38" s="231"/>
      <c r="Z38" s="231"/>
    </row>
    <row r="39" spans="1:26" ht="14.25" customHeight="1">
      <c r="A39" s="299">
        <v>2</v>
      </c>
      <c r="B39" s="300">
        <v>1</v>
      </c>
      <c r="C39" s="300">
        <v>1</v>
      </c>
      <c r="D39" s="300">
        <v>5</v>
      </c>
      <c r="E39" s="300" t="s">
        <v>620</v>
      </c>
      <c r="F39" s="299" t="s">
        <v>641</v>
      </c>
      <c r="G39" s="301"/>
      <c r="H39" s="301"/>
      <c r="I39" s="301"/>
      <c r="J39" s="301"/>
      <c r="K39" s="301"/>
      <c r="L39" s="301"/>
      <c r="M39" s="301"/>
      <c r="N39" s="301">
        <f t="shared" si="14"/>
        <v>0</v>
      </c>
      <c r="O39" s="302">
        <f t="shared" si="15"/>
        <v>0</v>
      </c>
      <c r="P39" s="231"/>
      <c r="Q39" s="231"/>
      <c r="R39" s="231"/>
      <c r="S39" s="231"/>
      <c r="T39" s="231"/>
      <c r="U39" s="231"/>
      <c r="V39" s="231"/>
      <c r="W39" s="231"/>
      <c r="X39" s="231"/>
      <c r="Y39" s="231"/>
      <c r="Z39" s="231"/>
    </row>
    <row r="40" spans="1:26" ht="14.25" customHeight="1">
      <c r="A40" s="299">
        <v>2</v>
      </c>
      <c r="B40" s="300">
        <v>1</v>
      </c>
      <c r="C40" s="300">
        <v>1</v>
      </c>
      <c r="D40" s="300">
        <v>5</v>
      </c>
      <c r="E40" s="300" t="s">
        <v>627</v>
      </c>
      <c r="F40" s="299" t="s">
        <v>642</v>
      </c>
      <c r="G40" s="301"/>
      <c r="H40" s="301"/>
      <c r="I40" s="301"/>
      <c r="J40" s="301"/>
      <c r="K40" s="301"/>
      <c r="L40" s="301"/>
      <c r="M40" s="301"/>
      <c r="N40" s="301">
        <f t="shared" si="14"/>
        <v>0</v>
      </c>
      <c r="O40" s="302">
        <f t="shared" si="15"/>
        <v>0</v>
      </c>
      <c r="P40" s="231"/>
      <c r="Q40" s="231"/>
      <c r="R40" s="231"/>
      <c r="S40" s="231"/>
      <c r="T40" s="231"/>
      <c r="U40" s="231"/>
      <c r="V40" s="231"/>
      <c r="W40" s="231"/>
      <c r="X40" s="231"/>
      <c r="Y40" s="231"/>
      <c r="Z40" s="231"/>
    </row>
    <row r="41" spans="1:26" ht="14.25" customHeight="1">
      <c r="A41" s="299">
        <v>2</v>
      </c>
      <c r="B41" s="300">
        <v>1</v>
      </c>
      <c r="C41" s="300">
        <v>1</v>
      </c>
      <c r="D41" s="300">
        <v>5</v>
      </c>
      <c r="E41" s="300" t="s">
        <v>643</v>
      </c>
      <c r="F41" s="299" t="s">
        <v>644</v>
      </c>
      <c r="G41" s="301"/>
      <c r="H41" s="301"/>
      <c r="I41" s="301"/>
      <c r="J41" s="301"/>
      <c r="K41" s="301"/>
      <c r="L41" s="301"/>
      <c r="M41" s="301"/>
      <c r="N41" s="301">
        <f t="shared" si="14"/>
        <v>0</v>
      </c>
      <c r="O41" s="302">
        <f t="shared" si="15"/>
        <v>0</v>
      </c>
      <c r="P41" s="231"/>
      <c r="Q41" s="231"/>
      <c r="R41" s="231"/>
      <c r="S41" s="231"/>
      <c r="T41" s="231"/>
      <c r="U41" s="231"/>
      <c r="V41" s="231"/>
      <c r="W41" s="231"/>
      <c r="X41" s="231"/>
      <c r="Y41" s="231"/>
      <c r="Z41" s="231"/>
    </row>
    <row r="42" spans="1:26" ht="14.25" customHeight="1">
      <c r="A42" s="292">
        <v>2</v>
      </c>
      <c r="B42" s="293">
        <v>1</v>
      </c>
      <c r="C42" s="293">
        <v>2</v>
      </c>
      <c r="D42" s="293"/>
      <c r="E42" s="293"/>
      <c r="F42" s="292" t="s">
        <v>645</v>
      </c>
      <c r="G42" s="294">
        <f t="shared" ref="G42:O42" si="16">+G43+G45</f>
        <v>0</v>
      </c>
      <c r="H42" s="294">
        <f t="shared" si="16"/>
        <v>0</v>
      </c>
      <c r="I42" s="294">
        <f t="shared" si="16"/>
        <v>0</v>
      </c>
      <c r="J42" s="294">
        <f t="shared" si="16"/>
        <v>0</v>
      </c>
      <c r="K42" s="294">
        <f t="shared" si="16"/>
        <v>0</v>
      </c>
      <c r="L42" s="294">
        <f t="shared" si="16"/>
        <v>0</v>
      </c>
      <c r="M42" s="294">
        <f t="shared" si="16"/>
        <v>0</v>
      </c>
      <c r="N42" s="294">
        <f t="shared" si="16"/>
        <v>0</v>
      </c>
      <c r="O42" s="294">
        <f t="shared" si="16"/>
        <v>0</v>
      </c>
      <c r="P42" s="231"/>
      <c r="Q42" s="231"/>
      <c r="R42" s="231"/>
      <c r="S42" s="231"/>
      <c r="T42" s="231"/>
      <c r="U42" s="231"/>
      <c r="V42" s="231"/>
      <c r="W42" s="231"/>
      <c r="X42" s="231"/>
      <c r="Y42" s="231"/>
      <c r="Z42" s="231"/>
    </row>
    <row r="43" spans="1:26" ht="14.25" customHeight="1">
      <c r="A43" s="295">
        <v>2</v>
      </c>
      <c r="B43" s="296">
        <v>1</v>
      </c>
      <c r="C43" s="296">
        <v>2</v>
      </c>
      <c r="D43" s="296">
        <v>1</v>
      </c>
      <c r="E43" s="296"/>
      <c r="F43" s="295" t="s">
        <v>646</v>
      </c>
      <c r="G43" s="297">
        <f t="shared" ref="G43:O43" si="17">G44</f>
        <v>0</v>
      </c>
      <c r="H43" s="297">
        <f t="shared" si="17"/>
        <v>0</v>
      </c>
      <c r="I43" s="297">
        <f t="shared" si="17"/>
        <v>0</v>
      </c>
      <c r="J43" s="297">
        <f t="shared" si="17"/>
        <v>0</v>
      </c>
      <c r="K43" s="297">
        <f t="shared" si="17"/>
        <v>0</v>
      </c>
      <c r="L43" s="297">
        <f t="shared" si="17"/>
        <v>0</v>
      </c>
      <c r="M43" s="297">
        <f t="shared" si="17"/>
        <v>0</v>
      </c>
      <c r="N43" s="297">
        <f t="shared" si="17"/>
        <v>0</v>
      </c>
      <c r="O43" s="298">
        <f t="shared" si="17"/>
        <v>0</v>
      </c>
      <c r="P43" s="231"/>
      <c r="Q43" s="231"/>
      <c r="R43" s="231"/>
      <c r="S43" s="231"/>
      <c r="T43" s="231"/>
      <c r="U43" s="231"/>
      <c r="V43" s="231"/>
      <c r="W43" s="231"/>
      <c r="X43" s="231"/>
      <c r="Y43" s="231"/>
      <c r="Z43" s="231"/>
    </row>
    <row r="44" spans="1:26" ht="14.25" customHeight="1">
      <c r="A44" s="299">
        <v>2</v>
      </c>
      <c r="B44" s="300">
        <v>1</v>
      </c>
      <c r="C44" s="300">
        <v>2</v>
      </c>
      <c r="D44" s="300">
        <v>1</v>
      </c>
      <c r="E44" s="300" t="s">
        <v>618</v>
      </c>
      <c r="F44" s="299" t="s">
        <v>646</v>
      </c>
      <c r="G44" s="301"/>
      <c r="H44" s="301"/>
      <c r="I44" s="301"/>
      <c r="J44" s="301"/>
      <c r="K44" s="301"/>
      <c r="L44" s="301"/>
      <c r="M44" s="301"/>
      <c r="N44" s="301">
        <f>SUBTOTAL(9,G44:M44)</f>
        <v>0</v>
      </c>
      <c r="O44" s="302">
        <f>IFERROR(N44/$N$18*100,"0.00")</f>
        <v>0</v>
      </c>
      <c r="P44" s="231"/>
      <c r="Q44" s="231"/>
      <c r="R44" s="231"/>
      <c r="S44" s="231"/>
      <c r="T44" s="231"/>
      <c r="U44" s="231"/>
      <c r="V44" s="231"/>
      <c r="W44" s="231"/>
      <c r="X44" s="231"/>
      <c r="Y44" s="231"/>
      <c r="Z44" s="231"/>
    </row>
    <row r="45" spans="1:26" ht="14.25" customHeight="1">
      <c r="A45" s="295">
        <v>2</v>
      </c>
      <c r="B45" s="296">
        <v>1</v>
      </c>
      <c r="C45" s="296">
        <v>2</v>
      </c>
      <c r="D45" s="296">
        <v>2</v>
      </c>
      <c r="E45" s="296"/>
      <c r="F45" s="295" t="s">
        <v>647</v>
      </c>
      <c r="G45" s="297">
        <f t="shared" ref="G45:O45" si="18">SUM(G46:G53)</f>
        <v>0</v>
      </c>
      <c r="H45" s="297">
        <f t="shared" si="18"/>
        <v>0</v>
      </c>
      <c r="I45" s="297">
        <f t="shared" si="18"/>
        <v>0</v>
      </c>
      <c r="J45" s="297">
        <f t="shared" si="18"/>
        <v>0</v>
      </c>
      <c r="K45" s="297">
        <f t="shared" si="18"/>
        <v>0</v>
      </c>
      <c r="L45" s="297">
        <f t="shared" si="18"/>
        <v>0</v>
      </c>
      <c r="M45" s="297">
        <f t="shared" si="18"/>
        <v>0</v>
      </c>
      <c r="N45" s="297">
        <f t="shared" si="18"/>
        <v>0</v>
      </c>
      <c r="O45" s="298">
        <f t="shared" si="18"/>
        <v>0</v>
      </c>
      <c r="P45" s="231"/>
      <c r="Q45" s="231"/>
      <c r="R45" s="231"/>
      <c r="S45" s="231"/>
      <c r="T45" s="231"/>
      <c r="U45" s="231"/>
      <c r="V45" s="231"/>
      <c r="W45" s="231"/>
      <c r="X45" s="231"/>
      <c r="Y45" s="231"/>
      <c r="Z45" s="231"/>
    </row>
    <row r="46" spans="1:26" ht="14.25" customHeight="1">
      <c r="A46" s="299">
        <v>2</v>
      </c>
      <c r="B46" s="300">
        <v>1</v>
      </c>
      <c r="C46" s="300">
        <v>2</v>
      </c>
      <c r="D46" s="300">
        <v>2</v>
      </c>
      <c r="E46" s="300" t="s">
        <v>627</v>
      </c>
      <c r="F46" s="303" t="s">
        <v>648</v>
      </c>
      <c r="G46" s="301"/>
      <c r="H46" s="301"/>
      <c r="I46" s="301"/>
      <c r="J46" s="301"/>
      <c r="K46" s="301"/>
      <c r="L46" s="301"/>
      <c r="M46" s="301"/>
      <c r="N46" s="301">
        <f t="shared" ref="N46:N53" si="19">SUBTOTAL(9,G46:M46)</f>
        <v>0</v>
      </c>
      <c r="O46" s="302">
        <f t="shared" ref="O46:O53" si="20">IFERROR(N46/$N$18*100,"0.00")</f>
        <v>0</v>
      </c>
      <c r="P46" s="231"/>
      <c r="Q46" s="231"/>
      <c r="R46" s="231"/>
      <c r="S46" s="231"/>
      <c r="T46" s="231"/>
      <c r="U46" s="231"/>
      <c r="V46" s="231"/>
      <c r="W46" s="231"/>
      <c r="X46" s="231"/>
      <c r="Y46" s="231"/>
      <c r="Z46" s="231"/>
    </row>
    <row r="47" spans="1:26" ht="14.25" customHeight="1">
      <c r="A47" s="299">
        <v>2</v>
      </c>
      <c r="B47" s="300">
        <v>1</v>
      </c>
      <c r="C47" s="300">
        <v>2</v>
      </c>
      <c r="D47" s="300">
        <v>2</v>
      </c>
      <c r="E47" s="300" t="s">
        <v>643</v>
      </c>
      <c r="F47" s="299" t="s">
        <v>649</v>
      </c>
      <c r="G47" s="301"/>
      <c r="H47" s="301"/>
      <c r="I47" s="301"/>
      <c r="J47" s="301"/>
      <c r="K47" s="301"/>
      <c r="L47" s="301"/>
      <c r="M47" s="301"/>
      <c r="N47" s="301">
        <f t="shared" si="19"/>
        <v>0</v>
      </c>
      <c r="O47" s="302">
        <f t="shared" si="20"/>
        <v>0</v>
      </c>
      <c r="P47" s="231"/>
      <c r="Q47" s="231"/>
      <c r="R47" s="231"/>
      <c r="S47" s="231"/>
      <c r="T47" s="231"/>
      <c r="U47" s="231"/>
      <c r="V47" s="231"/>
      <c r="W47" s="231"/>
      <c r="X47" s="231"/>
      <c r="Y47" s="231"/>
      <c r="Z47" s="231"/>
    </row>
    <row r="48" spans="1:26" ht="14.25" customHeight="1">
      <c r="A48" s="299">
        <v>2</v>
      </c>
      <c r="B48" s="300">
        <v>1</v>
      </c>
      <c r="C48" s="300">
        <v>2</v>
      </c>
      <c r="D48" s="300">
        <v>2</v>
      </c>
      <c r="E48" s="300" t="s">
        <v>622</v>
      </c>
      <c r="F48" s="299" t="s">
        <v>650</v>
      </c>
      <c r="G48" s="301"/>
      <c r="H48" s="301"/>
      <c r="I48" s="301"/>
      <c r="J48" s="301"/>
      <c r="K48" s="301"/>
      <c r="L48" s="301"/>
      <c r="M48" s="301"/>
      <c r="N48" s="301">
        <f t="shared" si="19"/>
        <v>0</v>
      </c>
      <c r="O48" s="302">
        <f t="shared" si="20"/>
        <v>0</v>
      </c>
      <c r="P48" s="231"/>
      <c r="Q48" s="231"/>
      <c r="R48" s="231"/>
      <c r="S48" s="231"/>
      <c r="T48" s="231"/>
      <c r="U48" s="231"/>
      <c r="V48" s="231"/>
      <c r="W48" s="231"/>
      <c r="X48" s="231"/>
      <c r="Y48" s="231"/>
      <c r="Z48" s="231"/>
    </row>
    <row r="49" spans="1:26" ht="14.25" customHeight="1">
      <c r="A49" s="299">
        <v>2</v>
      </c>
      <c r="B49" s="300">
        <v>1</v>
      </c>
      <c r="C49" s="300">
        <v>2</v>
      </c>
      <c r="D49" s="300">
        <v>2</v>
      </c>
      <c r="E49" s="300" t="s">
        <v>624</v>
      </c>
      <c r="F49" s="299" t="s">
        <v>651</v>
      </c>
      <c r="G49" s="301"/>
      <c r="H49" s="301"/>
      <c r="I49" s="301"/>
      <c r="J49" s="301"/>
      <c r="K49" s="301"/>
      <c r="L49" s="301"/>
      <c r="M49" s="301"/>
      <c r="N49" s="301">
        <f t="shared" si="19"/>
        <v>0</v>
      </c>
      <c r="O49" s="302">
        <f t="shared" si="20"/>
        <v>0</v>
      </c>
      <c r="P49" s="231"/>
      <c r="Q49" s="231"/>
      <c r="R49" s="231"/>
      <c r="S49" s="231"/>
      <c r="T49" s="231"/>
      <c r="U49" s="231"/>
      <c r="V49" s="231"/>
      <c r="W49" s="231"/>
      <c r="X49" s="231"/>
      <c r="Y49" s="231"/>
      <c r="Z49" s="231"/>
    </row>
    <row r="50" spans="1:26" ht="14.25" customHeight="1">
      <c r="A50" s="299">
        <v>2</v>
      </c>
      <c r="B50" s="300">
        <v>1</v>
      </c>
      <c r="C50" s="300">
        <v>2</v>
      </c>
      <c r="D50" s="300">
        <v>2</v>
      </c>
      <c r="E50" s="300" t="s">
        <v>652</v>
      </c>
      <c r="F50" s="299" t="s">
        <v>653</v>
      </c>
      <c r="G50" s="301"/>
      <c r="H50" s="301"/>
      <c r="I50" s="301"/>
      <c r="J50" s="301"/>
      <c r="K50" s="301"/>
      <c r="L50" s="301"/>
      <c r="M50" s="301"/>
      <c r="N50" s="301">
        <f t="shared" si="19"/>
        <v>0</v>
      </c>
      <c r="O50" s="302">
        <f t="shared" si="20"/>
        <v>0</v>
      </c>
      <c r="P50" s="231"/>
      <c r="Q50" s="231"/>
      <c r="R50" s="231"/>
      <c r="S50" s="231"/>
      <c r="T50" s="231"/>
      <c r="U50" s="231"/>
      <c r="V50" s="231"/>
      <c r="W50" s="231"/>
      <c r="X50" s="231"/>
      <c r="Y50" s="231"/>
      <c r="Z50" s="231"/>
    </row>
    <row r="51" spans="1:26" ht="14.25" customHeight="1">
      <c r="A51" s="299">
        <v>2</v>
      </c>
      <c r="B51" s="300">
        <v>1</v>
      </c>
      <c r="C51" s="300">
        <v>2</v>
      </c>
      <c r="D51" s="300">
        <v>2</v>
      </c>
      <c r="E51" s="300" t="s">
        <v>632</v>
      </c>
      <c r="F51" s="299" t="s">
        <v>654</v>
      </c>
      <c r="G51" s="301"/>
      <c r="H51" s="301"/>
      <c r="I51" s="301"/>
      <c r="J51" s="301"/>
      <c r="K51" s="301"/>
      <c r="L51" s="301"/>
      <c r="M51" s="301"/>
      <c r="N51" s="301">
        <f t="shared" si="19"/>
        <v>0</v>
      </c>
      <c r="O51" s="302">
        <f t="shared" si="20"/>
        <v>0</v>
      </c>
      <c r="P51" s="231"/>
      <c r="Q51" s="231"/>
      <c r="R51" s="231"/>
      <c r="S51" s="231"/>
      <c r="T51" s="231"/>
      <c r="U51" s="231"/>
      <c r="V51" s="231"/>
      <c r="W51" s="231"/>
      <c r="X51" s="231"/>
      <c r="Y51" s="231"/>
      <c r="Z51" s="231"/>
    </row>
    <row r="52" spans="1:26" ht="14.25" customHeight="1">
      <c r="A52" s="299">
        <v>2</v>
      </c>
      <c r="B52" s="300">
        <v>1</v>
      </c>
      <c r="C52" s="300">
        <v>2</v>
      </c>
      <c r="D52" s="300">
        <v>2</v>
      </c>
      <c r="E52" s="300" t="s">
        <v>634</v>
      </c>
      <c r="F52" s="299" t="s">
        <v>655</v>
      </c>
      <c r="G52" s="301"/>
      <c r="H52" s="301"/>
      <c r="I52" s="301"/>
      <c r="J52" s="301"/>
      <c r="K52" s="301"/>
      <c r="L52" s="301"/>
      <c r="M52" s="301"/>
      <c r="N52" s="301">
        <f t="shared" si="19"/>
        <v>0</v>
      </c>
      <c r="O52" s="302">
        <f t="shared" si="20"/>
        <v>0</v>
      </c>
      <c r="P52" s="231"/>
      <c r="Q52" s="231"/>
      <c r="R52" s="231"/>
      <c r="S52" s="231"/>
      <c r="T52" s="231"/>
      <c r="U52" s="231"/>
      <c r="V52" s="231"/>
      <c r="W52" s="231"/>
      <c r="X52" s="231"/>
      <c r="Y52" s="231"/>
      <c r="Z52" s="231"/>
    </row>
    <row r="53" spans="1:26" ht="14.25" customHeight="1">
      <c r="A53" s="299">
        <v>2</v>
      </c>
      <c r="B53" s="300">
        <v>1</v>
      </c>
      <c r="C53" s="300">
        <v>2</v>
      </c>
      <c r="D53" s="300">
        <v>2</v>
      </c>
      <c r="E53" s="300" t="s">
        <v>656</v>
      </c>
      <c r="F53" s="303" t="s">
        <v>657</v>
      </c>
      <c r="G53" s="301"/>
      <c r="H53" s="301"/>
      <c r="I53" s="301"/>
      <c r="J53" s="301"/>
      <c r="K53" s="301"/>
      <c r="L53" s="301"/>
      <c r="M53" s="301"/>
      <c r="N53" s="301">
        <f t="shared" si="19"/>
        <v>0</v>
      </c>
      <c r="O53" s="302">
        <f t="shared" si="20"/>
        <v>0</v>
      </c>
      <c r="P53" s="231"/>
      <c r="Q53" s="231"/>
      <c r="R53" s="231"/>
      <c r="S53" s="231"/>
      <c r="T53" s="231"/>
      <c r="U53" s="231"/>
      <c r="V53" s="231"/>
      <c r="W53" s="231"/>
      <c r="X53" s="231"/>
      <c r="Y53" s="231"/>
      <c r="Z53" s="231"/>
    </row>
    <row r="54" spans="1:26" ht="14.25" customHeight="1">
      <c r="A54" s="292">
        <v>2</v>
      </c>
      <c r="B54" s="293">
        <v>1</v>
      </c>
      <c r="C54" s="293">
        <v>3</v>
      </c>
      <c r="D54" s="293"/>
      <c r="E54" s="293"/>
      <c r="F54" s="292" t="s">
        <v>658</v>
      </c>
      <c r="G54" s="294">
        <f t="shared" ref="G54:O54" si="21">+G55</f>
        <v>0</v>
      </c>
      <c r="H54" s="294">
        <f t="shared" si="21"/>
        <v>0</v>
      </c>
      <c r="I54" s="294">
        <f t="shared" si="21"/>
        <v>0</v>
      </c>
      <c r="J54" s="294">
        <f t="shared" si="21"/>
        <v>0</v>
      </c>
      <c r="K54" s="294">
        <f t="shared" si="21"/>
        <v>0</v>
      </c>
      <c r="L54" s="294">
        <f t="shared" si="21"/>
        <v>0</v>
      </c>
      <c r="M54" s="294">
        <f t="shared" si="21"/>
        <v>0</v>
      </c>
      <c r="N54" s="294">
        <f t="shared" si="21"/>
        <v>0</v>
      </c>
      <c r="O54" s="294">
        <f t="shared" si="21"/>
        <v>0</v>
      </c>
      <c r="P54" s="231"/>
      <c r="Q54" s="231"/>
      <c r="R54" s="231"/>
      <c r="S54" s="231"/>
      <c r="T54" s="231"/>
      <c r="U54" s="231"/>
      <c r="V54" s="231"/>
      <c r="W54" s="231"/>
      <c r="X54" s="231"/>
      <c r="Y54" s="231"/>
      <c r="Z54" s="231"/>
    </row>
    <row r="55" spans="1:26" ht="14.25" customHeight="1">
      <c r="A55" s="295">
        <v>2</v>
      </c>
      <c r="B55" s="296">
        <v>1</v>
      </c>
      <c r="C55" s="296">
        <v>3</v>
      </c>
      <c r="D55" s="296">
        <v>2</v>
      </c>
      <c r="E55" s="296"/>
      <c r="F55" s="295" t="s">
        <v>659</v>
      </c>
      <c r="G55" s="297">
        <f t="shared" ref="G55:O55" si="22">SUM(G56:G57)</f>
        <v>0</v>
      </c>
      <c r="H55" s="297">
        <f t="shared" si="22"/>
        <v>0</v>
      </c>
      <c r="I55" s="297">
        <f t="shared" si="22"/>
        <v>0</v>
      </c>
      <c r="J55" s="297">
        <f t="shared" si="22"/>
        <v>0</v>
      </c>
      <c r="K55" s="297">
        <f t="shared" si="22"/>
        <v>0</v>
      </c>
      <c r="L55" s="297">
        <f t="shared" si="22"/>
        <v>0</v>
      </c>
      <c r="M55" s="297">
        <f t="shared" si="22"/>
        <v>0</v>
      </c>
      <c r="N55" s="297">
        <f t="shared" si="22"/>
        <v>0</v>
      </c>
      <c r="O55" s="298">
        <f t="shared" si="22"/>
        <v>0</v>
      </c>
      <c r="P55" s="231"/>
      <c r="Q55" s="231"/>
      <c r="R55" s="231"/>
      <c r="S55" s="231"/>
      <c r="T55" s="231"/>
      <c r="U55" s="231"/>
      <c r="V55" s="231"/>
      <c r="W55" s="231"/>
      <c r="X55" s="231"/>
      <c r="Y55" s="231"/>
      <c r="Z55" s="231"/>
    </row>
    <row r="56" spans="1:26" ht="14.25" customHeight="1">
      <c r="A56" s="304">
        <v>2</v>
      </c>
      <c r="B56" s="300">
        <v>1</v>
      </c>
      <c r="C56" s="300">
        <v>3</v>
      </c>
      <c r="D56" s="300">
        <v>2</v>
      </c>
      <c r="E56" s="300" t="s">
        <v>618</v>
      </c>
      <c r="F56" s="304" t="s">
        <v>660</v>
      </c>
      <c r="G56" s="301"/>
      <c r="H56" s="301"/>
      <c r="I56" s="301"/>
      <c r="J56" s="301"/>
      <c r="K56" s="301"/>
      <c r="L56" s="301"/>
      <c r="M56" s="301"/>
      <c r="N56" s="301">
        <f t="shared" ref="N56:N57" si="23">SUBTOTAL(9,G56:M56)</f>
        <v>0</v>
      </c>
      <c r="O56" s="302">
        <f t="shared" ref="O56:O57" si="24">IFERROR(N56/$N$18*100,"0.00")</f>
        <v>0</v>
      </c>
      <c r="P56" s="231"/>
      <c r="Q56" s="231"/>
      <c r="R56" s="231"/>
      <c r="S56" s="231"/>
      <c r="T56" s="231"/>
      <c r="U56" s="231"/>
      <c r="V56" s="231"/>
      <c r="W56" s="231"/>
      <c r="X56" s="231"/>
      <c r="Y56" s="231"/>
      <c r="Z56" s="231"/>
    </row>
    <row r="57" spans="1:26" ht="14.25" customHeight="1">
      <c r="A57" s="304">
        <v>2</v>
      </c>
      <c r="B57" s="300">
        <v>1</v>
      </c>
      <c r="C57" s="300">
        <v>3</v>
      </c>
      <c r="D57" s="300">
        <v>2</v>
      </c>
      <c r="E57" s="300" t="s">
        <v>620</v>
      </c>
      <c r="F57" s="304" t="s">
        <v>661</v>
      </c>
      <c r="G57" s="301"/>
      <c r="H57" s="301"/>
      <c r="I57" s="301"/>
      <c r="J57" s="301"/>
      <c r="K57" s="301"/>
      <c r="L57" s="301"/>
      <c r="M57" s="301"/>
      <c r="N57" s="301">
        <f t="shared" si="23"/>
        <v>0</v>
      </c>
      <c r="O57" s="302">
        <f t="shared" si="24"/>
        <v>0</v>
      </c>
      <c r="P57" s="231"/>
      <c r="Q57" s="231"/>
      <c r="R57" s="231"/>
      <c r="S57" s="231"/>
      <c r="T57" s="231"/>
      <c r="U57" s="231"/>
      <c r="V57" s="231"/>
      <c r="W57" s="231"/>
      <c r="X57" s="231"/>
      <c r="Y57" s="231"/>
      <c r="Z57" s="231"/>
    </row>
    <row r="58" spans="1:26" ht="14.25" customHeight="1">
      <c r="A58" s="292">
        <v>2</v>
      </c>
      <c r="B58" s="293">
        <v>1</v>
      </c>
      <c r="C58" s="293">
        <v>5</v>
      </c>
      <c r="D58" s="293"/>
      <c r="E58" s="293"/>
      <c r="F58" s="292" t="s">
        <v>662</v>
      </c>
      <c r="G58" s="294">
        <f t="shared" ref="G58:O58" si="25">G59+G61+G63+G65</f>
        <v>0</v>
      </c>
      <c r="H58" s="294">
        <f t="shared" si="25"/>
        <v>0</v>
      </c>
      <c r="I58" s="294">
        <f t="shared" si="25"/>
        <v>0</v>
      </c>
      <c r="J58" s="294">
        <f t="shared" si="25"/>
        <v>0</v>
      </c>
      <c r="K58" s="294">
        <f t="shared" si="25"/>
        <v>0</v>
      </c>
      <c r="L58" s="294">
        <f t="shared" si="25"/>
        <v>0</v>
      </c>
      <c r="M58" s="294">
        <f t="shared" si="25"/>
        <v>0</v>
      </c>
      <c r="N58" s="294">
        <f t="shared" si="25"/>
        <v>0</v>
      </c>
      <c r="O58" s="294">
        <f t="shared" si="25"/>
        <v>0</v>
      </c>
      <c r="P58" s="231"/>
      <c r="Q58" s="231"/>
      <c r="R58" s="231"/>
      <c r="S58" s="231"/>
      <c r="T58" s="231"/>
      <c r="U58" s="231"/>
      <c r="V58" s="231"/>
      <c r="W58" s="231"/>
      <c r="X58" s="231"/>
      <c r="Y58" s="231"/>
      <c r="Z58" s="231"/>
    </row>
    <row r="59" spans="1:26" ht="14.25" customHeight="1">
      <c r="A59" s="295">
        <v>2</v>
      </c>
      <c r="B59" s="296">
        <v>1</v>
      </c>
      <c r="C59" s="296">
        <v>5</v>
      </c>
      <c r="D59" s="296">
        <v>1</v>
      </c>
      <c r="E59" s="296"/>
      <c r="F59" s="295" t="s">
        <v>663</v>
      </c>
      <c r="G59" s="297">
        <f t="shared" ref="G59:O59" si="26">G60</f>
        <v>0</v>
      </c>
      <c r="H59" s="297">
        <f t="shared" si="26"/>
        <v>0</v>
      </c>
      <c r="I59" s="297">
        <f t="shared" si="26"/>
        <v>0</v>
      </c>
      <c r="J59" s="297">
        <f t="shared" si="26"/>
        <v>0</v>
      </c>
      <c r="K59" s="297">
        <f t="shared" si="26"/>
        <v>0</v>
      </c>
      <c r="L59" s="297">
        <f t="shared" si="26"/>
        <v>0</v>
      </c>
      <c r="M59" s="297">
        <f t="shared" si="26"/>
        <v>0</v>
      </c>
      <c r="N59" s="297">
        <f t="shared" si="26"/>
        <v>0</v>
      </c>
      <c r="O59" s="298">
        <f t="shared" si="26"/>
        <v>0</v>
      </c>
      <c r="P59" s="231"/>
      <c r="Q59" s="231"/>
      <c r="R59" s="231"/>
      <c r="S59" s="231"/>
      <c r="T59" s="231"/>
      <c r="U59" s="231"/>
      <c r="V59" s="231"/>
      <c r="W59" s="231"/>
      <c r="X59" s="231"/>
      <c r="Y59" s="231"/>
      <c r="Z59" s="231"/>
    </row>
    <row r="60" spans="1:26" ht="14.25" customHeight="1">
      <c r="A60" s="299">
        <v>2</v>
      </c>
      <c r="B60" s="300">
        <v>1</v>
      </c>
      <c r="C60" s="300">
        <v>5</v>
      </c>
      <c r="D60" s="300">
        <v>1</v>
      </c>
      <c r="E60" s="300" t="s">
        <v>618</v>
      </c>
      <c r="F60" s="299" t="s">
        <v>663</v>
      </c>
      <c r="G60" s="301"/>
      <c r="H60" s="301"/>
      <c r="I60" s="301"/>
      <c r="J60" s="301"/>
      <c r="K60" s="301"/>
      <c r="L60" s="301"/>
      <c r="M60" s="301"/>
      <c r="N60" s="301">
        <f>SUBTOTAL(9,G60:M60)</f>
        <v>0</v>
      </c>
      <c r="O60" s="302">
        <f>IFERROR(N60/$N$18*100,"0.00")</f>
        <v>0</v>
      </c>
      <c r="P60" s="231"/>
      <c r="Q60" s="231"/>
      <c r="R60" s="231"/>
      <c r="S60" s="231"/>
      <c r="T60" s="231"/>
      <c r="U60" s="231"/>
      <c r="V60" s="231"/>
      <c r="W60" s="231"/>
      <c r="X60" s="231"/>
      <c r="Y60" s="231"/>
      <c r="Z60" s="231"/>
    </row>
    <row r="61" spans="1:26" ht="14.25" customHeight="1">
      <c r="A61" s="295">
        <v>2</v>
      </c>
      <c r="B61" s="296">
        <v>1</v>
      </c>
      <c r="C61" s="296">
        <v>5</v>
      </c>
      <c r="D61" s="296">
        <v>2</v>
      </c>
      <c r="E61" s="296"/>
      <c r="F61" s="295" t="s">
        <v>664</v>
      </c>
      <c r="G61" s="297">
        <f t="shared" ref="G61:O61" si="27">G62</f>
        <v>0</v>
      </c>
      <c r="H61" s="297">
        <f t="shared" si="27"/>
        <v>0</v>
      </c>
      <c r="I61" s="297">
        <f t="shared" si="27"/>
        <v>0</v>
      </c>
      <c r="J61" s="297">
        <f t="shared" si="27"/>
        <v>0</v>
      </c>
      <c r="K61" s="297">
        <f t="shared" si="27"/>
        <v>0</v>
      </c>
      <c r="L61" s="297">
        <f t="shared" si="27"/>
        <v>0</v>
      </c>
      <c r="M61" s="297">
        <f t="shared" si="27"/>
        <v>0</v>
      </c>
      <c r="N61" s="297">
        <f t="shared" si="27"/>
        <v>0</v>
      </c>
      <c r="O61" s="298">
        <f t="shared" si="27"/>
        <v>0</v>
      </c>
      <c r="P61" s="231"/>
      <c r="Q61" s="231"/>
      <c r="R61" s="231"/>
      <c r="S61" s="231"/>
      <c r="T61" s="231"/>
      <c r="U61" s="231"/>
      <c r="V61" s="231"/>
      <c r="W61" s="231"/>
      <c r="X61" s="231"/>
      <c r="Y61" s="231"/>
      <c r="Z61" s="231"/>
    </row>
    <row r="62" spans="1:26" ht="14.25" customHeight="1">
      <c r="A62" s="299">
        <v>2</v>
      </c>
      <c r="B62" s="300">
        <v>1</v>
      </c>
      <c r="C62" s="300">
        <v>5</v>
      </c>
      <c r="D62" s="300">
        <v>2</v>
      </c>
      <c r="E62" s="300" t="s">
        <v>618</v>
      </c>
      <c r="F62" s="299" t="s">
        <v>664</v>
      </c>
      <c r="G62" s="301"/>
      <c r="H62" s="301"/>
      <c r="I62" s="301"/>
      <c r="J62" s="301"/>
      <c r="K62" s="301"/>
      <c r="L62" s="301"/>
      <c r="M62" s="301"/>
      <c r="N62" s="301">
        <f>SUBTOTAL(9,G62:M62)</f>
        <v>0</v>
      </c>
      <c r="O62" s="302">
        <f>IFERROR(N62/$N$18*100,"0.00")</f>
        <v>0</v>
      </c>
      <c r="P62" s="231"/>
      <c r="Q62" s="231"/>
      <c r="R62" s="231"/>
      <c r="S62" s="231"/>
      <c r="T62" s="231"/>
      <c r="U62" s="231"/>
      <c r="V62" s="231"/>
      <c r="W62" s="231"/>
      <c r="X62" s="231"/>
      <c r="Y62" s="231"/>
      <c r="Z62" s="231"/>
    </row>
    <row r="63" spans="1:26" ht="14.25" customHeight="1">
      <c r="A63" s="295">
        <v>2</v>
      </c>
      <c r="B63" s="296">
        <v>1</v>
      </c>
      <c r="C63" s="296">
        <v>5</v>
      </c>
      <c r="D63" s="296">
        <v>3</v>
      </c>
      <c r="E63" s="296"/>
      <c r="F63" s="295" t="s">
        <v>665</v>
      </c>
      <c r="G63" s="297">
        <f t="shared" ref="G63:O63" si="28">G64</f>
        <v>0</v>
      </c>
      <c r="H63" s="297">
        <f t="shared" si="28"/>
        <v>0</v>
      </c>
      <c r="I63" s="297">
        <f t="shared" si="28"/>
        <v>0</v>
      </c>
      <c r="J63" s="297">
        <f t="shared" si="28"/>
        <v>0</v>
      </c>
      <c r="K63" s="297">
        <f t="shared" si="28"/>
        <v>0</v>
      </c>
      <c r="L63" s="297">
        <f t="shared" si="28"/>
        <v>0</v>
      </c>
      <c r="M63" s="297">
        <f t="shared" si="28"/>
        <v>0</v>
      </c>
      <c r="N63" s="297">
        <f t="shared" si="28"/>
        <v>0</v>
      </c>
      <c r="O63" s="298">
        <f t="shared" si="28"/>
        <v>0</v>
      </c>
      <c r="P63" s="231"/>
      <c r="Q63" s="231"/>
      <c r="R63" s="231"/>
      <c r="S63" s="231"/>
      <c r="T63" s="231"/>
      <c r="U63" s="231"/>
      <c r="V63" s="231"/>
      <c r="W63" s="231"/>
      <c r="X63" s="231"/>
      <c r="Y63" s="231"/>
      <c r="Z63" s="231"/>
    </row>
    <row r="64" spans="1:26" ht="14.25" customHeight="1">
      <c r="A64" s="299">
        <v>2</v>
      </c>
      <c r="B64" s="300">
        <v>1</v>
      </c>
      <c r="C64" s="300">
        <v>5</v>
      </c>
      <c r="D64" s="300">
        <v>3</v>
      </c>
      <c r="E64" s="300" t="s">
        <v>618</v>
      </c>
      <c r="F64" s="299" t="s">
        <v>665</v>
      </c>
      <c r="G64" s="301"/>
      <c r="H64" s="301"/>
      <c r="I64" s="301"/>
      <c r="J64" s="301"/>
      <c r="K64" s="301"/>
      <c r="L64" s="301"/>
      <c r="M64" s="301"/>
      <c r="N64" s="301">
        <f>SUBTOTAL(9,G64:M64)</f>
        <v>0</v>
      </c>
      <c r="O64" s="302">
        <f>IFERROR(N64/$N$18*100,"0.00")</f>
        <v>0</v>
      </c>
      <c r="P64" s="231"/>
      <c r="Q64" s="231"/>
      <c r="R64" s="231"/>
      <c r="S64" s="231"/>
      <c r="T64" s="231"/>
      <c r="U64" s="231"/>
      <c r="V64" s="231"/>
      <c r="W64" s="231"/>
      <c r="X64" s="231"/>
      <c r="Y64" s="231"/>
      <c r="Z64" s="231"/>
    </row>
    <row r="65" spans="1:26" ht="14.25" customHeight="1">
      <c r="A65" s="295">
        <v>2</v>
      </c>
      <c r="B65" s="296">
        <v>1</v>
      </c>
      <c r="C65" s="296">
        <v>5</v>
      </c>
      <c r="D65" s="296">
        <v>4</v>
      </c>
      <c r="E65" s="296"/>
      <c r="F65" s="295" t="s">
        <v>666</v>
      </c>
      <c r="G65" s="297">
        <f t="shared" ref="G65:O65" si="29">G66</f>
        <v>0</v>
      </c>
      <c r="H65" s="297">
        <f t="shared" si="29"/>
        <v>0</v>
      </c>
      <c r="I65" s="297">
        <f t="shared" si="29"/>
        <v>0</v>
      </c>
      <c r="J65" s="297">
        <f t="shared" si="29"/>
        <v>0</v>
      </c>
      <c r="K65" s="297">
        <f t="shared" si="29"/>
        <v>0</v>
      </c>
      <c r="L65" s="297">
        <f t="shared" si="29"/>
        <v>0</v>
      </c>
      <c r="M65" s="297">
        <f t="shared" si="29"/>
        <v>0</v>
      </c>
      <c r="N65" s="297">
        <f t="shared" si="29"/>
        <v>0</v>
      </c>
      <c r="O65" s="298">
        <f t="shared" si="29"/>
        <v>0</v>
      </c>
      <c r="P65" s="231"/>
      <c r="Q65" s="231"/>
      <c r="R65" s="231"/>
      <c r="S65" s="231"/>
      <c r="T65" s="231"/>
      <c r="U65" s="231"/>
      <c r="V65" s="231"/>
      <c r="W65" s="231"/>
      <c r="X65" s="231"/>
      <c r="Y65" s="231"/>
      <c r="Z65" s="231"/>
    </row>
    <row r="66" spans="1:26" ht="14.25" customHeight="1">
      <c r="A66" s="299">
        <v>2</v>
      </c>
      <c r="B66" s="300">
        <v>1</v>
      </c>
      <c r="C66" s="300">
        <v>5</v>
      </c>
      <c r="D66" s="300">
        <v>4</v>
      </c>
      <c r="E66" s="300" t="s">
        <v>618</v>
      </c>
      <c r="F66" s="299" t="s">
        <v>666</v>
      </c>
      <c r="G66" s="301"/>
      <c r="H66" s="301"/>
      <c r="I66" s="301"/>
      <c r="J66" s="301"/>
      <c r="K66" s="301"/>
      <c r="L66" s="301"/>
      <c r="M66" s="301"/>
      <c r="N66" s="301">
        <f>SUBTOTAL(9,G66:M66)</f>
        <v>0</v>
      </c>
      <c r="O66" s="302">
        <f>IFERROR(N66/$N$18*100,"0.00")</f>
        <v>0</v>
      </c>
      <c r="P66" s="231"/>
      <c r="Q66" s="231"/>
      <c r="R66" s="231"/>
      <c r="S66" s="231"/>
      <c r="T66" s="231"/>
      <c r="U66" s="231"/>
      <c r="V66" s="231"/>
      <c r="W66" s="231"/>
      <c r="X66" s="231"/>
      <c r="Y66" s="231"/>
      <c r="Z66" s="231"/>
    </row>
    <row r="67" spans="1:26" ht="14.25" customHeight="1">
      <c r="A67" s="288">
        <v>2</v>
      </c>
      <c r="B67" s="289">
        <v>2</v>
      </c>
      <c r="C67" s="290"/>
      <c r="D67" s="290"/>
      <c r="E67" s="290"/>
      <c r="F67" s="288" t="s">
        <v>667</v>
      </c>
      <c r="G67" s="291">
        <f t="shared" ref="G67:O67" si="30">+G68+G82+G87+G92+G99+G116+G125+G143</f>
        <v>3406726</v>
      </c>
      <c r="H67" s="291">
        <f t="shared" si="30"/>
        <v>4456715</v>
      </c>
      <c r="I67" s="291">
        <f t="shared" si="30"/>
        <v>3596275</v>
      </c>
      <c r="J67" s="291">
        <f t="shared" si="30"/>
        <v>4146275</v>
      </c>
      <c r="K67" s="291">
        <f t="shared" si="30"/>
        <v>3496275</v>
      </c>
      <c r="L67" s="291">
        <f t="shared" si="30"/>
        <v>2846275</v>
      </c>
      <c r="M67" s="291">
        <f t="shared" si="30"/>
        <v>7154242</v>
      </c>
      <c r="N67" s="291">
        <f>+N68+N82+N87+N92+N99+N116+N125+N143</f>
        <v>28802783</v>
      </c>
      <c r="O67" s="291">
        <f t="shared" si="30"/>
        <v>7.7732586493591063</v>
      </c>
      <c r="P67" s="231"/>
      <c r="Q67" s="231"/>
      <c r="R67" s="231"/>
      <c r="S67" s="231"/>
      <c r="T67" s="231"/>
      <c r="U67" s="231"/>
      <c r="V67" s="231"/>
      <c r="W67" s="231"/>
      <c r="X67" s="231"/>
      <c r="Y67" s="231"/>
      <c r="Z67" s="231"/>
    </row>
    <row r="68" spans="1:26" ht="14.25" customHeight="1">
      <c r="A68" s="292">
        <v>2</v>
      </c>
      <c r="B68" s="293">
        <v>2</v>
      </c>
      <c r="C68" s="293">
        <v>1</v>
      </c>
      <c r="D68" s="293"/>
      <c r="E68" s="293"/>
      <c r="F68" s="292" t="s">
        <v>668</v>
      </c>
      <c r="G68" s="294">
        <f t="shared" ref="G68:O68" si="31">+G69+G71+G73+G75+G78+G80</f>
        <v>100475</v>
      </c>
      <c r="H68" s="294">
        <f t="shared" si="31"/>
        <v>350475</v>
      </c>
      <c r="I68" s="294">
        <f t="shared" si="31"/>
        <v>100475</v>
      </c>
      <c r="J68" s="294">
        <f t="shared" si="31"/>
        <v>100475</v>
      </c>
      <c r="K68" s="294">
        <f t="shared" si="31"/>
        <v>100475</v>
      </c>
      <c r="L68" s="294">
        <f t="shared" si="31"/>
        <v>100475</v>
      </c>
      <c r="M68" s="294">
        <f t="shared" si="31"/>
        <v>1669000</v>
      </c>
      <c r="N68" s="294">
        <f>+N69+N71+N73+N75+N78+N80</f>
        <v>2521850</v>
      </c>
      <c r="O68" s="294">
        <f t="shared" si="31"/>
        <v>0.68059368863370806</v>
      </c>
      <c r="P68" s="231"/>
      <c r="Q68" s="231"/>
      <c r="R68" s="231"/>
      <c r="S68" s="231"/>
      <c r="T68" s="231"/>
      <c r="U68" s="231"/>
      <c r="V68" s="231"/>
      <c r="W68" s="231"/>
      <c r="X68" s="231"/>
      <c r="Y68" s="231"/>
      <c r="Z68" s="231"/>
    </row>
    <row r="69" spans="1:26" ht="14.25" customHeight="1">
      <c r="A69" s="295">
        <v>2</v>
      </c>
      <c r="B69" s="296">
        <v>2</v>
      </c>
      <c r="C69" s="296">
        <v>1</v>
      </c>
      <c r="D69" s="296">
        <v>2</v>
      </c>
      <c r="E69" s="296"/>
      <c r="F69" s="295" t="s">
        <v>669</v>
      </c>
      <c r="G69" s="297">
        <f t="shared" ref="G69:O69" si="32">G70</f>
        <v>0</v>
      </c>
      <c r="H69" s="297">
        <f t="shared" si="32"/>
        <v>0</v>
      </c>
      <c r="I69" s="297">
        <f t="shared" si="32"/>
        <v>0</v>
      </c>
      <c r="J69" s="297">
        <f t="shared" si="32"/>
        <v>0</v>
      </c>
      <c r="K69" s="297">
        <f t="shared" si="32"/>
        <v>0</v>
      </c>
      <c r="L69" s="297">
        <f t="shared" si="32"/>
        <v>0</v>
      </c>
      <c r="M69" s="297">
        <f t="shared" si="32"/>
        <v>0</v>
      </c>
      <c r="N69" s="297">
        <f t="shared" si="32"/>
        <v>0</v>
      </c>
      <c r="O69" s="298">
        <f t="shared" si="32"/>
        <v>0</v>
      </c>
      <c r="P69" s="231"/>
      <c r="Q69" s="231"/>
      <c r="R69" s="231"/>
      <c r="S69" s="231"/>
      <c r="T69" s="231"/>
      <c r="U69" s="231"/>
      <c r="V69" s="231"/>
      <c r="W69" s="231"/>
      <c r="X69" s="231"/>
      <c r="Y69" s="231"/>
      <c r="Z69" s="231"/>
    </row>
    <row r="70" spans="1:26" ht="14.25" customHeight="1">
      <c r="A70" s="304">
        <v>2</v>
      </c>
      <c r="B70" s="300">
        <v>2</v>
      </c>
      <c r="C70" s="300">
        <v>1</v>
      </c>
      <c r="D70" s="300">
        <v>2</v>
      </c>
      <c r="E70" s="300" t="s">
        <v>618</v>
      </c>
      <c r="F70" s="304" t="s">
        <v>669</v>
      </c>
      <c r="G70" s="301"/>
      <c r="H70" s="301"/>
      <c r="I70" s="301"/>
      <c r="J70" s="301"/>
      <c r="K70" s="301"/>
      <c r="L70" s="301"/>
      <c r="M70" s="301"/>
      <c r="N70" s="301">
        <f>SUBTOTAL(9,G70:M70)</f>
        <v>0</v>
      </c>
      <c r="O70" s="302">
        <f>IFERROR(N70/$N$18*100,"0.00")</f>
        <v>0</v>
      </c>
      <c r="P70" s="231"/>
      <c r="Q70" s="231"/>
      <c r="R70" s="231"/>
      <c r="S70" s="231"/>
      <c r="T70" s="231"/>
      <c r="U70" s="231"/>
      <c r="V70" s="231"/>
      <c r="W70" s="231"/>
      <c r="X70" s="231"/>
      <c r="Y70" s="231"/>
      <c r="Z70" s="231"/>
    </row>
    <row r="71" spans="1:26" ht="14.25" customHeight="1">
      <c r="A71" s="295">
        <v>2</v>
      </c>
      <c r="B71" s="296">
        <v>2</v>
      </c>
      <c r="C71" s="296">
        <v>1</v>
      </c>
      <c r="D71" s="296">
        <v>3</v>
      </c>
      <c r="E71" s="296"/>
      <c r="F71" s="295" t="s">
        <v>670</v>
      </c>
      <c r="G71" s="297">
        <f t="shared" ref="G71:O71" si="33">G72</f>
        <v>0</v>
      </c>
      <c r="H71" s="297">
        <f t="shared" si="33"/>
        <v>250000</v>
      </c>
      <c r="I71" s="297">
        <f t="shared" si="33"/>
        <v>0</v>
      </c>
      <c r="J71" s="297">
        <f t="shared" si="33"/>
        <v>0</v>
      </c>
      <c r="K71" s="297">
        <f t="shared" si="33"/>
        <v>0</v>
      </c>
      <c r="L71" s="297">
        <f t="shared" si="33"/>
        <v>0</v>
      </c>
      <c r="M71" s="297">
        <f t="shared" si="33"/>
        <v>0</v>
      </c>
      <c r="N71" s="297">
        <f t="shared" si="33"/>
        <v>250000</v>
      </c>
      <c r="O71" s="298">
        <f t="shared" si="33"/>
        <v>6.7469683826725232E-2</v>
      </c>
      <c r="P71" s="231"/>
      <c r="Q71" s="231"/>
      <c r="R71" s="231"/>
      <c r="S71" s="231"/>
      <c r="T71" s="231"/>
      <c r="U71" s="231"/>
      <c r="V71" s="231"/>
      <c r="W71" s="231"/>
      <c r="X71" s="231"/>
      <c r="Y71" s="231"/>
      <c r="Z71" s="231"/>
    </row>
    <row r="72" spans="1:26" ht="14.25" customHeight="1">
      <c r="A72" s="299">
        <v>2</v>
      </c>
      <c r="B72" s="300">
        <v>2</v>
      </c>
      <c r="C72" s="300">
        <v>1</v>
      </c>
      <c r="D72" s="300">
        <v>3</v>
      </c>
      <c r="E72" s="300" t="s">
        <v>618</v>
      </c>
      <c r="F72" s="299" t="s">
        <v>671</v>
      </c>
      <c r="G72" s="301"/>
      <c r="H72" s="301">
        <v>250000</v>
      </c>
      <c r="I72" s="301"/>
      <c r="J72" s="301"/>
      <c r="K72" s="301"/>
      <c r="L72" s="301"/>
      <c r="M72" s="301"/>
      <c r="N72" s="301">
        <f>SUBTOTAL(9,G72:M72)</f>
        <v>250000</v>
      </c>
      <c r="O72" s="302">
        <f>IFERROR(N72/$N$18*100,"0.00")</f>
        <v>6.7469683826725232E-2</v>
      </c>
      <c r="P72" s="231"/>
      <c r="Q72" s="231"/>
      <c r="R72" s="231"/>
      <c r="S72" s="231"/>
      <c r="T72" s="231"/>
      <c r="U72" s="231"/>
      <c r="V72" s="231"/>
      <c r="W72" s="231"/>
      <c r="X72" s="231"/>
      <c r="Y72" s="231"/>
      <c r="Z72" s="231"/>
    </row>
    <row r="73" spans="1:26" ht="14.25" customHeight="1">
      <c r="A73" s="295">
        <v>2</v>
      </c>
      <c r="B73" s="296">
        <v>2</v>
      </c>
      <c r="C73" s="296">
        <v>1</v>
      </c>
      <c r="D73" s="296">
        <v>5</v>
      </c>
      <c r="E73" s="296"/>
      <c r="F73" s="295" t="s">
        <v>672</v>
      </c>
      <c r="G73" s="297">
        <f t="shared" ref="G73:O73" si="34">G74</f>
        <v>87075</v>
      </c>
      <c r="H73" s="297">
        <f t="shared" si="34"/>
        <v>87075</v>
      </c>
      <c r="I73" s="297">
        <f t="shared" si="34"/>
        <v>87075</v>
      </c>
      <c r="J73" s="297">
        <f t="shared" si="34"/>
        <v>87075</v>
      </c>
      <c r="K73" s="297">
        <f t="shared" si="34"/>
        <v>87075</v>
      </c>
      <c r="L73" s="297">
        <f t="shared" si="34"/>
        <v>87075</v>
      </c>
      <c r="M73" s="297">
        <f t="shared" si="34"/>
        <v>300000</v>
      </c>
      <c r="N73" s="297">
        <f t="shared" si="34"/>
        <v>822450</v>
      </c>
      <c r="O73" s="298">
        <f t="shared" si="34"/>
        <v>0.22196176585316066</v>
      </c>
      <c r="P73" s="231"/>
      <c r="Q73" s="231"/>
      <c r="R73" s="231"/>
      <c r="S73" s="231"/>
      <c r="T73" s="231"/>
      <c r="U73" s="231"/>
      <c r="V73" s="231"/>
      <c r="W73" s="231"/>
      <c r="X73" s="231"/>
      <c r="Y73" s="231"/>
      <c r="Z73" s="231"/>
    </row>
    <row r="74" spans="1:26" ht="14.25" customHeight="1">
      <c r="A74" s="304">
        <v>2</v>
      </c>
      <c r="B74" s="300">
        <v>2</v>
      </c>
      <c r="C74" s="300">
        <v>1</v>
      </c>
      <c r="D74" s="300">
        <v>5</v>
      </c>
      <c r="E74" s="300" t="s">
        <v>618</v>
      </c>
      <c r="F74" s="304" t="s">
        <v>672</v>
      </c>
      <c r="G74" s="301">
        <v>87075</v>
      </c>
      <c r="H74" s="301">
        <v>87075</v>
      </c>
      <c r="I74" s="301">
        <v>87075</v>
      </c>
      <c r="J74" s="301">
        <v>87075</v>
      </c>
      <c r="K74" s="301">
        <v>87075</v>
      </c>
      <c r="L74" s="301">
        <v>87075</v>
      </c>
      <c r="M74" s="301">
        <v>300000</v>
      </c>
      <c r="N74" s="301">
        <f>G74+H74+I74+J74+K74+L74+M74</f>
        <v>822450</v>
      </c>
      <c r="O74" s="302">
        <f>IFERROR(N74/$N$18*100,"0.00")</f>
        <v>0.22196176585316066</v>
      </c>
      <c r="P74" s="231"/>
      <c r="Q74" s="231"/>
      <c r="R74" s="231"/>
      <c r="S74" s="231"/>
      <c r="T74" s="231"/>
      <c r="U74" s="231"/>
      <c r="V74" s="231"/>
      <c r="W74" s="231"/>
      <c r="X74" s="231"/>
      <c r="Y74" s="231"/>
      <c r="Z74" s="231"/>
    </row>
    <row r="75" spans="1:26" ht="14.25" customHeight="1">
      <c r="A75" s="295">
        <v>2</v>
      </c>
      <c r="B75" s="296">
        <v>2</v>
      </c>
      <c r="C75" s="296">
        <v>1</v>
      </c>
      <c r="D75" s="296">
        <v>6</v>
      </c>
      <c r="E75" s="296"/>
      <c r="F75" s="295" t="s">
        <v>673</v>
      </c>
      <c r="G75" s="297">
        <f t="shared" ref="G75:O75" si="35">G76+G77</f>
        <v>0</v>
      </c>
      <c r="H75" s="297">
        <f t="shared" si="35"/>
        <v>0</v>
      </c>
      <c r="I75" s="297">
        <f t="shared" si="35"/>
        <v>0</v>
      </c>
      <c r="J75" s="297">
        <f t="shared" si="35"/>
        <v>0</v>
      </c>
      <c r="K75" s="297">
        <f t="shared" si="35"/>
        <v>0</v>
      </c>
      <c r="L75" s="297">
        <f t="shared" si="35"/>
        <v>0</v>
      </c>
      <c r="M75" s="297">
        <f t="shared" si="35"/>
        <v>0</v>
      </c>
      <c r="N75" s="297">
        <f t="shared" si="35"/>
        <v>0</v>
      </c>
      <c r="O75" s="298">
        <f t="shared" si="35"/>
        <v>0</v>
      </c>
      <c r="P75" s="231"/>
      <c r="Q75" s="231"/>
      <c r="R75" s="231"/>
      <c r="S75" s="231"/>
      <c r="T75" s="231"/>
      <c r="U75" s="231"/>
      <c r="V75" s="231"/>
      <c r="W75" s="231"/>
      <c r="X75" s="231"/>
      <c r="Y75" s="231"/>
      <c r="Z75" s="231"/>
    </row>
    <row r="76" spans="1:26" ht="14.25" customHeight="1">
      <c r="A76" s="304">
        <v>2</v>
      </c>
      <c r="B76" s="300">
        <v>2</v>
      </c>
      <c r="C76" s="300">
        <v>1</v>
      </c>
      <c r="D76" s="300">
        <v>6</v>
      </c>
      <c r="E76" s="300" t="s">
        <v>618</v>
      </c>
      <c r="F76" s="304" t="s">
        <v>674</v>
      </c>
      <c r="G76" s="301"/>
      <c r="H76" s="301"/>
      <c r="I76" s="301"/>
      <c r="J76" s="301"/>
      <c r="K76" s="301"/>
      <c r="L76" s="301"/>
      <c r="M76" s="301"/>
      <c r="N76" s="301">
        <f t="shared" ref="N76:N77" si="36">SUBTOTAL(9,G76:M76)</f>
        <v>0</v>
      </c>
      <c r="O76" s="302">
        <f t="shared" ref="O76:O77" si="37">IFERROR(N76/$N$18*100,"0.00")</f>
        <v>0</v>
      </c>
      <c r="P76" s="231"/>
      <c r="Q76" s="231"/>
      <c r="R76" s="231"/>
      <c r="S76" s="231"/>
      <c r="T76" s="231"/>
      <c r="U76" s="231"/>
      <c r="V76" s="231"/>
      <c r="W76" s="231"/>
      <c r="X76" s="231"/>
      <c r="Y76" s="231"/>
      <c r="Z76" s="231"/>
    </row>
    <row r="77" spans="1:26" ht="14.25" customHeight="1">
      <c r="A77" s="304">
        <v>2</v>
      </c>
      <c r="B77" s="300">
        <v>2</v>
      </c>
      <c r="C77" s="300">
        <v>1</v>
      </c>
      <c r="D77" s="300">
        <v>6</v>
      </c>
      <c r="E77" s="300" t="s">
        <v>620</v>
      </c>
      <c r="F77" s="304" t="s">
        <v>675</v>
      </c>
      <c r="G77" s="301"/>
      <c r="H77" s="301"/>
      <c r="I77" s="301"/>
      <c r="J77" s="301"/>
      <c r="K77" s="301"/>
      <c r="L77" s="301"/>
      <c r="M77" s="301"/>
      <c r="N77" s="301">
        <f t="shared" si="36"/>
        <v>0</v>
      </c>
      <c r="O77" s="302">
        <f t="shared" si="37"/>
        <v>0</v>
      </c>
      <c r="P77" s="231"/>
      <c r="Q77" s="231"/>
      <c r="R77" s="231"/>
      <c r="S77" s="231"/>
      <c r="T77" s="231"/>
      <c r="U77" s="231"/>
      <c r="V77" s="231"/>
      <c r="W77" s="231"/>
      <c r="X77" s="231"/>
      <c r="Y77" s="231"/>
      <c r="Z77" s="231"/>
    </row>
    <row r="78" spans="1:26" ht="14.25" customHeight="1">
      <c r="A78" s="295">
        <v>2</v>
      </c>
      <c r="B78" s="296">
        <v>2</v>
      </c>
      <c r="C78" s="296">
        <v>1</v>
      </c>
      <c r="D78" s="296">
        <v>7</v>
      </c>
      <c r="E78" s="296"/>
      <c r="F78" s="295" t="s">
        <v>676</v>
      </c>
      <c r="G78" s="297">
        <f t="shared" ref="G78:O78" si="38">G79</f>
        <v>13400</v>
      </c>
      <c r="H78" s="297">
        <f t="shared" si="38"/>
        <v>13400</v>
      </c>
      <c r="I78" s="297">
        <f t="shared" si="38"/>
        <v>13400</v>
      </c>
      <c r="J78" s="297">
        <f t="shared" si="38"/>
        <v>13400</v>
      </c>
      <c r="K78" s="297">
        <f t="shared" si="38"/>
        <v>13400</v>
      </c>
      <c r="L78" s="297">
        <f t="shared" si="38"/>
        <v>13400</v>
      </c>
      <c r="M78" s="297">
        <f t="shared" si="38"/>
        <v>13400</v>
      </c>
      <c r="N78" s="297">
        <f t="shared" si="38"/>
        <v>93800</v>
      </c>
      <c r="O78" s="298">
        <f t="shared" si="38"/>
        <v>2.531462537178731E-2</v>
      </c>
      <c r="P78" s="231"/>
      <c r="Q78" s="231"/>
      <c r="R78" s="231"/>
      <c r="S78" s="231"/>
      <c r="T78" s="231"/>
      <c r="U78" s="231"/>
      <c r="V78" s="231"/>
      <c r="W78" s="231"/>
      <c r="X78" s="231"/>
      <c r="Y78" s="231"/>
      <c r="Z78" s="231"/>
    </row>
    <row r="79" spans="1:26" ht="14.25" customHeight="1">
      <c r="A79" s="304">
        <v>2</v>
      </c>
      <c r="B79" s="300">
        <v>2</v>
      </c>
      <c r="C79" s="300">
        <v>1</v>
      </c>
      <c r="D79" s="300">
        <v>7</v>
      </c>
      <c r="E79" s="300" t="s">
        <v>618</v>
      </c>
      <c r="F79" s="304" t="s">
        <v>676</v>
      </c>
      <c r="G79" s="301">
        <v>13400</v>
      </c>
      <c r="H79" s="301">
        <v>13400</v>
      </c>
      <c r="I79" s="301">
        <v>13400</v>
      </c>
      <c r="J79" s="301">
        <v>13400</v>
      </c>
      <c r="K79" s="301">
        <v>13400</v>
      </c>
      <c r="L79" s="301">
        <v>13400</v>
      </c>
      <c r="M79" s="301">
        <v>13400</v>
      </c>
      <c r="N79" s="301">
        <f>SUBTOTAL(9,G79:M79)</f>
        <v>93800</v>
      </c>
      <c r="O79" s="302">
        <f>IFERROR(N79/$N$18*100,"0.00")</f>
        <v>2.531462537178731E-2</v>
      </c>
      <c r="P79" s="231"/>
      <c r="Q79" s="231"/>
      <c r="R79" s="231"/>
      <c r="S79" s="231"/>
      <c r="T79" s="231"/>
      <c r="U79" s="231"/>
      <c r="V79" s="231"/>
      <c r="W79" s="231"/>
      <c r="X79" s="231"/>
      <c r="Y79" s="231"/>
      <c r="Z79" s="231"/>
    </row>
    <row r="80" spans="1:26" ht="14.25" customHeight="1">
      <c r="A80" s="295">
        <v>2</v>
      </c>
      <c r="B80" s="296">
        <v>2</v>
      </c>
      <c r="C80" s="296">
        <v>1</v>
      </c>
      <c r="D80" s="296">
        <v>8</v>
      </c>
      <c r="E80" s="296"/>
      <c r="F80" s="295" t="s">
        <v>677</v>
      </c>
      <c r="G80" s="297">
        <f t="shared" ref="G80:O80" si="39">G81</f>
        <v>0</v>
      </c>
      <c r="H80" s="297">
        <f t="shared" si="39"/>
        <v>0</v>
      </c>
      <c r="I80" s="297">
        <f t="shared" si="39"/>
        <v>0</v>
      </c>
      <c r="J80" s="297">
        <f t="shared" si="39"/>
        <v>0</v>
      </c>
      <c r="K80" s="297">
        <f t="shared" si="39"/>
        <v>0</v>
      </c>
      <c r="L80" s="297">
        <f t="shared" si="39"/>
        <v>0</v>
      </c>
      <c r="M80" s="297">
        <f t="shared" si="39"/>
        <v>1355600</v>
      </c>
      <c r="N80" s="297">
        <f t="shared" si="39"/>
        <v>1355600</v>
      </c>
      <c r="O80" s="298">
        <f t="shared" si="39"/>
        <v>0.36584761358203488</v>
      </c>
      <c r="P80" s="231"/>
      <c r="Q80" s="231"/>
      <c r="R80" s="231"/>
      <c r="S80" s="231"/>
      <c r="T80" s="231"/>
      <c r="U80" s="231"/>
      <c r="V80" s="231"/>
      <c r="W80" s="231"/>
      <c r="X80" s="231"/>
      <c r="Y80" s="231"/>
      <c r="Z80" s="231"/>
    </row>
    <row r="81" spans="1:26" ht="14.25" customHeight="1">
      <c r="A81" s="299">
        <v>2</v>
      </c>
      <c r="B81" s="300">
        <v>2</v>
      </c>
      <c r="C81" s="300">
        <v>1</v>
      </c>
      <c r="D81" s="300">
        <v>8</v>
      </c>
      <c r="E81" s="300" t="s">
        <v>618</v>
      </c>
      <c r="F81" s="299" t="s">
        <v>677</v>
      </c>
      <c r="G81" s="301"/>
      <c r="H81" s="301"/>
      <c r="I81" s="301"/>
      <c r="J81" s="301"/>
      <c r="K81" s="301"/>
      <c r="L81" s="301"/>
      <c r="M81" s="301">
        <v>1355600</v>
      </c>
      <c r="N81" s="301">
        <f>SUBTOTAL(9,G81:M81)</f>
        <v>1355600</v>
      </c>
      <c r="O81" s="302">
        <f>IFERROR(N81/$N$18*100,"0.00")</f>
        <v>0.36584761358203488</v>
      </c>
      <c r="P81" s="231"/>
      <c r="Q81" s="231"/>
      <c r="R81" s="231"/>
      <c r="S81" s="231"/>
      <c r="T81" s="231"/>
      <c r="U81" s="231"/>
      <c r="V81" s="231"/>
      <c r="W81" s="231"/>
      <c r="X81" s="231"/>
      <c r="Y81" s="231"/>
      <c r="Z81" s="231"/>
    </row>
    <row r="82" spans="1:26" ht="14.25" customHeight="1">
      <c r="A82" s="292">
        <v>2</v>
      </c>
      <c r="B82" s="293">
        <v>2</v>
      </c>
      <c r="C82" s="293">
        <v>2</v>
      </c>
      <c r="D82" s="293"/>
      <c r="E82" s="293"/>
      <c r="F82" s="292" t="s">
        <v>678</v>
      </c>
      <c r="G82" s="294">
        <f t="shared" ref="G82:O82" si="40">+G83+G85</f>
        <v>360451</v>
      </c>
      <c r="H82" s="294">
        <f t="shared" si="40"/>
        <v>560440</v>
      </c>
      <c r="I82" s="294">
        <f t="shared" si="40"/>
        <v>0</v>
      </c>
      <c r="J82" s="294">
        <f t="shared" si="40"/>
        <v>1200000</v>
      </c>
      <c r="K82" s="294">
        <f t="shared" si="40"/>
        <v>0</v>
      </c>
      <c r="L82" s="294">
        <f t="shared" si="40"/>
        <v>0</v>
      </c>
      <c r="M82" s="294">
        <f t="shared" si="40"/>
        <v>1333542</v>
      </c>
      <c r="N82" s="294">
        <f t="shared" si="40"/>
        <v>3454433</v>
      </c>
      <c r="O82" s="294">
        <f t="shared" si="40"/>
        <v>0.93227800924242377</v>
      </c>
      <c r="P82" s="231"/>
      <c r="Q82" s="231"/>
      <c r="R82" s="231"/>
      <c r="S82" s="231"/>
      <c r="T82" s="231"/>
      <c r="U82" s="231"/>
      <c r="V82" s="231"/>
      <c r="W82" s="231"/>
      <c r="X82" s="231"/>
      <c r="Y82" s="231"/>
      <c r="Z82" s="231"/>
    </row>
    <row r="83" spans="1:26" ht="14.25" customHeight="1">
      <c r="A83" s="295">
        <v>2</v>
      </c>
      <c r="B83" s="296">
        <v>2</v>
      </c>
      <c r="C83" s="296">
        <v>2</v>
      </c>
      <c r="D83" s="296">
        <v>1</v>
      </c>
      <c r="E83" s="296"/>
      <c r="F83" s="295" t="s">
        <v>679</v>
      </c>
      <c r="G83" s="297">
        <f t="shared" ref="G83:O83" si="41">G84</f>
        <v>0</v>
      </c>
      <c r="H83" s="297">
        <f t="shared" si="41"/>
        <v>0</v>
      </c>
      <c r="I83" s="297">
        <f t="shared" si="41"/>
        <v>0</v>
      </c>
      <c r="J83" s="297">
        <f t="shared" si="41"/>
        <v>0</v>
      </c>
      <c r="K83" s="297">
        <f t="shared" si="41"/>
        <v>0</v>
      </c>
      <c r="L83" s="297">
        <f t="shared" si="41"/>
        <v>0</v>
      </c>
      <c r="M83" s="297">
        <f t="shared" si="41"/>
        <v>0</v>
      </c>
      <c r="N83" s="297">
        <f t="shared" si="41"/>
        <v>0</v>
      </c>
      <c r="O83" s="298">
        <f t="shared" si="41"/>
        <v>0</v>
      </c>
      <c r="P83" s="231"/>
      <c r="Q83" s="231"/>
      <c r="R83" s="231"/>
      <c r="S83" s="231"/>
      <c r="T83" s="231"/>
      <c r="U83" s="231"/>
      <c r="V83" s="231"/>
      <c r="W83" s="231"/>
      <c r="X83" s="231"/>
      <c r="Y83" s="231"/>
      <c r="Z83" s="231"/>
    </row>
    <row r="84" spans="1:26" ht="14.25" customHeight="1">
      <c r="A84" s="299">
        <v>2</v>
      </c>
      <c r="B84" s="300">
        <v>2</v>
      </c>
      <c r="C84" s="300">
        <v>2</v>
      </c>
      <c r="D84" s="300">
        <v>1</v>
      </c>
      <c r="E84" s="300" t="s">
        <v>618</v>
      </c>
      <c r="F84" s="299" t="s">
        <v>679</v>
      </c>
      <c r="G84" s="301"/>
      <c r="H84" s="301"/>
      <c r="I84" s="301"/>
      <c r="J84" s="301"/>
      <c r="K84" s="301"/>
      <c r="L84" s="301"/>
      <c r="M84" s="301"/>
      <c r="N84" s="301">
        <f>SUBTOTAL(9,G84:M84)</f>
        <v>0</v>
      </c>
      <c r="O84" s="302">
        <f>IFERROR(N84/$N$18*100,"0.00")</f>
        <v>0</v>
      </c>
      <c r="P84" s="231"/>
      <c r="Q84" s="231"/>
      <c r="R84" s="231"/>
      <c r="S84" s="231"/>
      <c r="T84" s="231"/>
      <c r="U84" s="231"/>
      <c r="V84" s="231"/>
      <c r="W84" s="231"/>
      <c r="X84" s="231"/>
      <c r="Y84" s="231"/>
      <c r="Z84" s="231"/>
    </row>
    <row r="85" spans="1:26" ht="14.25" customHeight="1">
      <c r="A85" s="295">
        <v>2</v>
      </c>
      <c r="B85" s="296">
        <v>2</v>
      </c>
      <c r="C85" s="296">
        <v>2</v>
      </c>
      <c r="D85" s="296">
        <v>2</v>
      </c>
      <c r="E85" s="296"/>
      <c r="F85" s="295" t="s">
        <v>680</v>
      </c>
      <c r="G85" s="297">
        <f t="shared" ref="G85:O85" si="42">G86</f>
        <v>360451</v>
      </c>
      <c r="H85" s="297">
        <f t="shared" si="42"/>
        <v>560440</v>
      </c>
      <c r="I85" s="297">
        <f t="shared" si="42"/>
        <v>0</v>
      </c>
      <c r="J85" s="297">
        <f t="shared" si="42"/>
        <v>1200000</v>
      </c>
      <c r="K85" s="297">
        <f t="shared" si="42"/>
        <v>0</v>
      </c>
      <c r="L85" s="297">
        <f t="shared" si="42"/>
        <v>0</v>
      </c>
      <c r="M85" s="297">
        <f t="shared" si="42"/>
        <v>1333542</v>
      </c>
      <c r="N85" s="297">
        <f t="shared" si="42"/>
        <v>3454433</v>
      </c>
      <c r="O85" s="298">
        <f t="shared" si="42"/>
        <v>0.93227800924242377</v>
      </c>
      <c r="P85" s="231"/>
      <c r="Q85" s="231"/>
      <c r="R85" s="231"/>
      <c r="S85" s="231"/>
      <c r="T85" s="231"/>
      <c r="U85" s="231"/>
      <c r="V85" s="231"/>
      <c r="W85" s="231"/>
      <c r="X85" s="231"/>
      <c r="Y85" s="231"/>
      <c r="Z85" s="231"/>
    </row>
    <row r="86" spans="1:26" ht="14.25" customHeight="1">
      <c r="A86" s="299">
        <v>2</v>
      </c>
      <c r="B86" s="300">
        <v>2</v>
      </c>
      <c r="C86" s="300">
        <v>2</v>
      </c>
      <c r="D86" s="300">
        <v>2</v>
      </c>
      <c r="E86" s="300" t="s">
        <v>618</v>
      </c>
      <c r="F86" s="299" t="s">
        <v>680</v>
      </c>
      <c r="G86" s="301">
        <v>360451</v>
      </c>
      <c r="H86" s="301">
        <v>560440</v>
      </c>
      <c r="I86" s="301"/>
      <c r="J86" s="301">
        <v>1200000</v>
      </c>
      <c r="K86" s="301"/>
      <c r="L86" s="301"/>
      <c r="M86" s="301">
        <v>1333542</v>
      </c>
      <c r="N86" s="301">
        <f>SUBTOTAL(9,G86:M86)</f>
        <v>3454433</v>
      </c>
      <c r="O86" s="302">
        <f>IFERROR(N86/$N$18*100,"0.00")</f>
        <v>0.93227800924242377</v>
      </c>
      <c r="P86" s="231"/>
      <c r="Q86" s="231"/>
      <c r="R86" s="231"/>
      <c r="S86" s="231"/>
      <c r="T86" s="231"/>
      <c r="U86" s="231"/>
      <c r="V86" s="231"/>
      <c r="W86" s="231"/>
      <c r="X86" s="231"/>
      <c r="Y86" s="231"/>
      <c r="Z86" s="231"/>
    </row>
    <row r="87" spans="1:26" ht="14.25" customHeight="1">
      <c r="A87" s="292">
        <v>2</v>
      </c>
      <c r="B87" s="293">
        <v>2</v>
      </c>
      <c r="C87" s="293">
        <v>3</v>
      </c>
      <c r="D87" s="293"/>
      <c r="E87" s="293"/>
      <c r="F87" s="292" t="s">
        <v>681</v>
      </c>
      <c r="G87" s="294">
        <f t="shared" ref="G87:O87" si="43">+G88+G90</f>
        <v>0</v>
      </c>
      <c r="H87" s="294">
        <f t="shared" si="43"/>
        <v>0</v>
      </c>
      <c r="I87" s="294">
        <f t="shared" si="43"/>
        <v>0</v>
      </c>
      <c r="J87" s="294">
        <f t="shared" si="43"/>
        <v>0</v>
      </c>
      <c r="K87" s="294">
        <f t="shared" si="43"/>
        <v>0</v>
      </c>
      <c r="L87" s="294">
        <f t="shared" si="43"/>
        <v>0</v>
      </c>
      <c r="M87" s="294">
        <f t="shared" si="43"/>
        <v>0</v>
      </c>
      <c r="N87" s="294">
        <f t="shared" si="43"/>
        <v>0</v>
      </c>
      <c r="O87" s="294">
        <f t="shared" si="43"/>
        <v>0</v>
      </c>
      <c r="P87" s="231"/>
      <c r="Q87" s="231"/>
      <c r="R87" s="231"/>
      <c r="S87" s="231"/>
      <c r="T87" s="231"/>
      <c r="U87" s="231"/>
      <c r="V87" s="231"/>
      <c r="W87" s="231"/>
      <c r="X87" s="231"/>
      <c r="Y87" s="231"/>
      <c r="Z87" s="231"/>
    </row>
    <row r="88" spans="1:26" ht="14.25" customHeight="1">
      <c r="A88" s="295">
        <v>2</v>
      </c>
      <c r="B88" s="296">
        <v>2</v>
      </c>
      <c r="C88" s="296">
        <v>3</v>
      </c>
      <c r="D88" s="296">
        <v>1</v>
      </c>
      <c r="E88" s="296"/>
      <c r="F88" s="295" t="s">
        <v>682</v>
      </c>
      <c r="G88" s="297">
        <f t="shared" ref="G88:O88" si="44">G89</f>
        <v>0</v>
      </c>
      <c r="H88" s="297">
        <f t="shared" si="44"/>
        <v>0</v>
      </c>
      <c r="I88" s="297">
        <f t="shared" si="44"/>
        <v>0</v>
      </c>
      <c r="J88" s="297">
        <f t="shared" si="44"/>
        <v>0</v>
      </c>
      <c r="K88" s="297">
        <f t="shared" si="44"/>
        <v>0</v>
      </c>
      <c r="L88" s="297">
        <f t="shared" si="44"/>
        <v>0</v>
      </c>
      <c r="M88" s="297">
        <f t="shared" si="44"/>
        <v>0</v>
      </c>
      <c r="N88" s="297">
        <f t="shared" si="44"/>
        <v>0</v>
      </c>
      <c r="O88" s="298">
        <f t="shared" si="44"/>
        <v>0</v>
      </c>
      <c r="P88" s="231"/>
      <c r="Q88" s="231"/>
      <c r="R88" s="231"/>
      <c r="S88" s="231"/>
      <c r="T88" s="231"/>
      <c r="U88" s="231"/>
      <c r="V88" s="231"/>
      <c r="W88" s="231"/>
      <c r="X88" s="231"/>
      <c r="Y88" s="231"/>
      <c r="Z88" s="231"/>
    </row>
    <row r="89" spans="1:26" ht="14.25" customHeight="1">
      <c r="A89" s="299">
        <v>2</v>
      </c>
      <c r="B89" s="300">
        <v>2</v>
      </c>
      <c r="C89" s="300">
        <v>3</v>
      </c>
      <c r="D89" s="300">
        <v>1</v>
      </c>
      <c r="E89" s="300" t="s">
        <v>618</v>
      </c>
      <c r="F89" s="299" t="s">
        <v>682</v>
      </c>
      <c r="G89" s="301"/>
      <c r="H89" s="301"/>
      <c r="I89" s="301"/>
      <c r="J89" s="301"/>
      <c r="K89" s="301"/>
      <c r="L89" s="301"/>
      <c r="M89" s="301"/>
      <c r="N89" s="301">
        <f>SUBTOTAL(9,G89:M89)</f>
        <v>0</v>
      </c>
      <c r="O89" s="302">
        <f>IFERROR(N89/$N$18*100,"0.00")</f>
        <v>0</v>
      </c>
      <c r="P89" s="231"/>
      <c r="Q89" s="231"/>
      <c r="R89" s="231"/>
      <c r="S89" s="231"/>
      <c r="T89" s="231"/>
      <c r="U89" s="231"/>
      <c r="V89" s="231"/>
      <c r="W89" s="231"/>
      <c r="X89" s="231"/>
      <c r="Y89" s="231"/>
      <c r="Z89" s="231"/>
    </row>
    <row r="90" spans="1:26" ht="14.25" customHeight="1">
      <c r="A90" s="295">
        <v>2</v>
      </c>
      <c r="B90" s="296">
        <v>2</v>
      </c>
      <c r="C90" s="296">
        <v>3</v>
      </c>
      <c r="D90" s="296">
        <v>2</v>
      </c>
      <c r="E90" s="296"/>
      <c r="F90" s="295" t="s">
        <v>683</v>
      </c>
      <c r="G90" s="297">
        <f t="shared" ref="G90:O90" si="45">G91</f>
        <v>0</v>
      </c>
      <c r="H90" s="297">
        <f t="shared" si="45"/>
        <v>0</v>
      </c>
      <c r="I90" s="297">
        <f t="shared" si="45"/>
        <v>0</v>
      </c>
      <c r="J90" s="297">
        <f t="shared" si="45"/>
        <v>0</v>
      </c>
      <c r="K90" s="297">
        <f t="shared" si="45"/>
        <v>0</v>
      </c>
      <c r="L90" s="297">
        <f t="shared" si="45"/>
        <v>0</v>
      </c>
      <c r="M90" s="297">
        <f t="shared" si="45"/>
        <v>0</v>
      </c>
      <c r="N90" s="297">
        <f t="shared" si="45"/>
        <v>0</v>
      </c>
      <c r="O90" s="298">
        <f t="shared" si="45"/>
        <v>0</v>
      </c>
      <c r="P90" s="231"/>
      <c r="Q90" s="231"/>
      <c r="R90" s="231"/>
      <c r="S90" s="231"/>
      <c r="T90" s="231"/>
      <c r="U90" s="231"/>
      <c r="V90" s="231"/>
      <c r="W90" s="231"/>
      <c r="X90" s="231"/>
      <c r="Y90" s="231"/>
      <c r="Z90" s="231"/>
    </row>
    <row r="91" spans="1:26" ht="14.25" customHeight="1">
      <c r="A91" s="304">
        <v>2</v>
      </c>
      <c r="B91" s="300">
        <v>2</v>
      </c>
      <c r="C91" s="300">
        <v>3</v>
      </c>
      <c r="D91" s="300">
        <v>2</v>
      </c>
      <c r="E91" s="300" t="s">
        <v>618</v>
      </c>
      <c r="F91" s="304" t="s">
        <v>683</v>
      </c>
      <c r="G91" s="301"/>
      <c r="H91" s="301"/>
      <c r="I91" s="301"/>
      <c r="J91" s="301"/>
      <c r="K91" s="301"/>
      <c r="L91" s="301"/>
      <c r="M91" s="301"/>
      <c r="N91" s="301">
        <f>SUBTOTAL(9,G91:M91)</f>
        <v>0</v>
      </c>
      <c r="O91" s="302">
        <f>IFERROR(N91/$N$18*100,"0.00")</f>
        <v>0</v>
      </c>
      <c r="P91" s="231"/>
      <c r="Q91" s="231"/>
      <c r="R91" s="231"/>
      <c r="S91" s="231"/>
      <c r="T91" s="231"/>
      <c r="U91" s="231"/>
      <c r="V91" s="231"/>
      <c r="W91" s="231"/>
      <c r="X91" s="231"/>
      <c r="Y91" s="231"/>
      <c r="Z91" s="231"/>
    </row>
    <row r="92" spans="1:26" ht="14.25" customHeight="1">
      <c r="A92" s="292">
        <v>2</v>
      </c>
      <c r="B92" s="293">
        <v>2</v>
      </c>
      <c r="C92" s="293">
        <v>4</v>
      </c>
      <c r="D92" s="293"/>
      <c r="E92" s="293"/>
      <c r="F92" s="292" t="s">
        <v>684</v>
      </c>
      <c r="G92" s="294">
        <f t="shared" ref="G92:O92" si="46">+G93+G95+G97</f>
        <v>100000</v>
      </c>
      <c r="H92" s="294">
        <f t="shared" si="46"/>
        <v>200000</v>
      </c>
      <c r="I92" s="294">
        <f t="shared" si="46"/>
        <v>150000</v>
      </c>
      <c r="J92" s="294">
        <f t="shared" si="46"/>
        <v>100000</v>
      </c>
      <c r="K92" s="294">
        <f t="shared" si="46"/>
        <v>50000</v>
      </c>
      <c r="L92" s="294">
        <f t="shared" si="46"/>
        <v>100000</v>
      </c>
      <c r="M92" s="294">
        <f t="shared" si="46"/>
        <v>100000</v>
      </c>
      <c r="N92" s="294">
        <f t="shared" si="46"/>
        <v>800000</v>
      </c>
      <c r="O92" s="294">
        <f t="shared" si="46"/>
        <v>0.21590298824552073</v>
      </c>
      <c r="P92" s="231"/>
      <c r="Q92" s="231"/>
      <c r="R92" s="231"/>
      <c r="S92" s="231"/>
      <c r="T92" s="231"/>
      <c r="U92" s="231"/>
      <c r="V92" s="231"/>
      <c r="W92" s="231"/>
      <c r="X92" s="231"/>
      <c r="Y92" s="231"/>
      <c r="Z92" s="231"/>
    </row>
    <row r="93" spans="1:26" ht="14.25" customHeight="1">
      <c r="A93" s="295">
        <v>2</v>
      </c>
      <c r="B93" s="296">
        <v>2</v>
      </c>
      <c r="C93" s="296">
        <v>4</v>
      </c>
      <c r="D93" s="296">
        <v>1</v>
      </c>
      <c r="E93" s="296"/>
      <c r="F93" s="295" t="s">
        <v>685</v>
      </c>
      <c r="G93" s="297">
        <f t="shared" ref="G93:O93" si="47">G94</f>
        <v>0</v>
      </c>
      <c r="H93" s="297">
        <f t="shared" si="47"/>
        <v>0</v>
      </c>
      <c r="I93" s="297">
        <f t="shared" si="47"/>
        <v>0</v>
      </c>
      <c r="J93" s="297">
        <f t="shared" si="47"/>
        <v>0</v>
      </c>
      <c r="K93" s="297">
        <f t="shared" si="47"/>
        <v>0</v>
      </c>
      <c r="L93" s="297">
        <f t="shared" si="47"/>
        <v>0</v>
      </c>
      <c r="M93" s="297">
        <f t="shared" si="47"/>
        <v>0</v>
      </c>
      <c r="N93" s="297">
        <f t="shared" si="47"/>
        <v>0</v>
      </c>
      <c r="O93" s="298">
        <f t="shared" si="47"/>
        <v>0</v>
      </c>
      <c r="P93" s="231"/>
      <c r="Q93" s="231"/>
      <c r="R93" s="231"/>
      <c r="S93" s="231"/>
      <c r="T93" s="231"/>
      <c r="U93" s="231"/>
      <c r="V93" s="231"/>
      <c r="W93" s="231"/>
      <c r="X93" s="231"/>
      <c r="Y93" s="231"/>
      <c r="Z93" s="231"/>
    </row>
    <row r="94" spans="1:26" ht="14.25" customHeight="1">
      <c r="A94" s="299">
        <v>2</v>
      </c>
      <c r="B94" s="300">
        <v>2</v>
      </c>
      <c r="C94" s="300">
        <v>4</v>
      </c>
      <c r="D94" s="300">
        <v>1</v>
      </c>
      <c r="E94" s="300" t="s">
        <v>618</v>
      </c>
      <c r="F94" s="299" t="s">
        <v>685</v>
      </c>
      <c r="G94" s="301"/>
      <c r="H94" s="301"/>
      <c r="I94" s="301"/>
      <c r="J94" s="301"/>
      <c r="K94" s="301"/>
      <c r="L94" s="301"/>
      <c r="M94" s="301"/>
      <c r="N94" s="301">
        <f>SUBTOTAL(9,G94:M94)</f>
        <v>0</v>
      </c>
      <c r="O94" s="302">
        <f>IFERROR(N94/$N$18*100,"0.00")</f>
        <v>0</v>
      </c>
      <c r="P94" s="231"/>
      <c r="Q94" s="231"/>
      <c r="R94" s="231"/>
      <c r="S94" s="231"/>
      <c r="T94" s="231"/>
      <c r="U94" s="231"/>
      <c r="V94" s="231"/>
      <c r="W94" s="231"/>
      <c r="X94" s="231"/>
      <c r="Y94" s="231"/>
      <c r="Z94" s="231"/>
    </row>
    <row r="95" spans="1:26" ht="14.25" customHeight="1">
      <c r="A95" s="295">
        <v>2</v>
      </c>
      <c r="B95" s="296">
        <v>2</v>
      </c>
      <c r="C95" s="296">
        <v>4</v>
      </c>
      <c r="D95" s="296">
        <v>2</v>
      </c>
      <c r="E95" s="296"/>
      <c r="F95" s="295" t="s">
        <v>686</v>
      </c>
      <c r="G95" s="297">
        <f t="shared" ref="G95:M95" si="48">G96</f>
        <v>100000</v>
      </c>
      <c r="H95" s="297">
        <f t="shared" si="48"/>
        <v>200000</v>
      </c>
      <c r="I95" s="297">
        <f t="shared" si="48"/>
        <v>150000</v>
      </c>
      <c r="J95" s="297">
        <f t="shared" si="48"/>
        <v>100000</v>
      </c>
      <c r="K95" s="297">
        <f t="shared" si="48"/>
        <v>50000</v>
      </c>
      <c r="L95" s="297">
        <f t="shared" si="48"/>
        <v>100000</v>
      </c>
      <c r="M95" s="297">
        <f t="shared" si="48"/>
        <v>100000</v>
      </c>
      <c r="N95" s="297">
        <f t="shared" ref="N95:N96" si="49">G95+H95+I95+J95+K95+L95+M95</f>
        <v>800000</v>
      </c>
      <c r="O95" s="298">
        <f>O96</f>
        <v>0.21590298824552073</v>
      </c>
      <c r="P95" s="231"/>
      <c r="Q95" s="231"/>
      <c r="R95" s="231"/>
      <c r="S95" s="231"/>
      <c r="T95" s="231"/>
      <c r="U95" s="231"/>
      <c r="V95" s="231"/>
      <c r="W95" s="231"/>
      <c r="X95" s="231"/>
      <c r="Y95" s="231"/>
      <c r="Z95" s="231"/>
    </row>
    <row r="96" spans="1:26" ht="14.25" customHeight="1">
      <c r="A96" s="304">
        <v>2</v>
      </c>
      <c r="B96" s="300">
        <v>2</v>
      </c>
      <c r="C96" s="300">
        <v>4</v>
      </c>
      <c r="D96" s="300">
        <v>2</v>
      </c>
      <c r="E96" s="300" t="s">
        <v>618</v>
      </c>
      <c r="F96" s="304" t="s">
        <v>686</v>
      </c>
      <c r="G96" s="301">
        <v>100000</v>
      </c>
      <c r="H96" s="301">
        <v>200000</v>
      </c>
      <c r="I96" s="301">
        <v>150000</v>
      </c>
      <c r="J96" s="301">
        <v>100000</v>
      </c>
      <c r="K96" s="301">
        <v>50000</v>
      </c>
      <c r="L96" s="301">
        <v>100000</v>
      </c>
      <c r="M96" s="301">
        <v>100000</v>
      </c>
      <c r="N96" s="301">
        <f t="shared" si="49"/>
        <v>800000</v>
      </c>
      <c r="O96" s="302">
        <f>IFERROR(N96/$N$18*100,"0.00")</f>
        <v>0.21590298824552073</v>
      </c>
      <c r="P96" s="231"/>
      <c r="Q96" s="231"/>
      <c r="R96" s="231"/>
      <c r="S96" s="231"/>
      <c r="T96" s="231"/>
      <c r="U96" s="231"/>
      <c r="V96" s="231"/>
      <c r="W96" s="231"/>
      <c r="X96" s="231"/>
      <c r="Y96" s="231"/>
      <c r="Z96" s="231"/>
    </row>
    <row r="97" spans="1:26" ht="14.25" customHeight="1">
      <c r="A97" s="295">
        <v>2</v>
      </c>
      <c r="B97" s="296">
        <v>2</v>
      </c>
      <c r="C97" s="296">
        <v>4</v>
      </c>
      <c r="D97" s="296">
        <v>4</v>
      </c>
      <c r="E97" s="296"/>
      <c r="F97" s="295" t="s">
        <v>687</v>
      </c>
      <c r="G97" s="297">
        <f t="shared" ref="G97:O97" si="50">G98</f>
        <v>0</v>
      </c>
      <c r="H97" s="297">
        <f t="shared" si="50"/>
        <v>0</v>
      </c>
      <c r="I97" s="297">
        <f t="shared" si="50"/>
        <v>0</v>
      </c>
      <c r="J97" s="297">
        <f t="shared" si="50"/>
        <v>0</v>
      </c>
      <c r="K97" s="297">
        <f t="shared" si="50"/>
        <v>0</v>
      </c>
      <c r="L97" s="297">
        <f t="shared" si="50"/>
        <v>0</v>
      </c>
      <c r="M97" s="297">
        <f t="shared" si="50"/>
        <v>0</v>
      </c>
      <c r="N97" s="297">
        <f t="shared" si="50"/>
        <v>0</v>
      </c>
      <c r="O97" s="298">
        <f t="shared" si="50"/>
        <v>0</v>
      </c>
      <c r="P97" s="231"/>
      <c r="Q97" s="231"/>
      <c r="R97" s="231"/>
      <c r="S97" s="231"/>
      <c r="T97" s="231"/>
      <c r="U97" s="231"/>
      <c r="V97" s="231"/>
      <c r="W97" s="231"/>
      <c r="X97" s="231"/>
      <c r="Y97" s="231"/>
      <c r="Z97" s="231"/>
    </row>
    <row r="98" spans="1:26" ht="14.25" customHeight="1">
      <c r="A98" s="304">
        <v>2</v>
      </c>
      <c r="B98" s="300">
        <v>2</v>
      </c>
      <c r="C98" s="300">
        <v>4</v>
      </c>
      <c r="D98" s="300">
        <v>4</v>
      </c>
      <c r="E98" s="300" t="s">
        <v>618</v>
      </c>
      <c r="F98" s="304" t="s">
        <v>687</v>
      </c>
      <c r="G98" s="301"/>
      <c r="H98" s="301"/>
      <c r="I98" s="301"/>
      <c r="J98" s="301"/>
      <c r="K98" s="301"/>
      <c r="L98" s="301"/>
      <c r="M98" s="301"/>
      <c r="N98" s="301">
        <f>SUBTOTAL(9,G98:M98)</f>
        <v>0</v>
      </c>
      <c r="O98" s="302">
        <f>IFERROR(N98/$N$18*100,"0.00")</f>
        <v>0</v>
      </c>
      <c r="P98" s="231"/>
      <c r="Q98" s="231"/>
      <c r="R98" s="231"/>
      <c r="S98" s="231"/>
      <c r="T98" s="231"/>
      <c r="U98" s="231"/>
      <c r="V98" s="231"/>
      <c r="W98" s="231"/>
      <c r="X98" s="231"/>
      <c r="Y98" s="231"/>
      <c r="Z98" s="231"/>
    </row>
    <row r="99" spans="1:26" ht="14.25" customHeight="1">
      <c r="A99" s="292">
        <v>2</v>
      </c>
      <c r="B99" s="293">
        <v>2</v>
      </c>
      <c r="C99" s="293">
        <v>5</v>
      </c>
      <c r="D99" s="293"/>
      <c r="E99" s="293"/>
      <c r="F99" s="292" t="s">
        <v>688</v>
      </c>
      <c r="G99" s="294">
        <f t="shared" ref="G99:O99" si="51">+G100+G102+G104+G110+G112+G114</f>
        <v>0</v>
      </c>
      <c r="H99" s="294">
        <f t="shared" si="51"/>
        <v>0</v>
      </c>
      <c r="I99" s="294">
        <f t="shared" si="51"/>
        <v>0</v>
      </c>
      <c r="J99" s="294">
        <f t="shared" si="51"/>
        <v>0</v>
      </c>
      <c r="K99" s="294">
        <f t="shared" si="51"/>
        <v>0</v>
      </c>
      <c r="L99" s="294">
        <f t="shared" si="51"/>
        <v>0</v>
      </c>
      <c r="M99" s="294">
        <f t="shared" si="51"/>
        <v>0</v>
      </c>
      <c r="N99" s="294">
        <f t="shared" si="51"/>
        <v>0</v>
      </c>
      <c r="O99" s="294">
        <f t="shared" si="51"/>
        <v>0</v>
      </c>
      <c r="P99" s="231"/>
      <c r="Q99" s="231"/>
      <c r="R99" s="231"/>
      <c r="S99" s="231"/>
      <c r="T99" s="231"/>
      <c r="U99" s="231"/>
      <c r="V99" s="231"/>
      <c r="W99" s="231"/>
      <c r="X99" s="231"/>
      <c r="Y99" s="231"/>
      <c r="Z99" s="231"/>
    </row>
    <row r="100" spans="1:26" ht="14.25" customHeight="1">
      <c r="A100" s="295">
        <v>2</v>
      </c>
      <c r="B100" s="296">
        <v>2</v>
      </c>
      <c r="C100" s="296">
        <v>5</v>
      </c>
      <c r="D100" s="296">
        <v>1</v>
      </c>
      <c r="E100" s="296"/>
      <c r="F100" s="295" t="s">
        <v>689</v>
      </c>
      <c r="G100" s="297">
        <f t="shared" ref="G100:O100" si="52">G101</f>
        <v>0</v>
      </c>
      <c r="H100" s="297">
        <f t="shared" si="52"/>
        <v>0</v>
      </c>
      <c r="I100" s="297">
        <f t="shared" si="52"/>
        <v>0</v>
      </c>
      <c r="J100" s="297">
        <f t="shared" si="52"/>
        <v>0</v>
      </c>
      <c r="K100" s="297">
        <f t="shared" si="52"/>
        <v>0</v>
      </c>
      <c r="L100" s="297">
        <f t="shared" si="52"/>
        <v>0</v>
      </c>
      <c r="M100" s="297">
        <f t="shared" si="52"/>
        <v>0</v>
      </c>
      <c r="N100" s="297">
        <f t="shared" si="52"/>
        <v>0</v>
      </c>
      <c r="O100" s="298">
        <f t="shared" si="52"/>
        <v>0</v>
      </c>
      <c r="P100" s="231"/>
      <c r="Q100" s="231"/>
      <c r="R100" s="231"/>
      <c r="S100" s="231"/>
      <c r="T100" s="231"/>
      <c r="U100" s="231"/>
      <c r="V100" s="231"/>
      <c r="W100" s="231"/>
      <c r="X100" s="231"/>
      <c r="Y100" s="231"/>
      <c r="Z100" s="231"/>
    </row>
    <row r="101" spans="1:26" ht="14.25" customHeight="1">
      <c r="A101" s="304">
        <v>2</v>
      </c>
      <c r="B101" s="300">
        <v>2</v>
      </c>
      <c r="C101" s="300">
        <v>5</v>
      </c>
      <c r="D101" s="300">
        <v>1</v>
      </c>
      <c r="E101" s="300" t="s">
        <v>618</v>
      </c>
      <c r="F101" s="304" t="s">
        <v>689</v>
      </c>
      <c r="G101" s="301"/>
      <c r="H101" s="301"/>
      <c r="I101" s="301"/>
      <c r="J101" s="301"/>
      <c r="K101" s="301"/>
      <c r="L101" s="301"/>
      <c r="M101" s="301"/>
      <c r="N101" s="301">
        <f>SUBTOTAL(9,G101:M101)</f>
        <v>0</v>
      </c>
      <c r="O101" s="302">
        <f>IFERROR(N101/$N$18*100,"0.00")</f>
        <v>0</v>
      </c>
      <c r="P101" s="231"/>
      <c r="Q101" s="231"/>
      <c r="R101" s="231"/>
      <c r="S101" s="231"/>
      <c r="T101" s="231"/>
      <c r="U101" s="231"/>
      <c r="V101" s="231"/>
      <c r="W101" s="231"/>
      <c r="X101" s="231"/>
      <c r="Y101" s="231"/>
      <c r="Z101" s="231"/>
    </row>
    <row r="102" spans="1:26" ht="14.25" customHeight="1">
      <c r="A102" s="305">
        <v>2</v>
      </c>
      <c r="B102" s="296">
        <v>2</v>
      </c>
      <c r="C102" s="296">
        <v>5</v>
      </c>
      <c r="D102" s="296">
        <v>2</v>
      </c>
      <c r="E102" s="296"/>
      <c r="F102" s="305" t="s">
        <v>690</v>
      </c>
      <c r="G102" s="297">
        <f t="shared" ref="G102:O102" si="53">G103</f>
        <v>0</v>
      </c>
      <c r="H102" s="297">
        <f t="shared" si="53"/>
        <v>0</v>
      </c>
      <c r="I102" s="297">
        <f t="shared" si="53"/>
        <v>0</v>
      </c>
      <c r="J102" s="297">
        <f t="shared" si="53"/>
        <v>0</v>
      </c>
      <c r="K102" s="297">
        <f t="shared" si="53"/>
        <v>0</v>
      </c>
      <c r="L102" s="297">
        <f t="shared" si="53"/>
        <v>0</v>
      </c>
      <c r="M102" s="297">
        <f t="shared" si="53"/>
        <v>0</v>
      </c>
      <c r="N102" s="297">
        <f t="shared" si="53"/>
        <v>0</v>
      </c>
      <c r="O102" s="298">
        <f t="shared" si="53"/>
        <v>0</v>
      </c>
      <c r="P102" s="231"/>
      <c r="Q102" s="231"/>
      <c r="R102" s="231"/>
      <c r="S102" s="231"/>
      <c r="T102" s="231"/>
      <c r="U102" s="231"/>
      <c r="V102" s="231"/>
      <c r="W102" s="231"/>
      <c r="X102" s="231"/>
      <c r="Y102" s="231"/>
      <c r="Z102" s="231"/>
    </row>
    <row r="103" spans="1:26" ht="14.25" customHeight="1">
      <c r="A103" s="304">
        <v>2</v>
      </c>
      <c r="B103" s="300">
        <v>2</v>
      </c>
      <c r="C103" s="300">
        <v>5</v>
      </c>
      <c r="D103" s="300">
        <v>2</v>
      </c>
      <c r="E103" s="300" t="s">
        <v>618</v>
      </c>
      <c r="F103" s="304" t="s">
        <v>690</v>
      </c>
      <c r="G103" s="301"/>
      <c r="H103" s="301"/>
      <c r="I103" s="301"/>
      <c r="J103" s="301"/>
      <c r="K103" s="301"/>
      <c r="L103" s="301"/>
      <c r="M103" s="301"/>
      <c r="N103" s="301">
        <f>SUBTOTAL(9,G103:M103)</f>
        <v>0</v>
      </c>
      <c r="O103" s="302">
        <f>IFERROR(N103/$N$18*100,"0.00")</f>
        <v>0</v>
      </c>
      <c r="P103" s="231"/>
      <c r="Q103" s="231"/>
      <c r="R103" s="231"/>
      <c r="S103" s="231"/>
      <c r="T103" s="231"/>
      <c r="U103" s="231"/>
      <c r="V103" s="231"/>
      <c r="W103" s="231"/>
      <c r="X103" s="231"/>
      <c r="Y103" s="231"/>
      <c r="Z103" s="231"/>
    </row>
    <row r="104" spans="1:26" ht="14.25" customHeight="1">
      <c r="A104" s="305">
        <v>2</v>
      </c>
      <c r="B104" s="296">
        <v>2</v>
      </c>
      <c r="C104" s="296">
        <v>5</v>
      </c>
      <c r="D104" s="296">
        <v>3</v>
      </c>
      <c r="E104" s="296"/>
      <c r="F104" s="305" t="s">
        <v>691</v>
      </c>
      <c r="G104" s="297">
        <f t="shared" ref="G104:O104" si="54">SUM(G105:G109)</f>
        <v>0</v>
      </c>
      <c r="H104" s="297">
        <f t="shared" si="54"/>
        <v>0</v>
      </c>
      <c r="I104" s="297">
        <f t="shared" si="54"/>
        <v>0</v>
      </c>
      <c r="J104" s="297">
        <f t="shared" si="54"/>
        <v>0</v>
      </c>
      <c r="K104" s="297">
        <f t="shared" si="54"/>
        <v>0</v>
      </c>
      <c r="L104" s="297">
        <f t="shared" si="54"/>
        <v>0</v>
      </c>
      <c r="M104" s="297">
        <f t="shared" si="54"/>
        <v>0</v>
      </c>
      <c r="N104" s="297">
        <f t="shared" si="54"/>
        <v>0</v>
      </c>
      <c r="O104" s="298">
        <f t="shared" si="54"/>
        <v>0</v>
      </c>
      <c r="P104" s="231"/>
      <c r="Q104" s="231"/>
      <c r="R104" s="231"/>
      <c r="S104" s="231"/>
      <c r="T104" s="231"/>
      <c r="U104" s="231"/>
      <c r="V104" s="231"/>
      <c r="W104" s="231"/>
      <c r="X104" s="231"/>
      <c r="Y104" s="231"/>
      <c r="Z104" s="231"/>
    </row>
    <row r="105" spans="1:26" ht="14.25" customHeight="1">
      <c r="A105" s="304">
        <v>2</v>
      </c>
      <c r="B105" s="300">
        <v>2</v>
      </c>
      <c r="C105" s="300">
        <v>5</v>
      </c>
      <c r="D105" s="300">
        <v>3</v>
      </c>
      <c r="E105" s="300" t="s">
        <v>618</v>
      </c>
      <c r="F105" s="304" t="s">
        <v>692</v>
      </c>
      <c r="G105" s="301"/>
      <c r="H105" s="301"/>
      <c r="I105" s="301"/>
      <c r="J105" s="301"/>
      <c r="K105" s="301"/>
      <c r="L105" s="301"/>
      <c r="M105" s="301"/>
      <c r="N105" s="301">
        <f t="shared" ref="N105:N109" si="55">SUBTOTAL(9,G105:M105)</f>
        <v>0</v>
      </c>
      <c r="O105" s="302">
        <f t="shared" ref="O105:O109" si="56">IFERROR(N105/$N$18*100,"0.00")</f>
        <v>0</v>
      </c>
      <c r="P105" s="231"/>
      <c r="Q105" s="231"/>
      <c r="R105" s="231"/>
      <c r="S105" s="231"/>
      <c r="T105" s="231"/>
      <c r="U105" s="231"/>
      <c r="V105" s="231"/>
      <c r="W105" s="231"/>
      <c r="X105" s="231"/>
      <c r="Y105" s="231"/>
      <c r="Z105" s="231"/>
    </row>
    <row r="106" spans="1:26" ht="14.25" customHeight="1">
      <c r="A106" s="304">
        <v>2</v>
      </c>
      <c r="B106" s="300">
        <v>2</v>
      </c>
      <c r="C106" s="300">
        <v>5</v>
      </c>
      <c r="D106" s="300">
        <v>3</v>
      </c>
      <c r="E106" s="300" t="s">
        <v>620</v>
      </c>
      <c r="F106" s="304" t="s">
        <v>693</v>
      </c>
      <c r="G106" s="301"/>
      <c r="H106" s="301"/>
      <c r="I106" s="301"/>
      <c r="J106" s="301"/>
      <c r="K106" s="301"/>
      <c r="L106" s="301"/>
      <c r="M106" s="301"/>
      <c r="N106" s="301">
        <f t="shared" si="55"/>
        <v>0</v>
      </c>
      <c r="O106" s="302">
        <f t="shared" si="56"/>
        <v>0</v>
      </c>
      <c r="P106" s="231"/>
      <c r="Q106" s="231"/>
      <c r="R106" s="231"/>
      <c r="S106" s="231"/>
      <c r="T106" s="231"/>
      <c r="U106" s="231"/>
      <c r="V106" s="231"/>
      <c r="W106" s="231"/>
      <c r="X106" s="231"/>
      <c r="Y106" s="231"/>
      <c r="Z106" s="231"/>
    </row>
    <row r="107" spans="1:26" ht="14.25" customHeight="1">
      <c r="A107" s="304">
        <v>2</v>
      </c>
      <c r="B107" s="300">
        <v>2</v>
      </c>
      <c r="C107" s="300">
        <v>5</v>
      </c>
      <c r="D107" s="300">
        <v>3</v>
      </c>
      <c r="E107" s="300" t="s">
        <v>627</v>
      </c>
      <c r="F107" s="304" t="s">
        <v>694</v>
      </c>
      <c r="G107" s="301"/>
      <c r="H107" s="301"/>
      <c r="I107" s="301"/>
      <c r="J107" s="301"/>
      <c r="K107" s="301"/>
      <c r="L107" s="301"/>
      <c r="M107" s="301"/>
      <c r="N107" s="301">
        <f t="shared" si="55"/>
        <v>0</v>
      </c>
      <c r="O107" s="302">
        <f t="shared" si="56"/>
        <v>0</v>
      </c>
      <c r="P107" s="231"/>
      <c r="Q107" s="231"/>
      <c r="R107" s="231"/>
      <c r="S107" s="231"/>
      <c r="T107" s="231"/>
      <c r="U107" s="231"/>
      <c r="V107" s="231"/>
      <c r="W107" s="231"/>
      <c r="X107" s="231"/>
      <c r="Y107" s="231"/>
      <c r="Z107" s="231"/>
    </row>
    <row r="108" spans="1:26" ht="14.25" customHeight="1">
      <c r="A108" s="304">
        <v>2</v>
      </c>
      <c r="B108" s="300">
        <v>2</v>
      </c>
      <c r="C108" s="300">
        <v>5</v>
      </c>
      <c r="D108" s="300">
        <v>3</v>
      </c>
      <c r="E108" s="300" t="s">
        <v>643</v>
      </c>
      <c r="F108" s="304" t="s">
        <v>695</v>
      </c>
      <c r="G108" s="301"/>
      <c r="H108" s="301"/>
      <c r="I108" s="301"/>
      <c r="J108" s="301"/>
      <c r="K108" s="301"/>
      <c r="L108" s="301"/>
      <c r="M108" s="301"/>
      <c r="N108" s="301">
        <f t="shared" si="55"/>
        <v>0</v>
      </c>
      <c r="O108" s="302">
        <f t="shared" si="56"/>
        <v>0</v>
      </c>
      <c r="P108" s="231"/>
      <c r="Q108" s="231"/>
      <c r="R108" s="231"/>
      <c r="S108" s="231"/>
      <c r="T108" s="231"/>
      <c r="U108" s="231"/>
      <c r="V108" s="231"/>
      <c r="W108" s="231"/>
      <c r="X108" s="231"/>
      <c r="Y108" s="231"/>
      <c r="Z108" s="231"/>
    </row>
    <row r="109" spans="1:26" ht="14.25" customHeight="1">
      <c r="A109" s="304">
        <v>2</v>
      </c>
      <c r="B109" s="300">
        <v>2</v>
      </c>
      <c r="C109" s="300">
        <v>5</v>
      </c>
      <c r="D109" s="300">
        <v>3</v>
      </c>
      <c r="E109" s="300" t="s">
        <v>622</v>
      </c>
      <c r="F109" s="304" t="s">
        <v>696</v>
      </c>
      <c r="G109" s="301"/>
      <c r="H109" s="301"/>
      <c r="I109" s="301"/>
      <c r="J109" s="301"/>
      <c r="K109" s="301"/>
      <c r="L109" s="301"/>
      <c r="M109" s="301"/>
      <c r="N109" s="301">
        <f t="shared" si="55"/>
        <v>0</v>
      </c>
      <c r="O109" s="302">
        <f t="shared" si="56"/>
        <v>0</v>
      </c>
      <c r="P109" s="231"/>
      <c r="Q109" s="231"/>
      <c r="R109" s="231"/>
      <c r="S109" s="231"/>
      <c r="T109" s="231"/>
      <c r="U109" s="231"/>
      <c r="V109" s="231"/>
      <c r="W109" s="231"/>
      <c r="X109" s="231"/>
      <c r="Y109" s="231"/>
      <c r="Z109" s="231"/>
    </row>
    <row r="110" spans="1:26" ht="14.25" customHeight="1">
      <c r="A110" s="295">
        <v>2</v>
      </c>
      <c r="B110" s="296">
        <v>2</v>
      </c>
      <c r="C110" s="296">
        <v>5</v>
      </c>
      <c r="D110" s="296">
        <v>4</v>
      </c>
      <c r="E110" s="296"/>
      <c r="F110" s="295" t="s">
        <v>697</v>
      </c>
      <c r="G110" s="297">
        <f t="shared" ref="G110:O110" si="57">+G111</f>
        <v>0</v>
      </c>
      <c r="H110" s="297">
        <f t="shared" si="57"/>
        <v>0</v>
      </c>
      <c r="I110" s="297">
        <f t="shared" si="57"/>
        <v>0</v>
      </c>
      <c r="J110" s="297">
        <f t="shared" si="57"/>
        <v>0</v>
      </c>
      <c r="K110" s="297">
        <f t="shared" si="57"/>
        <v>0</v>
      </c>
      <c r="L110" s="297">
        <f t="shared" si="57"/>
        <v>0</v>
      </c>
      <c r="M110" s="297">
        <f t="shared" si="57"/>
        <v>0</v>
      </c>
      <c r="N110" s="297">
        <f t="shared" si="57"/>
        <v>0</v>
      </c>
      <c r="O110" s="298">
        <f t="shared" si="57"/>
        <v>0</v>
      </c>
      <c r="P110" s="231"/>
      <c r="Q110" s="231"/>
      <c r="R110" s="231"/>
      <c r="S110" s="231"/>
      <c r="T110" s="231"/>
      <c r="U110" s="231"/>
      <c r="V110" s="231"/>
      <c r="W110" s="231"/>
      <c r="X110" s="231"/>
      <c r="Y110" s="231"/>
      <c r="Z110" s="231"/>
    </row>
    <row r="111" spans="1:26" ht="14.25" customHeight="1">
      <c r="A111" s="304">
        <v>2</v>
      </c>
      <c r="B111" s="300">
        <v>2</v>
      </c>
      <c r="C111" s="300">
        <v>5</v>
      </c>
      <c r="D111" s="300">
        <v>4</v>
      </c>
      <c r="E111" s="300" t="s">
        <v>618</v>
      </c>
      <c r="F111" s="304" t="s">
        <v>697</v>
      </c>
      <c r="G111" s="301"/>
      <c r="H111" s="301"/>
      <c r="I111" s="301"/>
      <c r="J111" s="301"/>
      <c r="K111" s="301"/>
      <c r="L111" s="301"/>
      <c r="M111" s="301"/>
      <c r="N111" s="301">
        <f>SUBTOTAL(9,G111:M111)</f>
        <v>0</v>
      </c>
      <c r="O111" s="302">
        <f>IFERROR(N111/$N$18*100,"0.00")</f>
        <v>0</v>
      </c>
      <c r="P111" s="231"/>
      <c r="Q111" s="231"/>
      <c r="R111" s="231"/>
      <c r="S111" s="231"/>
      <c r="T111" s="231"/>
      <c r="U111" s="231"/>
      <c r="V111" s="231"/>
      <c r="W111" s="231"/>
      <c r="X111" s="231"/>
      <c r="Y111" s="231"/>
      <c r="Z111" s="231"/>
    </row>
    <row r="112" spans="1:26" ht="14.25" customHeight="1">
      <c r="A112" s="305">
        <v>2</v>
      </c>
      <c r="B112" s="296">
        <v>2</v>
      </c>
      <c r="C112" s="296">
        <v>5</v>
      </c>
      <c r="D112" s="296">
        <v>8</v>
      </c>
      <c r="E112" s="296"/>
      <c r="F112" s="305" t="s">
        <v>698</v>
      </c>
      <c r="G112" s="297">
        <f t="shared" ref="G112:O112" si="58">G113</f>
        <v>0</v>
      </c>
      <c r="H112" s="297">
        <f t="shared" si="58"/>
        <v>0</v>
      </c>
      <c r="I112" s="297">
        <f t="shared" si="58"/>
        <v>0</v>
      </c>
      <c r="J112" s="297">
        <f t="shared" si="58"/>
        <v>0</v>
      </c>
      <c r="K112" s="297">
        <f t="shared" si="58"/>
        <v>0</v>
      </c>
      <c r="L112" s="297">
        <f t="shared" si="58"/>
        <v>0</v>
      </c>
      <c r="M112" s="297">
        <f t="shared" si="58"/>
        <v>0</v>
      </c>
      <c r="N112" s="297">
        <f t="shared" si="58"/>
        <v>0</v>
      </c>
      <c r="O112" s="298">
        <f t="shared" si="58"/>
        <v>0</v>
      </c>
      <c r="P112" s="231"/>
      <c r="Q112" s="231"/>
      <c r="R112" s="231"/>
      <c r="S112" s="231"/>
      <c r="T112" s="231"/>
      <c r="U112" s="231"/>
      <c r="V112" s="231"/>
      <c r="W112" s="231"/>
      <c r="X112" s="231"/>
      <c r="Y112" s="231"/>
      <c r="Z112" s="231"/>
    </row>
    <row r="113" spans="1:26" ht="14.25" customHeight="1">
      <c r="A113" s="304">
        <v>2</v>
      </c>
      <c r="B113" s="300">
        <v>2</v>
      </c>
      <c r="C113" s="300">
        <v>5</v>
      </c>
      <c r="D113" s="300">
        <v>8</v>
      </c>
      <c r="E113" s="300" t="s">
        <v>618</v>
      </c>
      <c r="F113" s="304" t="s">
        <v>698</v>
      </c>
      <c r="G113" s="301"/>
      <c r="H113" s="301"/>
      <c r="I113" s="301"/>
      <c r="J113" s="301"/>
      <c r="K113" s="301"/>
      <c r="L113" s="301"/>
      <c r="M113" s="301"/>
      <c r="N113" s="301">
        <f>SUBTOTAL(9,G113:M113)</f>
        <v>0</v>
      </c>
      <c r="O113" s="302">
        <f>IFERROR(N113/$N$18*100,"0.00")</f>
        <v>0</v>
      </c>
      <c r="P113" s="231"/>
      <c r="Q113" s="231"/>
      <c r="R113" s="231"/>
      <c r="S113" s="231"/>
      <c r="T113" s="231"/>
      <c r="U113" s="231"/>
      <c r="V113" s="231"/>
      <c r="W113" s="231"/>
      <c r="X113" s="231"/>
      <c r="Y113" s="231"/>
      <c r="Z113" s="231"/>
    </row>
    <row r="114" spans="1:26" ht="14.25" customHeight="1">
      <c r="A114" s="305">
        <v>2</v>
      </c>
      <c r="B114" s="296">
        <v>2</v>
      </c>
      <c r="C114" s="296">
        <v>5</v>
      </c>
      <c r="D114" s="296">
        <v>9</v>
      </c>
      <c r="E114" s="296"/>
      <c r="F114" s="305" t="s">
        <v>699</v>
      </c>
      <c r="G114" s="297">
        <f>+G115</f>
        <v>0</v>
      </c>
      <c r="H114" s="297">
        <f t="shared" ref="H114:O114" si="59">H115</f>
        <v>0</v>
      </c>
      <c r="I114" s="297">
        <f t="shared" si="59"/>
        <v>0</v>
      </c>
      <c r="J114" s="297">
        <f t="shared" si="59"/>
        <v>0</v>
      </c>
      <c r="K114" s="297">
        <f t="shared" si="59"/>
        <v>0</v>
      </c>
      <c r="L114" s="297">
        <f t="shared" si="59"/>
        <v>0</v>
      </c>
      <c r="M114" s="297">
        <f t="shared" si="59"/>
        <v>0</v>
      </c>
      <c r="N114" s="297">
        <f t="shared" si="59"/>
        <v>0</v>
      </c>
      <c r="O114" s="298">
        <f t="shared" si="59"/>
        <v>0</v>
      </c>
      <c r="P114" s="231"/>
      <c r="Q114" s="231"/>
      <c r="R114" s="231"/>
      <c r="S114" s="231"/>
      <c r="T114" s="231"/>
      <c r="U114" s="231"/>
      <c r="V114" s="231"/>
      <c r="W114" s="231"/>
      <c r="X114" s="231"/>
      <c r="Y114" s="231"/>
      <c r="Z114" s="231"/>
    </row>
    <row r="115" spans="1:26" ht="14.25" customHeight="1">
      <c r="A115" s="304">
        <v>2</v>
      </c>
      <c r="B115" s="300">
        <v>2</v>
      </c>
      <c r="C115" s="300">
        <v>5</v>
      </c>
      <c r="D115" s="300">
        <v>8</v>
      </c>
      <c r="E115" s="300" t="s">
        <v>618</v>
      </c>
      <c r="F115" s="304" t="s">
        <v>700</v>
      </c>
      <c r="G115" s="301"/>
      <c r="H115" s="301"/>
      <c r="I115" s="301"/>
      <c r="J115" s="301"/>
      <c r="K115" s="301"/>
      <c r="L115" s="301"/>
      <c r="M115" s="301"/>
      <c r="N115" s="301">
        <f>SUBTOTAL(9,G115:M115)</f>
        <v>0</v>
      </c>
      <c r="O115" s="302">
        <f>IFERROR(N115/$N$18*100,"0.00")</f>
        <v>0</v>
      </c>
      <c r="P115" s="231"/>
      <c r="Q115" s="231"/>
      <c r="R115" s="231"/>
      <c r="S115" s="231"/>
      <c r="T115" s="231"/>
      <c r="U115" s="231"/>
      <c r="V115" s="231"/>
      <c r="W115" s="231"/>
      <c r="X115" s="231"/>
      <c r="Y115" s="231"/>
      <c r="Z115" s="231"/>
    </row>
    <row r="116" spans="1:26" ht="14.25" customHeight="1">
      <c r="A116" s="292">
        <v>2</v>
      </c>
      <c r="B116" s="293">
        <v>2</v>
      </c>
      <c r="C116" s="293">
        <v>6</v>
      </c>
      <c r="D116" s="293"/>
      <c r="E116" s="293"/>
      <c r="F116" s="292" t="s">
        <v>701</v>
      </c>
      <c r="G116" s="294">
        <f t="shared" ref="G116:O116" si="60">+G117+G119+G121+G123</f>
        <v>2000</v>
      </c>
      <c r="H116" s="294">
        <f t="shared" si="60"/>
        <v>2000</v>
      </c>
      <c r="I116" s="294">
        <f t="shared" si="60"/>
        <v>2000</v>
      </c>
      <c r="J116" s="294">
        <f t="shared" si="60"/>
        <v>2000</v>
      </c>
      <c r="K116" s="294">
        <f t="shared" si="60"/>
        <v>2000</v>
      </c>
      <c r="L116" s="294">
        <f t="shared" si="60"/>
        <v>2000</v>
      </c>
      <c r="M116" s="294">
        <f t="shared" si="60"/>
        <v>3000</v>
      </c>
      <c r="N116" s="294">
        <f t="shared" si="60"/>
        <v>15000</v>
      </c>
      <c r="O116" s="306">
        <f t="shared" si="60"/>
        <v>4.0481810296035137E-3</v>
      </c>
      <c r="P116" s="231"/>
      <c r="Q116" s="231"/>
      <c r="R116" s="231"/>
      <c r="S116" s="231"/>
      <c r="T116" s="231"/>
      <c r="U116" s="231"/>
      <c r="V116" s="231"/>
      <c r="W116" s="231"/>
      <c r="X116" s="231"/>
      <c r="Y116" s="231"/>
      <c r="Z116" s="231"/>
    </row>
    <row r="117" spans="1:26" ht="14.25" customHeight="1">
      <c r="A117" s="295">
        <v>2</v>
      </c>
      <c r="B117" s="296">
        <v>2</v>
      </c>
      <c r="C117" s="296">
        <v>6</v>
      </c>
      <c r="D117" s="296">
        <v>1</v>
      </c>
      <c r="E117" s="296"/>
      <c r="F117" s="295" t="s">
        <v>702</v>
      </c>
      <c r="G117" s="297">
        <f t="shared" ref="G117:O117" si="61">G118</f>
        <v>0</v>
      </c>
      <c r="H117" s="297">
        <f t="shared" si="61"/>
        <v>0</v>
      </c>
      <c r="I117" s="297">
        <f t="shared" si="61"/>
        <v>0</v>
      </c>
      <c r="J117" s="297">
        <f t="shared" si="61"/>
        <v>0</v>
      </c>
      <c r="K117" s="297">
        <f t="shared" si="61"/>
        <v>0</v>
      </c>
      <c r="L117" s="297">
        <f t="shared" si="61"/>
        <v>0</v>
      </c>
      <c r="M117" s="297">
        <f t="shared" si="61"/>
        <v>0</v>
      </c>
      <c r="N117" s="297">
        <f t="shared" si="61"/>
        <v>0</v>
      </c>
      <c r="O117" s="298">
        <f t="shared" si="61"/>
        <v>0</v>
      </c>
      <c r="P117" s="231"/>
      <c r="Q117" s="231"/>
      <c r="R117" s="231"/>
      <c r="S117" s="231"/>
      <c r="T117" s="231"/>
      <c r="U117" s="231"/>
      <c r="V117" s="231"/>
      <c r="W117" s="231"/>
      <c r="X117" s="231"/>
      <c r="Y117" s="231"/>
      <c r="Z117" s="231"/>
    </row>
    <row r="118" spans="1:26" ht="14.25" customHeight="1">
      <c r="A118" s="304">
        <v>2</v>
      </c>
      <c r="B118" s="300">
        <v>2</v>
      </c>
      <c r="C118" s="300">
        <v>6</v>
      </c>
      <c r="D118" s="300">
        <v>1</v>
      </c>
      <c r="E118" s="300" t="s">
        <v>618</v>
      </c>
      <c r="F118" s="304" t="s">
        <v>702</v>
      </c>
      <c r="G118" s="301"/>
      <c r="H118" s="301"/>
      <c r="I118" s="301"/>
      <c r="J118" s="301"/>
      <c r="K118" s="301"/>
      <c r="L118" s="301"/>
      <c r="M118" s="301"/>
      <c r="N118" s="301">
        <f>SUBTOTAL(9,G118:M118)</f>
        <v>0</v>
      </c>
      <c r="O118" s="302">
        <f>IFERROR(N118/$N$18*100,"0.00")</f>
        <v>0</v>
      </c>
      <c r="P118" s="231"/>
      <c r="Q118" s="231"/>
      <c r="R118" s="231"/>
      <c r="S118" s="231"/>
      <c r="T118" s="231"/>
      <c r="U118" s="231"/>
      <c r="V118" s="231"/>
      <c r="W118" s="231"/>
      <c r="X118" s="231"/>
      <c r="Y118" s="231"/>
      <c r="Z118" s="231"/>
    </row>
    <row r="119" spans="1:26" ht="14.25" customHeight="1">
      <c r="A119" s="295">
        <v>2</v>
      </c>
      <c r="B119" s="296">
        <v>2</v>
      </c>
      <c r="C119" s="296">
        <v>6</v>
      </c>
      <c r="D119" s="296">
        <v>2</v>
      </c>
      <c r="E119" s="296"/>
      <c r="F119" s="295" t="s">
        <v>703</v>
      </c>
      <c r="G119" s="297">
        <f t="shared" ref="G119:O119" si="62">G120</f>
        <v>0</v>
      </c>
      <c r="H119" s="297">
        <f t="shared" si="62"/>
        <v>0</v>
      </c>
      <c r="I119" s="297">
        <f t="shared" si="62"/>
        <v>0</v>
      </c>
      <c r="J119" s="297">
        <f t="shared" si="62"/>
        <v>0</v>
      </c>
      <c r="K119" s="297">
        <f t="shared" si="62"/>
        <v>0</v>
      </c>
      <c r="L119" s="297">
        <f t="shared" si="62"/>
        <v>0</v>
      </c>
      <c r="M119" s="297">
        <f t="shared" si="62"/>
        <v>0</v>
      </c>
      <c r="N119" s="297">
        <f t="shared" si="62"/>
        <v>0</v>
      </c>
      <c r="O119" s="298">
        <f t="shared" si="62"/>
        <v>0</v>
      </c>
      <c r="P119" s="231"/>
      <c r="Q119" s="231"/>
      <c r="R119" s="231"/>
      <c r="S119" s="231"/>
      <c r="T119" s="231"/>
      <c r="U119" s="231"/>
      <c r="V119" s="231"/>
      <c r="W119" s="231"/>
      <c r="X119" s="231"/>
      <c r="Y119" s="231"/>
      <c r="Z119" s="231"/>
    </row>
    <row r="120" spans="1:26" ht="14.25" customHeight="1">
      <c r="A120" s="304">
        <v>2</v>
      </c>
      <c r="B120" s="300">
        <v>2</v>
      </c>
      <c r="C120" s="300">
        <v>6</v>
      </c>
      <c r="D120" s="300">
        <v>2</v>
      </c>
      <c r="E120" s="300" t="s">
        <v>618</v>
      </c>
      <c r="F120" s="304" t="s">
        <v>703</v>
      </c>
      <c r="G120" s="301"/>
      <c r="H120" s="301"/>
      <c r="I120" s="301"/>
      <c r="J120" s="301"/>
      <c r="K120" s="301"/>
      <c r="L120" s="301"/>
      <c r="M120" s="301"/>
      <c r="N120" s="301">
        <f>SUBTOTAL(9,G120:M120)</f>
        <v>0</v>
      </c>
      <c r="O120" s="302">
        <f>IFERROR(N120/$N$18*100,"0.00")</f>
        <v>0</v>
      </c>
      <c r="P120" s="231"/>
      <c r="Q120" s="231"/>
      <c r="R120" s="231"/>
      <c r="S120" s="231"/>
      <c r="T120" s="231"/>
      <c r="U120" s="231"/>
      <c r="V120" s="231"/>
      <c r="W120" s="231"/>
      <c r="X120" s="231"/>
      <c r="Y120" s="231"/>
      <c r="Z120" s="231"/>
    </row>
    <row r="121" spans="1:26" ht="14.25" customHeight="1">
      <c r="A121" s="295">
        <v>2</v>
      </c>
      <c r="B121" s="296">
        <v>2</v>
      </c>
      <c r="C121" s="296">
        <v>6</v>
      </c>
      <c r="D121" s="296">
        <v>3</v>
      </c>
      <c r="E121" s="296"/>
      <c r="F121" s="295" t="s">
        <v>704</v>
      </c>
      <c r="G121" s="297">
        <f t="shared" ref="G121:O121" si="63">G122</f>
        <v>0</v>
      </c>
      <c r="H121" s="297">
        <f t="shared" si="63"/>
        <v>0</v>
      </c>
      <c r="I121" s="297">
        <f t="shared" si="63"/>
        <v>0</v>
      </c>
      <c r="J121" s="297">
        <f t="shared" si="63"/>
        <v>0</v>
      </c>
      <c r="K121" s="297">
        <f t="shared" si="63"/>
        <v>0</v>
      </c>
      <c r="L121" s="297">
        <f t="shared" si="63"/>
        <v>0</v>
      </c>
      <c r="M121" s="297">
        <f t="shared" si="63"/>
        <v>0</v>
      </c>
      <c r="N121" s="297">
        <f t="shared" si="63"/>
        <v>0</v>
      </c>
      <c r="O121" s="298">
        <f t="shared" si="63"/>
        <v>0</v>
      </c>
      <c r="P121" s="231"/>
      <c r="Q121" s="231"/>
      <c r="R121" s="231"/>
      <c r="S121" s="231"/>
      <c r="T121" s="231"/>
      <c r="U121" s="231"/>
      <c r="V121" s="231"/>
      <c r="W121" s="231"/>
      <c r="X121" s="231"/>
      <c r="Y121" s="231"/>
      <c r="Z121" s="231"/>
    </row>
    <row r="122" spans="1:26" ht="14.25" customHeight="1">
      <c r="A122" s="304">
        <v>2</v>
      </c>
      <c r="B122" s="300">
        <v>2</v>
      </c>
      <c r="C122" s="300">
        <v>6</v>
      </c>
      <c r="D122" s="300">
        <v>3</v>
      </c>
      <c r="E122" s="300" t="s">
        <v>618</v>
      </c>
      <c r="F122" s="304" t="s">
        <v>704</v>
      </c>
      <c r="G122" s="301"/>
      <c r="H122" s="301"/>
      <c r="I122" s="301"/>
      <c r="J122" s="301"/>
      <c r="K122" s="301"/>
      <c r="L122" s="301"/>
      <c r="M122" s="301"/>
      <c r="N122" s="301">
        <f>SUBTOTAL(9,G122:M122)</f>
        <v>0</v>
      </c>
      <c r="O122" s="302">
        <f>IFERROR(N122/$N$18*100,"0.00")</f>
        <v>0</v>
      </c>
      <c r="P122" s="231"/>
      <c r="Q122" s="231"/>
      <c r="R122" s="231"/>
      <c r="S122" s="231"/>
      <c r="T122" s="231"/>
      <c r="U122" s="231"/>
      <c r="V122" s="231"/>
      <c r="W122" s="231"/>
      <c r="X122" s="231"/>
      <c r="Y122" s="231"/>
      <c r="Z122" s="231"/>
    </row>
    <row r="123" spans="1:26" ht="14.25" customHeight="1">
      <c r="A123" s="305">
        <v>2</v>
      </c>
      <c r="B123" s="296">
        <v>2</v>
      </c>
      <c r="C123" s="296">
        <v>6</v>
      </c>
      <c r="D123" s="296">
        <v>9</v>
      </c>
      <c r="E123" s="296"/>
      <c r="F123" s="305" t="s">
        <v>705</v>
      </c>
      <c r="G123" s="297">
        <f>+G124</f>
        <v>2000</v>
      </c>
      <c r="H123" s="297">
        <f t="shared" ref="H123:O123" si="64">H124</f>
        <v>2000</v>
      </c>
      <c r="I123" s="297">
        <f t="shared" si="64"/>
        <v>2000</v>
      </c>
      <c r="J123" s="297">
        <f t="shared" si="64"/>
        <v>2000</v>
      </c>
      <c r="K123" s="297">
        <f t="shared" si="64"/>
        <v>2000</v>
      </c>
      <c r="L123" s="297">
        <f t="shared" si="64"/>
        <v>2000</v>
      </c>
      <c r="M123" s="297">
        <f t="shared" si="64"/>
        <v>3000</v>
      </c>
      <c r="N123" s="297">
        <f t="shared" si="64"/>
        <v>15000</v>
      </c>
      <c r="O123" s="298">
        <f t="shared" si="64"/>
        <v>4.0481810296035137E-3</v>
      </c>
      <c r="P123" s="231"/>
      <c r="Q123" s="231"/>
      <c r="R123" s="231"/>
      <c r="S123" s="231"/>
      <c r="T123" s="231"/>
      <c r="U123" s="231"/>
      <c r="V123" s="231"/>
      <c r="W123" s="231"/>
      <c r="X123" s="231"/>
      <c r="Y123" s="231"/>
      <c r="Z123" s="231"/>
    </row>
    <row r="124" spans="1:26" ht="14.25" customHeight="1">
      <c r="A124" s="304">
        <v>2</v>
      </c>
      <c r="B124" s="300">
        <v>2</v>
      </c>
      <c r="C124" s="300">
        <v>6</v>
      </c>
      <c r="D124" s="300">
        <v>9</v>
      </c>
      <c r="E124" s="300" t="s">
        <v>618</v>
      </c>
      <c r="F124" s="304" t="s">
        <v>705</v>
      </c>
      <c r="G124" s="301">
        <v>2000</v>
      </c>
      <c r="H124" s="301">
        <v>2000</v>
      </c>
      <c r="I124" s="301">
        <v>2000</v>
      </c>
      <c r="J124" s="301">
        <v>2000</v>
      </c>
      <c r="K124" s="301">
        <v>2000</v>
      </c>
      <c r="L124" s="301">
        <v>2000</v>
      </c>
      <c r="M124" s="301">
        <v>3000</v>
      </c>
      <c r="N124" s="301">
        <f>G124+H124+I124+J124+K124+L124+M124</f>
        <v>15000</v>
      </c>
      <c r="O124" s="302">
        <f>IFERROR(N124/$N$18*100,"0.00")</f>
        <v>4.0481810296035137E-3</v>
      </c>
      <c r="P124" s="231"/>
      <c r="Q124" s="231"/>
      <c r="R124" s="231"/>
      <c r="S124" s="231"/>
      <c r="T124" s="231"/>
      <c r="U124" s="231"/>
      <c r="V124" s="231"/>
      <c r="W124" s="231"/>
      <c r="X124" s="231"/>
      <c r="Y124" s="231"/>
      <c r="Z124" s="231"/>
    </row>
    <row r="125" spans="1:26" ht="14.25" customHeight="1">
      <c r="A125" s="292">
        <v>2</v>
      </c>
      <c r="B125" s="293">
        <v>2</v>
      </c>
      <c r="C125" s="293">
        <v>7</v>
      </c>
      <c r="D125" s="293"/>
      <c r="E125" s="293"/>
      <c r="F125" s="292" t="s">
        <v>706</v>
      </c>
      <c r="G125" s="294">
        <f>+G126+G131+G141</f>
        <v>2625300</v>
      </c>
      <c r="H125" s="294">
        <f t="shared" ref="H125:M125" si="65">+H126+H131+H141</f>
        <v>3125300</v>
      </c>
      <c r="I125" s="294">
        <f t="shared" si="65"/>
        <v>3125300</v>
      </c>
      <c r="J125" s="294">
        <f t="shared" si="65"/>
        <v>2525300</v>
      </c>
      <c r="K125" s="294">
        <f t="shared" si="65"/>
        <v>3125300</v>
      </c>
      <c r="L125" s="294">
        <f t="shared" si="65"/>
        <v>2125300</v>
      </c>
      <c r="M125" s="294">
        <f t="shared" si="65"/>
        <v>2827200</v>
      </c>
      <c r="N125" s="294">
        <f>+N126+N131+N141</f>
        <v>19479000</v>
      </c>
      <c r="O125" s="294">
        <f>+O126+O131+O141</f>
        <v>5.2569678850431236</v>
      </c>
      <c r="P125" s="231"/>
      <c r="Q125" s="231"/>
      <c r="R125" s="231"/>
      <c r="S125" s="231"/>
      <c r="T125" s="231"/>
      <c r="U125" s="231"/>
      <c r="V125" s="231"/>
      <c r="W125" s="231"/>
      <c r="X125" s="231"/>
      <c r="Y125" s="231"/>
      <c r="Z125" s="231"/>
    </row>
    <row r="126" spans="1:26" ht="14.25" customHeight="1">
      <c r="A126" s="305">
        <v>2</v>
      </c>
      <c r="B126" s="296">
        <v>2</v>
      </c>
      <c r="C126" s="296">
        <v>7</v>
      </c>
      <c r="D126" s="296">
        <v>1</v>
      </c>
      <c r="E126" s="296"/>
      <c r="F126" s="305" t="s">
        <v>707</v>
      </c>
      <c r="G126" s="297">
        <f t="shared" ref="G126:O126" si="66">SUM(G127:G130)</f>
        <v>257000</v>
      </c>
      <c r="H126" s="297">
        <f t="shared" si="66"/>
        <v>257000</v>
      </c>
      <c r="I126" s="297">
        <f t="shared" si="66"/>
        <v>257000</v>
      </c>
      <c r="J126" s="297">
        <f t="shared" si="66"/>
        <v>257000</v>
      </c>
      <c r="K126" s="297">
        <f t="shared" si="66"/>
        <v>257000</v>
      </c>
      <c r="L126" s="297">
        <f t="shared" si="66"/>
        <v>257000</v>
      </c>
      <c r="M126" s="297">
        <f t="shared" si="66"/>
        <v>258000</v>
      </c>
      <c r="N126" s="297">
        <f t="shared" si="66"/>
        <v>1800000</v>
      </c>
      <c r="O126" s="298">
        <f t="shared" si="66"/>
        <v>0.48578172355242166</v>
      </c>
      <c r="P126" s="231"/>
      <c r="Q126" s="231"/>
      <c r="R126" s="231"/>
      <c r="S126" s="231"/>
      <c r="T126" s="231"/>
      <c r="U126" s="231"/>
      <c r="V126" s="231"/>
      <c r="W126" s="231"/>
      <c r="X126" s="231"/>
      <c r="Y126" s="231"/>
      <c r="Z126" s="231"/>
    </row>
    <row r="127" spans="1:26" ht="14.25" customHeight="1">
      <c r="A127" s="299">
        <v>2</v>
      </c>
      <c r="B127" s="300">
        <v>2</v>
      </c>
      <c r="C127" s="300">
        <v>7</v>
      </c>
      <c r="D127" s="300">
        <v>1</v>
      </c>
      <c r="E127" s="300" t="s">
        <v>618</v>
      </c>
      <c r="F127" s="307" t="s">
        <v>708</v>
      </c>
      <c r="G127" s="301"/>
      <c r="H127" s="301"/>
      <c r="I127" s="301"/>
      <c r="J127" s="301"/>
      <c r="K127" s="301"/>
      <c r="L127" s="301"/>
      <c r="M127" s="301"/>
      <c r="N127" s="301">
        <f>SUBTOTAL(9,G127:M127)</f>
        <v>0</v>
      </c>
      <c r="O127" s="302">
        <f t="shared" ref="O127:O130" si="67">IFERROR(N127/$N$18*100,"0.00")</f>
        <v>0</v>
      </c>
      <c r="P127" s="231"/>
      <c r="Q127" s="231"/>
      <c r="R127" s="231"/>
      <c r="S127" s="231"/>
      <c r="T127" s="231"/>
      <c r="U127" s="231"/>
      <c r="V127" s="231"/>
      <c r="W127" s="231"/>
      <c r="X127" s="231"/>
      <c r="Y127" s="231"/>
      <c r="Z127" s="231"/>
    </row>
    <row r="128" spans="1:26" ht="14.25" customHeight="1">
      <c r="A128" s="299">
        <v>2</v>
      </c>
      <c r="B128" s="300">
        <v>2</v>
      </c>
      <c r="C128" s="300">
        <v>7</v>
      </c>
      <c r="D128" s="300">
        <v>1</v>
      </c>
      <c r="E128" s="300" t="s">
        <v>624</v>
      </c>
      <c r="F128" s="307" t="s">
        <v>709</v>
      </c>
      <c r="G128" s="301">
        <v>257000</v>
      </c>
      <c r="H128" s="301">
        <v>257000</v>
      </c>
      <c r="I128" s="301">
        <v>257000</v>
      </c>
      <c r="J128" s="301">
        <v>257000</v>
      </c>
      <c r="K128" s="301">
        <v>257000</v>
      </c>
      <c r="L128" s="301">
        <v>257000</v>
      </c>
      <c r="M128" s="301">
        <v>258000</v>
      </c>
      <c r="N128" s="301">
        <f>M128+L128+K128+J128+I127+I128+H128+G127:G128</f>
        <v>1800000</v>
      </c>
      <c r="O128" s="302">
        <f t="shared" si="67"/>
        <v>0.48578172355242166</v>
      </c>
      <c r="P128" s="231"/>
      <c r="Q128" s="231"/>
      <c r="R128" s="231"/>
      <c r="S128" s="231"/>
      <c r="T128" s="231"/>
      <c r="U128" s="231"/>
      <c r="V128" s="231"/>
      <c r="W128" s="231"/>
      <c r="X128" s="231"/>
      <c r="Y128" s="231"/>
      <c r="Z128" s="231"/>
    </row>
    <row r="129" spans="1:26" ht="14.25" customHeight="1">
      <c r="A129" s="299">
        <v>2</v>
      </c>
      <c r="B129" s="300">
        <v>2</v>
      </c>
      <c r="C129" s="300">
        <v>7</v>
      </c>
      <c r="D129" s="300">
        <v>1</v>
      </c>
      <c r="E129" s="300" t="s">
        <v>652</v>
      </c>
      <c r="F129" s="307" t="s">
        <v>710</v>
      </c>
      <c r="G129" s="301"/>
      <c r="H129" s="301"/>
      <c r="I129" s="301"/>
      <c r="J129" s="301"/>
      <c r="K129" s="301"/>
      <c r="L129" s="301"/>
      <c r="M129" s="301"/>
      <c r="N129" s="301">
        <f t="shared" ref="N129:N130" si="68">SUBTOTAL(9,G129:M129)</f>
        <v>0</v>
      </c>
      <c r="O129" s="302">
        <f t="shared" si="67"/>
        <v>0</v>
      </c>
      <c r="P129" s="231"/>
      <c r="Q129" s="231"/>
      <c r="R129" s="231"/>
      <c r="S129" s="231"/>
      <c r="T129" s="231"/>
      <c r="U129" s="231"/>
      <c r="V129" s="231"/>
      <c r="W129" s="231"/>
      <c r="X129" s="231"/>
      <c r="Y129" s="231"/>
      <c r="Z129" s="231"/>
    </row>
    <row r="130" spans="1:26" ht="14.25" customHeight="1">
      <c r="A130" s="299">
        <v>2</v>
      </c>
      <c r="B130" s="300">
        <v>2</v>
      </c>
      <c r="C130" s="300">
        <v>7</v>
      </c>
      <c r="D130" s="300">
        <v>1</v>
      </c>
      <c r="E130" s="300" t="s">
        <v>711</v>
      </c>
      <c r="F130" s="307" t="s">
        <v>712</v>
      </c>
      <c r="G130" s="301"/>
      <c r="H130" s="301"/>
      <c r="I130" s="301"/>
      <c r="J130" s="301"/>
      <c r="K130" s="301"/>
      <c r="L130" s="301"/>
      <c r="M130" s="301"/>
      <c r="N130" s="301">
        <f t="shared" si="68"/>
        <v>0</v>
      </c>
      <c r="O130" s="302">
        <f t="shared" si="67"/>
        <v>0</v>
      </c>
      <c r="P130" s="231"/>
      <c r="Q130" s="231"/>
      <c r="R130" s="231"/>
      <c r="S130" s="231"/>
      <c r="T130" s="231"/>
      <c r="U130" s="231"/>
      <c r="V130" s="231"/>
      <c r="W130" s="231"/>
      <c r="X130" s="231"/>
      <c r="Y130" s="231"/>
      <c r="Z130" s="231"/>
    </row>
    <row r="131" spans="1:26" ht="14.25" customHeight="1">
      <c r="A131" s="295">
        <v>2</v>
      </c>
      <c r="B131" s="296">
        <v>2</v>
      </c>
      <c r="C131" s="296">
        <v>7</v>
      </c>
      <c r="D131" s="296">
        <v>2</v>
      </c>
      <c r="E131" s="296"/>
      <c r="F131" s="295" t="s">
        <v>713</v>
      </c>
      <c r="G131" s="297">
        <f t="shared" ref="G131:O131" si="69">SUM(G132:G140)</f>
        <v>2368300</v>
      </c>
      <c r="H131" s="297">
        <f t="shared" si="69"/>
        <v>2868300</v>
      </c>
      <c r="I131" s="297">
        <f t="shared" si="69"/>
        <v>2868300</v>
      </c>
      <c r="J131" s="297">
        <f t="shared" si="69"/>
        <v>2268300</v>
      </c>
      <c r="K131" s="297">
        <f t="shared" si="69"/>
        <v>2868300</v>
      </c>
      <c r="L131" s="297">
        <f t="shared" si="69"/>
        <v>1868300</v>
      </c>
      <c r="M131" s="297">
        <f t="shared" si="69"/>
        <v>2569200</v>
      </c>
      <c r="N131" s="297">
        <f t="shared" si="69"/>
        <v>17679000</v>
      </c>
      <c r="O131" s="298">
        <f t="shared" si="69"/>
        <v>4.7711861614907018</v>
      </c>
      <c r="P131" s="231"/>
      <c r="Q131" s="231"/>
      <c r="R131" s="231"/>
      <c r="S131" s="231"/>
      <c r="T131" s="231"/>
      <c r="U131" s="231"/>
      <c r="V131" s="231"/>
      <c r="W131" s="231"/>
      <c r="X131" s="231"/>
      <c r="Y131" s="231"/>
      <c r="Z131" s="231"/>
    </row>
    <row r="132" spans="1:26" ht="14.25" customHeight="1">
      <c r="A132" s="299">
        <v>2</v>
      </c>
      <c r="B132" s="300">
        <v>2</v>
      </c>
      <c r="C132" s="300">
        <v>7</v>
      </c>
      <c r="D132" s="300">
        <v>2</v>
      </c>
      <c r="E132" s="300" t="s">
        <v>618</v>
      </c>
      <c r="F132" s="307" t="s">
        <v>714</v>
      </c>
      <c r="G132" s="301"/>
      <c r="H132" s="301"/>
      <c r="I132" s="301"/>
      <c r="J132" s="301"/>
      <c r="K132" s="301"/>
      <c r="L132" s="301"/>
      <c r="M132" s="301">
        <v>1568300</v>
      </c>
      <c r="N132" s="301">
        <f t="shared" ref="N132:N137" si="70">SUBTOTAL(9,G132:M132)</f>
        <v>1568300</v>
      </c>
      <c r="O132" s="302">
        <f t="shared" ref="O132:O140" si="71">IFERROR(N132/$N$18*100,"0.00")</f>
        <v>0.42325082058181274</v>
      </c>
      <c r="P132" s="231"/>
      <c r="Q132" s="231"/>
      <c r="R132" s="231"/>
      <c r="S132" s="231"/>
      <c r="T132" s="231"/>
      <c r="U132" s="231"/>
      <c r="V132" s="231"/>
      <c r="W132" s="231"/>
      <c r="X132" s="231"/>
      <c r="Y132" s="231"/>
      <c r="Z132" s="231"/>
    </row>
    <row r="133" spans="1:26" ht="14.25" customHeight="1">
      <c r="A133" s="299">
        <v>2</v>
      </c>
      <c r="B133" s="300">
        <v>2</v>
      </c>
      <c r="C133" s="300">
        <v>7</v>
      </c>
      <c r="D133" s="300">
        <v>2</v>
      </c>
      <c r="E133" s="300" t="s">
        <v>620</v>
      </c>
      <c r="F133" s="307" t="s">
        <v>715</v>
      </c>
      <c r="G133" s="301"/>
      <c r="H133" s="301"/>
      <c r="I133" s="301"/>
      <c r="J133" s="301"/>
      <c r="K133" s="301"/>
      <c r="L133" s="301"/>
      <c r="M133" s="301"/>
      <c r="N133" s="301">
        <f t="shared" si="70"/>
        <v>0</v>
      </c>
      <c r="O133" s="302">
        <f t="shared" si="71"/>
        <v>0</v>
      </c>
      <c r="P133" s="231"/>
      <c r="Q133" s="231"/>
      <c r="R133" s="231"/>
      <c r="S133" s="231"/>
      <c r="T133" s="231"/>
      <c r="U133" s="231"/>
      <c r="V133" s="231"/>
      <c r="W133" s="231"/>
      <c r="X133" s="231"/>
      <c r="Y133" s="231"/>
      <c r="Z133" s="231"/>
    </row>
    <row r="134" spans="1:26" ht="14.25" customHeight="1">
      <c r="A134" s="299">
        <v>2</v>
      </c>
      <c r="B134" s="300">
        <v>2</v>
      </c>
      <c r="C134" s="300">
        <v>7</v>
      </c>
      <c r="D134" s="300">
        <v>2</v>
      </c>
      <c r="E134" s="300" t="s">
        <v>627</v>
      </c>
      <c r="F134" s="307" t="s">
        <v>716</v>
      </c>
      <c r="G134" s="301"/>
      <c r="H134" s="301"/>
      <c r="I134" s="301"/>
      <c r="J134" s="301"/>
      <c r="K134" s="301"/>
      <c r="L134" s="301"/>
      <c r="M134" s="301"/>
      <c r="N134" s="301">
        <f t="shared" si="70"/>
        <v>0</v>
      </c>
      <c r="O134" s="302">
        <f t="shared" si="71"/>
        <v>0</v>
      </c>
      <c r="P134" s="231"/>
      <c r="Q134" s="231"/>
      <c r="R134" s="231"/>
      <c r="S134" s="231"/>
      <c r="T134" s="231"/>
      <c r="U134" s="231"/>
      <c r="V134" s="231"/>
      <c r="W134" s="231"/>
      <c r="X134" s="231"/>
      <c r="Y134" s="231"/>
      <c r="Z134" s="231"/>
    </row>
    <row r="135" spans="1:26" ht="14.25" customHeight="1">
      <c r="A135" s="299">
        <v>2</v>
      </c>
      <c r="B135" s="300">
        <v>2</v>
      </c>
      <c r="C135" s="300">
        <v>7</v>
      </c>
      <c r="D135" s="300">
        <v>2</v>
      </c>
      <c r="E135" s="300" t="s">
        <v>643</v>
      </c>
      <c r="F135" s="307" t="s">
        <v>717</v>
      </c>
      <c r="G135" s="301">
        <v>1568300</v>
      </c>
      <c r="H135" s="301">
        <v>1568300</v>
      </c>
      <c r="I135" s="301">
        <v>1568300</v>
      </c>
      <c r="J135" s="301">
        <v>1568300</v>
      </c>
      <c r="K135" s="301">
        <v>1568300</v>
      </c>
      <c r="L135" s="301">
        <v>1568300</v>
      </c>
      <c r="M135" s="301"/>
      <c r="N135" s="301">
        <f t="shared" si="70"/>
        <v>9409800</v>
      </c>
      <c r="O135" s="302">
        <f t="shared" si="71"/>
        <v>2.5395049234908762</v>
      </c>
      <c r="P135" s="231"/>
      <c r="Q135" s="231"/>
      <c r="R135" s="231"/>
      <c r="S135" s="231"/>
      <c r="T135" s="231"/>
      <c r="U135" s="231"/>
      <c r="V135" s="231"/>
      <c r="W135" s="231"/>
      <c r="X135" s="231"/>
      <c r="Y135" s="231"/>
      <c r="Z135" s="231"/>
    </row>
    <row r="136" spans="1:26" ht="14.25" customHeight="1">
      <c r="A136" s="299">
        <v>2</v>
      </c>
      <c r="B136" s="300">
        <v>2</v>
      </c>
      <c r="C136" s="300">
        <v>7</v>
      </c>
      <c r="D136" s="300">
        <v>2</v>
      </c>
      <c r="E136" s="300" t="s">
        <v>622</v>
      </c>
      <c r="F136" s="307" t="s">
        <v>718</v>
      </c>
      <c r="G136" s="301"/>
      <c r="H136" s="301"/>
      <c r="I136" s="301"/>
      <c r="J136" s="301"/>
      <c r="K136" s="301"/>
      <c r="L136" s="301"/>
      <c r="M136" s="301"/>
      <c r="N136" s="301">
        <f t="shared" si="70"/>
        <v>0</v>
      </c>
      <c r="O136" s="302">
        <f t="shared" si="71"/>
        <v>0</v>
      </c>
      <c r="P136" s="231"/>
      <c r="Q136" s="231"/>
      <c r="R136" s="231"/>
      <c r="S136" s="231"/>
      <c r="T136" s="231"/>
      <c r="U136" s="231"/>
      <c r="V136" s="231"/>
      <c r="W136" s="231"/>
      <c r="X136" s="231"/>
      <c r="Y136" s="231"/>
      <c r="Z136" s="231"/>
    </row>
    <row r="137" spans="1:26" ht="14.25" customHeight="1">
      <c r="A137" s="299">
        <v>2</v>
      </c>
      <c r="B137" s="300">
        <v>2</v>
      </c>
      <c r="C137" s="300">
        <v>7</v>
      </c>
      <c r="D137" s="300">
        <v>2</v>
      </c>
      <c r="E137" s="300" t="s">
        <v>624</v>
      </c>
      <c r="F137" s="303" t="s">
        <v>719</v>
      </c>
      <c r="G137" s="301"/>
      <c r="H137" s="301"/>
      <c r="I137" s="301"/>
      <c r="J137" s="301"/>
      <c r="K137" s="301"/>
      <c r="L137" s="301"/>
      <c r="M137" s="301"/>
      <c r="N137" s="301">
        <f t="shared" si="70"/>
        <v>0</v>
      </c>
      <c r="O137" s="302">
        <f t="shared" si="71"/>
        <v>0</v>
      </c>
      <c r="P137" s="231"/>
      <c r="Q137" s="231"/>
      <c r="R137" s="231"/>
      <c r="S137" s="231"/>
      <c r="T137" s="231"/>
      <c r="U137" s="231"/>
      <c r="V137" s="231"/>
      <c r="W137" s="231"/>
      <c r="X137" s="231"/>
      <c r="Y137" s="231"/>
      <c r="Z137" s="231"/>
    </row>
    <row r="138" spans="1:26" ht="14.25" customHeight="1">
      <c r="A138" s="299">
        <v>2</v>
      </c>
      <c r="B138" s="300">
        <v>2</v>
      </c>
      <c r="C138" s="300">
        <v>7</v>
      </c>
      <c r="D138" s="300">
        <v>2</v>
      </c>
      <c r="E138" s="300" t="s">
        <v>652</v>
      </c>
      <c r="F138" s="303" t="s">
        <v>720</v>
      </c>
      <c r="G138" s="301">
        <v>300000</v>
      </c>
      <c r="H138" s="301">
        <v>300000</v>
      </c>
      <c r="I138" s="301">
        <v>300000</v>
      </c>
      <c r="J138" s="301">
        <v>300000</v>
      </c>
      <c r="K138" s="301">
        <v>300000</v>
      </c>
      <c r="L138" s="301">
        <v>300000</v>
      </c>
      <c r="M138" s="301">
        <v>700000</v>
      </c>
      <c r="N138" s="301">
        <f>G138+H138+I138+J138+K138+L138+M138</f>
        <v>2500000</v>
      </c>
      <c r="O138" s="302">
        <f t="shared" si="71"/>
        <v>0.67469683826725224</v>
      </c>
      <c r="P138" s="231"/>
      <c r="Q138" s="231"/>
      <c r="R138" s="231"/>
      <c r="S138" s="231"/>
      <c r="T138" s="231"/>
      <c r="U138" s="231"/>
      <c r="V138" s="231"/>
      <c r="W138" s="231"/>
      <c r="X138" s="231"/>
      <c r="Y138" s="231"/>
      <c r="Z138" s="231"/>
    </row>
    <row r="139" spans="1:26" ht="14.25" customHeight="1">
      <c r="A139" s="299">
        <v>2</v>
      </c>
      <c r="B139" s="300">
        <v>2</v>
      </c>
      <c r="C139" s="300">
        <v>7</v>
      </c>
      <c r="D139" s="300">
        <v>2</v>
      </c>
      <c r="E139" s="300" t="s">
        <v>632</v>
      </c>
      <c r="F139" s="303" t="s">
        <v>721</v>
      </c>
      <c r="G139" s="301"/>
      <c r="H139" s="301"/>
      <c r="I139" s="301"/>
      <c r="J139" s="301"/>
      <c r="K139" s="301"/>
      <c r="L139" s="301"/>
      <c r="M139" s="301"/>
      <c r="N139" s="301">
        <f>SUBTOTAL(9,G139:M139)</f>
        <v>0</v>
      </c>
      <c r="O139" s="302">
        <f t="shared" si="71"/>
        <v>0</v>
      </c>
      <c r="P139" s="231"/>
      <c r="Q139" s="231"/>
      <c r="R139" s="231"/>
      <c r="S139" s="231"/>
      <c r="T139" s="231"/>
      <c r="U139" s="231"/>
      <c r="V139" s="231"/>
      <c r="W139" s="231"/>
      <c r="X139" s="231"/>
      <c r="Y139" s="231"/>
      <c r="Z139" s="231"/>
    </row>
    <row r="140" spans="1:26" ht="14.25" customHeight="1">
      <c r="A140" s="299">
        <v>2</v>
      </c>
      <c r="B140" s="300">
        <v>2</v>
      </c>
      <c r="C140" s="300">
        <v>7</v>
      </c>
      <c r="D140" s="300">
        <v>2</v>
      </c>
      <c r="E140" s="300" t="s">
        <v>711</v>
      </c>
      <c r="F140" s="303" t="s">
        <v>722</v>
      </c>
      <c r="G140" s="301">
        <v>500000</v>
      </c>
      <c r="H140" s="301">
        <v>1000000</v>
      </c>
      <c r="I140" s="301">
        <v>1000000</v>
      </c>
      <c r="J140" s="301">
        <v>400000</v>
      </c>
      <c r="K140" s="301">
        <v>1000000</v>
      </c>
      <c r="L140" s="301"/>
      <c r="M140" s="301">
        <v>300900</v>
      </c>
      <c r="N140" s="301">
        <f>G140+H140+I140+J140+K140+M140</f>
        <v>4200900</v>
      </c>
      <c r="O140" s="302">
        <f t="shared" si="71"/>
        <v>1.1337335791507601</v>
      </c>
      <c r="P140" s="231"/>
      <c r="Q140" s="231"/>
      <c r="R140" s="231"/>
      <c r="S140" s="231"/>
      <c r="T140" s="231"/>
      <c r="U140" s="231"/>
      <c r="V140" s="231"/>
      <c r="W140" s="231"/>
      <c r="X140" s="231"/>
      <c r="Y140" s="231"/>
      <c r="Z140" s="231"/>
    </row>
    <row r="141" spans="1:26" ht="14.25" customHeight="1">
      <c r="A141" s="295">
        <v>2</v>
      </c>
      <c r="B141" s="296">
        <v>2</v>
      </c>
      <c r="C141" s="296">
        <v>7</v>
      </c>
      <c r="D141" s="296">
        <v>3</v>
      </c>
      <c r="E141" s="296"/>
      <c r="F141" s="295" t="s">
        <v>723</v>
      </c>
      <c r="G141" s="297">
        <f t="shared" ref="G141:O141" si="72">G142</f>
        <v>0</v>
      </c>
      <c r="H141" s="297">
        <f t="shared" si="72"/>
        <v>0</v>
      </c>
      <c r="I141" s="297">
        <f t="shared" si="72"/>
        <v>0</v>
      </c>
      <c r="J141" s="297">
        <f t="shared" si="72"/>
        <v>0</v>
      </c>
      <c r="K141" s="297">
        <f t="shared" si="72"/>
        <v>0</v>
      </c>
      <c r="L141" s="297">
        <f t="shared" si="72"/>
        <v>0</v>
      </c>
      <c r="M141" s="297">
        <f t="shared" si="72"/>
        <v>0</v>
      </c>
      <c r="N141" s="297">
        <f t="shared" si="72"/>
        <v>0</v>
      </c>
      <c r="O141" s="298">
        <f t="shared" si="72"/>
        <v>0</v>
      </c>
      <c r="P141" s="231"/>
      <c r="Q141" s="231"/>
      <c r="R141" s="231"/>
      <c r="S141" s="231"/>
      <c r="T141" s="231"/>
      <c r="U141" s="231"/>
      <c r="V141" s="231"/>
      <c r="W141" s="231"/>
      <c r="X141" s="231"/>
      <c r="Y141" s="231"/>
      <c r="Z141" s="231"/>
    </row>
    <row r="142" spans="1:26" ht="14.25" customHeight="1">
      <c r="A142" s="299">
        <v>2</v>
      </c>
      <c r="B142" s="300">
        <v>2</v>
      </c>
      <c r="C142" s="300">
        <v>7</v>
      </c>
      <c r="D142" s="300">
        <v>3</v>
      </c>
      <c r="E142" s="300" t="s">
        <v>618</v>
      </c>
      <c r="F142" s="299" t="s">
        <v>723</v>
      </c>
      <c r="G142" s="301"/>
      <c r="H142" s="301"/>
      <c r="I142" s="301"/>
      <c r="J142" s="301"/>
      <c r="K142" s="301"/>
      <c r="L142" s="301"/>
      <c r="M142" s="301"/>
      <c r="N142" s="301">
        <f>SUBTOTAL(9,G142:M142)</f>
        <v>0</v>
      </c>
      <c r="O142" s="302">
        <f>IFERROR(N142/$N$18*100,"0.00")</f>
        <v>0</v>
      </c>
      <c r="P142" s="231"/>
      <c r="Q142" s="231"/>
      <c r="R142" s="231"/>
      <c r="S142" s="231"/>
      <c r="T142" s="231"/>
      <c r="U142" s="231"/>
      <c r="V142" s="231"/>
      <c r="W142" s="231"/>
      <c r="X142" s="231"/>
      <c r="Y142" s="231"/>
      <c r="Z142" s="231"/>
    </row>
    <row r="143" spans="1:26" ht="14.25" customHeight="1">
      <c r="A143" s="292">
        <v>2</v>
      </c>
      <c r="B143" s="293">
        <v>2</v>
      </c>
      <c r="C143" s="293">
        <v>8</v>
      </c>
      <c r="D143" s="293"/>
      <c r="E143" s="293"/>
      <c r="F143" s="292" t="s">
        <v>724</v>
      </c>
      <c r="G143" s="294">
        <f>+G144+G146+G148+G150+G154+G157+G164</f>
        <v>218500</v>
      </c>
      <c r="H143" s="294">
        <f t="shared" ref="H143:O143" si="73">+H144+H146+H148+H150+H154+H157+H164</f>
        <v>218500</v>
      </c>
      <c r="I143" s="294">
        <f t="shared" si="73"/>
        <v>218500</v>
      </c>
      <c r="J143" s="294">
        <f t="shared" si="73"/>
        <v>218500</v>
      </c>
      <c r="K143" s="294">
        <f t="shared" si="73"/>
        <v>218500</v>
      </c>
      <c r="L143" s="294">
        <f t="shared" si="73"/>
        <v>518500</v>
      </c>
      <c r="M143" s="294">
        <f t="shared" si="73"/>
        <v>1221500</v>
      </c>
      <c r="N143" s="294">
        <f>+N144+N146+N148+N150+N154+N157+N164</f>
        <v>2532500</v>
      </c>
      <c r="O143" s="294">
        <f t="shared" si="73"/>
        <v>0.68346789716472656</v>
      </c>
      <c r="P143" s="231"/>
      <c r="Q143" s="231"/>
      <c r="R143" s="231"/>
      <c r="S143" s="231"/>
      <c r="T143" s="231"/>
      <c r="U143" s="231"/>
      <c r="V143" s="231"/>
      <c r="W143" s="231"/>
      <c r="X143" s="231"/>
      <c r="Y143" s="231"/>
      <c r="Z143" s="231"/>
    </row>
    <row r="144" spans="1:26" ht="14.25" customHeight="1">
      <c r="A144" s="295">
        <v>2</v>
      </c>
      <c r="B144" s="296">
        <v>2</v>
      </c>
      <c r="C144" s="296">
        <v>8</v>
      </c>
      <c r="D144" s="296">
        <v>1</v>
      </c>
      <c r="E144" s="296"/>
      <c r="F144" s="295" t="s">
        <v>725</v>
      </c>
      <c r="G144" s="297">
        <f t="shared" ref="G144:O144" si="74">G145</f>
        <v>0</v>
      </c>
      <c r="H144" s="297">
        <f t="shared" si="74"/>
        <v>0</v>
      </c>
      <c r="I144" s="297">
        <f t="shared" si="74"/>
        <v>0</v>
      </c>
      <c r="J144" s="297">
        <f t="shared" si="74"/>
        <v>0</v>
      </c>
      <c r="K144" s="297">
        <f t="shared" si="74"/>
        <v>0</v>
      </c>
      <c r="L144" s="297">
        <f t="shared" si="74"/>
        <v>0</v>
      </c>
      <c r="M144" s="297">
        <f t="shared" si="74"/>
        <v>0</v>
      </c>
      <c r="N144" s="297">
        <f t="shared" si="74"/>
        <v>0</v>
      </c>
      <c r="O144" s="298">
        <f t="shared" si="74"/>
        <v>0</v>
      </c>
      <c r="P144" s="231"/>
      <c r="Q144" s="231"/>
      <c r="R144" s="231"/>
      <c r="S144" s="231"/>
      <c r="T144" s="231"/>
      <c r="U144" s="231"/>
      <c r="V144" s="231"/>
      <c r="W144" s="231"/>
      <c r="X144" s="231"/>
      <c r="Y144" s="231"/>
      <c r="Z144" s="231"/>
    </row>
    <row r="145" spans="1:26" ht="14.25" customHeight="1">
      <c r="A145" s="299">
        <v>2</v>
      </c>
      <c r="B145" s="300">
        <v>2</v>
      </c>
      <c r="C145" s="300">
        <v>8</v>
      </c>
      <c r="D145" s="300">
        <v>1</v>
      </c>
      <c r="E145" s="300" t="s">
        <v>618</v>
      </c>
      <c r="F145" s="299" t="s">
        <v>725</v>
      </c>
      <c r="G145" s="301"/>
      <c r="H145" s="301"/>
      <c r="I145" s="301"/>
      <c r="J145" s="301"/>
      <c r="K145" s="301"/>
      <c r="L145" s="301"/>
      <c r="M145" s="301"/>
      <c r="N145" s="301">
        <f>SUBTOTAL(9,G145:M145)</f>
        <v>0</v>
      </c>
      <c r="O145" s="302">
        <f>IFERROR(N145/$N$18*100,"0.00")</f>
        <v>0</v>
      </c>
      <c r="P145" s="231"/>
      <c r="Q145" s="231"/>
      <c r="R145" s="231"/>
      <c r="S145" s="231"/>
      <c r="T145" s="231"/>
      <c r="U145" s="231"/>
      <c r="V145" s="231"/>
      <c r="W145" s="231"/>
      <c r="X145" s="231"/>
      <c r="Y145" s="231"/>
      <c r="Z145" s="231"/>
    </row>
    <row r="146" spans="1:26" ht="14.25" customHeight="1">
      <c r="A146" s="295">
        <v>2</v>
      </c>
      <c r="B146" s="296">
        <v>2</v>
      </c>
      <c r="C146" s="296">
        <v>8</v>
      </c>
      <c r="D146" s="296">
        <v>2</v>
      </c>
      <c r="E146" s="296"/>
      <c r="F146" s="295" t="s">
        <v>726</v>
      </c>
      <c r="G146" s="297">
        <f t="shared" ref="G146:O146" si="75">G147</f>
        <v>41000</v>
      </c>
      <c r="H146" s="297">
        <f t="shared" si="75"/>
        <v>41000</v>
      </c>
      <c r="I146" s="297">
        <f t="shared" si="75"/>
        <v>41000</v>
      </c>
      <c r="J146" s="297">
        <f t="shared" si="75"/>
        <v>41000</v>
      </c>
      <c r="K146" s="297">
        <f t="shared" si="75"/>
        <v>41000</v>
      </c>
      <c r="L146" s="297">
        <f t="shared" si="75"/>
        <v>41000</v>
      </c>
      <c r="M146" s="297">
        <f t="shared" si="75"/>
        <v>44000</v>
      </c>
      <c r="N146" s="297">
        <f t="shared" si="75"/>
        <v>290000</v>
      </c>
      <c r="O146" s="298">
        <f t="shared" si="75"/>
        <v>7.8264833239001269E-2</v>
      </c>
      <c r="P146" s="231"/>
      <c r="Q146" s="231"/>
      <c r="R146" s="231"/>
      <c r="S146" s="231"/>
      <c r="T146" s="231"/>
      <c r="U146" s="231"/>
      <c r="V146" s="231"/>
      <c r="W146" s="231"/>
      <c r="X146" s="231"/>
      <c r="Y146" s="231"/>
      <c r="Z146" s="231"/>
    </row>
    <row r="147" spans="1:26" ht="14.25" customHeight="1">
      <c r="A147" s="299">
        <v>2</v>
      </c>
      <c r="B147" s="300">
        <v>2</v>
      </c>
      <c r="C147" s="300">
        <v>8</v>
      </c>
      <c r="D147" s="300">
        <v>2</v>
      </c>
      <c r="E147" s="300" t="s">
        <v>618</v>
      </c>
      <c r="F147" s="299" t="s">
        <v>727</v>
      </c>
      <c r="G147" s="301">
        <v>41000</v>
      </c>
      <c r="H147" s="301">
        <v>41000</v>
      </c>
      <c r="I147" s="301">
        <v>41000</v>
      </c>
      <c r="J147" s="301">
        <v>41000</v>
      </c>
      <c r="K147" s="301">
        <v>41000</v>
      </c>
      <c r="L147" s="301">
        <v>41000</v>
      </c>
      <c r="M147" s="301">
        <v>44000</v>
      </c>
      <c r="N147" s="301">
        <f>G147+H147+I147+J147+K147+L147+M147</f>
        <v>290000</v>
      </c>
      <c r="O147" s="302">
        <f>IFERROR(N147/$N$18*100,"0.00")</f>
        <v>7.8264833239001269E-2</v>
      </c>
      <c r="P147" s="231"/>
      <c r="Q147" s="231"/>
      <c r="R147" s="231"/>
      <c r="S147" s="231"/>
      <c r="T147" s="231"/>
      <c r="U147" s="231"/>
      <c r="V147" s="231"/>
      <c r="W147" s="231"/>
      <c r="X147" s="231"/>
      <c r="Y147" s="231"/>
      <c r="Z147" s="231"/>
    </row>
    <row r="148" spans="1:26" ht="14.25" customHeight="1">
      <c r="A148" s="295">
        <v>2</v>
      </c>
      <c r="B148" s="296">
        <v>2</v>
      </c>
      <c r="C148" s="296">
        <v>8</v>
      </c>
      <c r="D148" s="296">
        <v>4</v>
      </c>
      <c r="E148" s="296"/>
      <c r="F148" s="295" t="s">
        <v>728</v>
      </c>
      <c r="G148" s="297">
        <f t="shared" ref="G148:O148" si="76">G149</f>
        <v>0</v>
      </c>
      <c r="H148" s="297">
        <f t="shared" si="76"/>
        <v>0</v>
      </c>
      <c r="I148" s="297">
        <f t="shared" si="76"/>
        <v>0</v>
      </c>
      <c r="J148" s="297">
        <f t="shared" si="76"/>
        <v>0</v>
      </c>
      <c r="K148" s="297">
        <f t="shared" si="76"/>
        <v>0</v>
      </c>
      <c r="L148" s="297">
        <f t="shared" si="76"/>
        <v>0</v>
      </c>
      <c r="M148" s="297">
        <f t="shared" si="76"/>
        <v>0</v>
      </c>
      <c r="N148" s="297">
        <f t="shared" si="76"/>
        <v>0</v>
      </c>
      <c r="O148" s="298">
        <f t="shared" si="76"/>
        <v>0</v>
      </c>
      <c r="P148" s="231"/>
      <c r="Q148" s="231"/>
      <c r="R148" s="231"/>
      <c r="S148" s="231"/>
      <c r="T148" s="231"/>
      <c r="U148" s="231"/>
      <c r="V148" s="231"/>
      <c r="W148" s="231"/>
      <c r="X148" s="231"/>
      <c r="Y148" s="231"/>
      <c r="Z148" s="231"/>
    </row>
    <row r="149" spans="1:26" ht="14.25" customHeight="1">
      <c r="A149" s="299">
        <v>2</v>
      </c>
      <c r="B149" s="300">
        <v>2</v>
      </c>
      <c r="C149" s="300">
        <v>8</v>
      </c>
      <c r="D149" s="300">
        <v>4</v>
      </c>
      <c r="E149" s="300" t="s">
        <v>618</v>
      </c>
      <c r="F149" s="299" t="s">
        <v>728</v>
      </c>
      <c r="G149" s="301"/>
      <c r="H149" s="301"/>
      <c r="I149" s="301"/>
      <c r="J149" s="301"/>
      <c r="K149" s="301"/>
      <c r="L149" s="301"/>
      <c r="M149" s="301"/>
      <c r="N149" s="301">
        <f>SUBTOTAL(9,G149:M149)</f>
        <v>0</v>
      </c>
      <c r="O149" s="302">
        <f>IFERROR(N149/$N$18*100,"0.00")</f>
        <v>0</v>
      </c>
      <c r="P149" s="231"/>
      <c r="Q149" s="231"/>
      <c r="R149" s="231"/>
      <c r="S149" s="231"/>
      <c r="T149" s="231"/>
      <c r="U149" s="231"/>
      <c r="V149" s="231"/>
      <c r="W149" s="231"/>
      <c r="X149" s="231"/>
      <c r="Y149" s="231"/>
      <c r="Z149" s="231"/>
    </row>
    <row r="150" spans="1:26" ht="14.25" customHeight="1">
      <c r="A150" s="295">
        <v>2</v>
      </c>
      <c r="B150" s="296">
        <v>2</v>
      </c>
      <c r="C150" s="296">
        <v>8</v>
      </c>
      <c r="D150" s="296">
        <v>5</v>
      </c>
      <c r="E150" s="296"/>
      <c r="F150" s="295" t="s">
        <v>729</v>
      </c>
      <c r="G150" s="297">
        <f t="shared" ref="G150:O150" si="77">SUM(G151:G153)</f>
        <v>177500</v>
      </c>
      <c r="H150" s="297">
        <f t="shared" si="77"/>
        <v>177500</v>
      </c>
      <c r="I150" s="297">
        <f t="shared" si="77"/>
        <v>177500</v>
      </c>
      <c r="J150" s="297">
        <f t="shared" si="77"/>
        <v>177500</v>
      </c>
      <c r="K150" s="297">
        <f t="shared" si="77"/>
        <v>177500</v>
      </c>
      <c r="L150" s="297">
        <f t="shared" si="77"/>
        <v>177500</v>
      </c>
      <c r="M150" s="297">
        <f t="shared" si="77"/>
        <v>177500</v>
      </c>
      <c r="N150" s="297">
        <f t="shared" si="77"/>
        <v>1242500</v>
      </c>
      <c r="O150" s="298">
        <f t="shared" si="77"/>
        <v>0.33532432861882444</v>
      </c>
      <c r="P150" s="231"/>
      <c r="Q150" s="231"/>
      <c r="R150" s="231"/>
      <c r="S150" s="231"/>
      <c r="T150" s="231"/>
      <c r="U150" s="231"/>
      <c r="V150" s="231"/>
      <c r="W150" s="231"/>
      <c r="X150" s="231"/>
      <c r="Y150" s="231"/>
      <c r="Z150" s="231"/>
    </row>
    <row r="151" spans="1:26" ht="14.25" customHeight="1">
      <c r="A151" s="299">
        <v>2</v>
      </c>
      <c r="B151" s="300">
        <v>2</v>
      </c>
      <c r="C151" s="300">
        <v>8</v>
      </c>
      <c r="D151" s="300">
        <v>5</v>
      </c>
      <c r="E151" s="300" t="s">
        <v>618</v>
      </c>
      <c r="F151" s="299"/>
      <c r="G151" s="301">
        <v>75000</v>
      </c>
      <c r="H151" s="301">
        <v>75000</v>
      </c>
      <c r="I151" s="301">
        <v>75000</v>
      </c>
      <c r="J151" s="301">
        <v>75000</v>
      </c>
      <c r="K151" s="301">
        <v>75000</v>
      </c>
      <c r="L151" s="301">
        <v>75000</v>
      </c>
      <c r="M151" s="301">
        <v>75000</v>
      </c>
      <c r="N151" s="301">
        <f t="shared" ref="N151:N153" si="78">SUBTOTAL(9,G151:M151)</f>
        <v>525000</v>
      </c>
      <c r="O151" s="302">
        <f t="shared" ref="O151:O153" si="79">IFERROR(N151/$N$18*100,"0.00")</f>
        <v>0.14168633603612299</v>
      </c>
      <c r="P151" s="231"/>
      <c r="Q151" s="231"/>
      <c r="R151" s="231"/>
      <c r="S151" s="231"/>
      <c r="T151" s="231"/>
      <c r="U151" s="231"/>
      <c r="V151" s="231"/>
      <c r="W151" s="231"/>
      <c r="X151" s="231"/>
      <c r="Y151" s="231"/>
      <c r="Z151" s="231"/>
    </row>
    <row r="152" spans="1:26" ht="14.25" customHeight="1">
      <c r="A152" s="299">
        <v>2</v>
      </c>
      <c r="B152" s="300">
        <v>2</v>
      </c>
      <c r="C152" s="300">
        <v>8</v>
      </c>
      <c r="D152" s="300">
        <v>5</v>
      </c>
      <c r="E152" s="300" t="s">
        <v>620</v>
      </c>
      <c r="F152" s="299" t="s">
        <v>730</v>
      </c>
      <c r="G152" s="301"/>
      <c r="H152" s="301"/>
      <c r="I152" s="301"/>
      <c r="J152" s="301"/>
      <c r="K152" s="301"/>
      <c r="L152" s="301"/>
      <c r="M152" s="301"/>
      <c r="N152" s="301">
        <f t="shared" si="78"/>
        <v>0</v>
      </c>
      <c r="O152" s="302">
        <f t="shared" si="79"/>
        <v>0</v>
      </c>
      <c r="P152" s="231"/>
      <c r="Q152" s="231"/>
      <c r="R152" s="231"/>
      <c r="S152" s="231"/>
      <c r="T152" s="231"/>
      <c r="U152" s="231"/>
      <c r="V152" s="231"/>
      <c r="W152" s="231"/>
      <c r="X152" s="231"/>
      <c r="Y152" s="231"/>
      <c r="Z152" s="231"/>
    </row>
    <row r="153" spans="1:26" ht="14.25" customHeight="1">
      <c r="A153" s="299">
        <v>2</v>
      </c>
      <c r="B153" s="300">
        <v>2</v>
      </c>
      <c r="C153" s="300">
        <v>8</v>
      </c>
      <c r="D153" s="300">
        <v>5</v>
      </c>
      <c r="E153" s="300" t="s">
        <v>627</v>
      </c>
      <c r="F153" s="299" t="s">
        <v>731</v>
      </c>
      <c r="G153" s="301">
        <v>102500</v>
      </c>
      <c r="H153" s="301">
        <v>102500</v>
      </c>
      <c r="I153" s="301">
        <v>102500</v>
      </c>
      <c r="J153" s="301">
        <v>102500</v>
      </c>
      <c r="K153" s="301">
        <v>102500</v>
      </c>
      <c r="L153" s="301">
        <v>102500</v>
      </c>
      <c r="M153" s="301">
        <v>102500</v>
      </c>
      <c r="N153" s="301">
        <f t="shared" si="78"/>
        <v>717500</v>
      </c>
      <c r="O153" s="302">
        <f t="shared" si="79"/>
        <v>0.19363799258270142</v>
      </c>
      <c r="P153" s="231"/>
      <c r="Q153" s="231"/>
      <c r="R153" s="231"/>
      <c r="S153" s="231"/>
      <c r="T153" s="231"/>
      <c r="U153" s="231"/>
      <c r="V153" s="231"/>
      <c r="W153" s="231"/>
      <c r="X153" s="231"/>
      <c r="Y153" s="231"/>
      <c r="Z153" s="231"/>
    </row>
    <row r="154" spans="1:26" ht="14.25" customHeight="1">
      <c r="A154" s="295">
        <v>2</v>
      </c>
      <c r="B154" s="296">
        <v>2</v>
      </c>
      <c r="C154" s="296">
        <v>8</v>
      </c>
      <c r="D154" s="296">
        <v>6</v>
      </c>
      <c r="E154" s="296"/>
      <c r="F154" s="295" t="s">
        <v>732</v>
      </c>
      <c r="G154" s="297">
        <f t="shared" ref="G154:O154" si="80">SUM(G155:G156)</f>
        <v>0</v>
      </c>
      <c r="H154" s="297">
        <f t="shared" si="80"/>
        <v>0</v>
      </c>
      <c r="I154" s="297">
        <f t="shared" si="80"/>
        <v>0</v>
      </c>
      <c r="J154" s="297">
        <f t="shared" si="80"/>
        <v>0</v>
      </c>
      <c r="K154" s="297">
        <f t="shared" si="80"/>
        <v>0</v>
      </c>
      <c r="L154" s="297">
        <f t="shared" si="80"/>
        <v>0</v>
      </c>
      <c r="M154" s="297">
        <f t="shared" si="80"/>
        <v>1000000</v>
      </c>
      <c r="N154" s="297">
        <f t="shared" si="80"/>
        <v>1000000</v>
      </c>
      <c r="O154" s="298">
        <f t="shared" si="80"/>
        <v>0.26987873530690093</v>
      </c>
      <c r="P154" s="231"/>
      <c r="Q154" s="231"/>
      <c r="R154" s="231"/>
      <c r="S154" s="231"/>
      <c r="T154" s="231"/>
      <c r="U154" s="231"/>
      <c r="V154" s="231"/>
      <c r="W154" s="231"/>
      <c r="X154" s="231"/>
      <c r="Y154" s="231"/>
      <c r="Z154" s="231"/>
    </row>
    <row r="155" spans="1:26" ht="14.25" customHeight="1">
      <c r="A155" s="299">
        <v>2</v>
      </c>
      <c r="B155" s="300">
        <v>2</v>
      </c>
      <c r="C155" s="300">
        <v>8</v>
      </c>
      <c r="D155" s="300">
        <v>6</v>
      </c>
      <c r="E155" s="300" t="s">
        <v>618</v>
      </c>
      <c r="F155" s="299" t="s">
        <v>733</v>
      </c>
      <c r="G155" s="301"/>
      <c r="H155" s="301"/>
      <c r="I155" s="301"/>
      <c r="J155" s="301"/>
      <c r="K155" s="301"/>
      <c r="L155" s="301"/>
      <c r="M155" s="301"/>
      <c r="N155" s="301">
        <f>SUBTOTAL(9,G155:M155)</f>
        <v>0</v>
      </c>
      <c r="O155" s="302">
        <f t="shared" ref="O155:O156" si="81">IFERROR(N155/$N$18*100,"0.00")</f>
        <v>0</v>
      </c>
      <c r="P155" s="231"/>
      <c r="Q155" s="231"/>
      <c r="R155" s="231"/>
      <c r="S155" s="231"/>
      <c r="T155" s="231"/>
      <c r="U155" s="231"/>
      <c r="V155" s="231"/>
      <c r="W155" s="231"/>
      <c r="X155" s="231"/>
      <c r="Y155" s="231"/>
      <c r="Z155" s="231"/>
    </row>
    <row r="156" spans="1:26" ht="14.25" customHeight="1">
      <c r="A156" s="299">
        <v>2</v>
      </c>
      <c r="B156" s="300">
        <v>2</v>
      </c>
      <c r="C156" s="300">
        <v>8</v>
      </c>
      <c r="D156" s="300">
        <v>6</v>
      </c>
      <c r="E156" s="300" t="s">
        <v>620</v>
      </c>
      <c r="F156" s="299" t="s">
        <v>734</v>
      </c>
      <c r="G156" s="301"/>
      <c r="H156" s="301"/>
      <c r="I156" s="301"/>
      <c r="J156" s="301"/>
      <c r="K156" s="301"/>
      <c r="L156" s="301"/>
      <c r="M156" s="301">
        <v>1000000</v>
      </c>
      <c r="N156" s="301">
        <v>1000000</v>
      </c>
      <c r="O156" s="302">
        <f t="shared" si="81"/>
        <v>0.26987873530690093</v>
      </c>
      <c r="P156" s="231"/>
      <c r="Q156" s="231"/>
      <c r="R156" s="231"/>
      <c r="S156" s="231"/>
      <c r="T156" s="231"/>
      <c r="U156" s="231"/>
      <c r="V156" s="231"/>
      <c r="W156" s="231"/>
      <c r="X156" s="231"/>
      <c r="Y156" s="231"/>
      <c r="Z156" s="231"/>
    </row>
    <row r="157" spans="1:26" ht="14.25" customHeight="1">
      <c r="A157" s="295">
        <v>2</v>
      </c>
      <c r="B157" s="296">
        <v>2</v>
      </c>
      <c r="C157" s="296">
        <v>8</v>
      </c>
      <c r="D157" s="296">
        <v>7</v>
      </c>
      <c r="E157" s="296"/>
      <c r="F157" s="295" t="s">
        <v>735</v>
      </c>
      <c r="G157" s="297">
        <f t="shared" ref="G157:O157" si="82">SUM(G158:G163)</f>
        <v>0</v>
      </c>
      <c r="H157" s="297">
        <f t="shared" si="82"/>
        <v>0</v>
      </c>
      <c r="I157" s="297">
        <f t="shared" si="82"/>
        <v>0</v>
      </c>
      <c r="J157" s="297">
        <f t="shared" si="82"/>
        <v>0</v>
      </c>
      <c r="K157" s="297">
        <f t="shared" si="82"/>
        <v>0</v>
      </c>
      <c r="L157" s="297">
        <f t="shared" si="82"/>
        <v>300000</v>
      </c>
      <c r="M157" s="297">
        <f t="shared" si="82"/>
        <v>0</v>
      </c>
      <c r="N157" s="297">
        <f t="shared" si="82"/>
        <v>0</v>
      </c>
      <c r="O157" s="298">
        <f t="shared" si="82"/>
        <v>0</v>
      </c>
      <c r="P157" s="231"/>
      <c r="Q157" s="231"/>
      <c r="R157" s="231"/>
      <c r="S157" s="231"/>
      <c r="T157" s="231"/>
      <c r="U157" s="231"/>
      <c r="V157" s="231"/>
      <c r="W157" s="231"/>
      <c r="X157" s="231"/>
      <c r="Y157" s="231"/>
      <c r="Z157" s="231"/>
    </row>
    <row r="158" spans="1:26" ht="14.25" customHeight="1">
      <c r="A158" s="299">
        <v>2</v>
      </c>
      <c r="B158" s="300">
        <v>2</v>
      </c>
      <c r="C158" s="300">
        <v>8</v>
      </c>
      <c r="D158" s="300">
        <v>7</v>
      </c>
      <c r="E158" s="300" t="s">
        <v>618</v>
      </c>
      <c r="F158" s="303" t="s">
        <v>736</v>
      </c>
      <c r="G158" s="301"/>
      <c r="H158" s="301"/>
      <c r="I158" s="301"/>
      <c r="J158" s="301"/>
      <c r="K158" s="301"/>
      <c r="L158" s="301"/>
      <c r="M158" s="301"/>
      <c r="N158" s="301">
        <f t="shared" ref="N158:N159" si="83">SUBTOTAL(9,G158:M158)</f>
        <v>0</v>
      </c>
      <c r="O158" s="302">
        <f t="shared" ref="O158:O163" si="84">IFERROR(N158/$N$18*100,"0.00")</f>
        <v>0</v>
      </c>
      <c r="P158" s="231"/>
      <c r="Q158" s="231"/>
      <c r="R158" s="231"/>
      <c r="S158" s="231"/>
      <c r="T158" s="231"/>
      <c r="U158" s="231"/>
      <c r="V158" s="231"/>
      <c r="W158" s="231"/>
      <c r="X158" s="231"/>
      <c r="Y158" s="231"/>
      <c r="Z158" s="231"/>
    </row>
    <row r="159" spans="1:26" ht="14.25" customHeight="1">
      <c r="A159" s="299">
        <v>2</v>
      </c>
      <c r="B159" s="300">
        <v>2</v>
      </c>
      <c r="C159" s="300">
        <v>8</v>
      </c>
      <c r="D159" s="300">
        <v>7</v>
      </c>
      <c r="E159" s="300" t="s">
        <v>620</v>
      </c>
      <c r="F159" s="303" t="s">
        <v>737</v>
      </c>
      <c r="G159" s="301"/>
      <c r="H159" s="301"/>
      <c r="I159" s="301"/>
      <c r="J159" s="301"/>
      <c r="K159" s="301"/>
      <c r="L159" s="301"/>
      <c r="M159" s="301"/>
      <c r="N159" s="301">
        <f t="shared" si="83"/>
        <v>0</v>
      </c>
      <c r="O159" s="302">
        <f t="shared" si="84"/>
        <v>0</v>
      </c>
      <c r="P159" s="231"/>
      <c r="Q159" s="231"/>
      <c r="R159" s="231"/>
      <c r="S159" s="231"/>
      <c r="T159" s="231"/>
      <c r="U159" s="231"/>
      <c r="V159" s="231"/>
      <c r="W159" s="231"/>
      <c r="X159" s="231"/>
      <c r="Y159" s="231"/>
      <c r="Z159" s="231"/>
    </row>
    <row r="160" spans="1:26" ht="14.25" customHeight="1">
      <c r="A160" s="299">
        <v>2</v>
      </c>
      <c r="B160" s="300">
        <v>2</v>
      </c>
      <c r="C160" s="300">
        <v>8</v>
      </c>
      <c r="D160" s="300">
        <v>7</v>
      </c>
      <c r="E160" s="300" t="s">
        <v>627</v>
      </c>
      <c r="F160" s="303" t="s">
        <v>738</v>
      </c>
      <c r="G160" s="301"/>
      <c r="H160" s="301"/>
      <c r="I160" s="301"/>
      <c r="J160" s="301"/>
      <c r="K160" s="301"/>
      <c r="L160" s="301"/>
      <c r="M160" s="301"/>
      <c r="N160" s="301">
        <f>SUBTOTAL(9,G160:M160)</f>
        <v>0</v>
      </c>
      <c r="O160" s="302">
        <f t="shared" si="84"/>
        <v>0</v>
      </c>
      <c r="P160" s="231"/>
      <c r="Q160" s="231"/>
      <c r="R160" s="231"/>
      <c r="S160" s="231"/>
      <c r="T160" s="231"/>
      <c r="U160" s="231"/>
      <c r="V160" s="231"/>
      <c r="W160" s="231"/>
      <c r="X160" s="231"/>
      <c r="Y160" s="231"/>
      <c r="Z160" s="231"/>
    </row>
    <row r="161" spans="1:26" ht="14.25" customHeight="1">
      <c r="A161" s="299">
        <v>2</v>
      </c>
      <c r="B161" s="300">
        <v>2</v>
      </c>
      <c r="C161" s="300">
        <v>8</v>
      </c>
      <c r="D161" s="300">
        <v>7</v>
      </c>
      <c r="E161" s="300" t="s">
        <v>643</v>
      </c>
      <c r="F161" s="303" t="s">
        <v>739</v>
      </c>
      <c r="G161" s="301"/>
      <c r="H161" s="301"/>
      <c r="I161" s="301"/>
      <c r="J161" s="301"/>
      <c r="K161" s="301"/>
      <c r="L161" s="301">
        <v>300000</v>
      </c>
      <c r="M161" s="301"/>
      <c r="N161" s="301"/>
      <c r="O161" s="302">
        <f t="shared" si="84"/>
        <v>0</v>
      </c>
      <c r="P161" s="231"/>
      <c r="Q161" s="231"/>
      <c r="R161" s="231"/>
      <c r="S161" s="231"/>
      <c r="T161" s="231"/>
      <c r="U161" s="231"/>
      <c r="V161" s="231"/>
      <c r="W161" s="231"/>
      <c r="X161" s="231"/>
      <c r="Y161" s="231"/>
      <c r="Z161" s="231"/>
    </row>
    <row r="162" spans="1:26" ht="14.25" customHeight="1">
      <c r="A162" s="299">
        <v>2</v>
      </c>
      <c r="B162" s="300">
        <v>2</v>
      </c>
      <c r="C162" s="300">
        <v>8</v>
      </c>
      <c r="D162" s="300">
        <v>7</v>
      </c>
      <c r="E162" s="300" t="s">
        <v>622</v>
      </c>
      <c r="F162" s="303" t="s">
        <v>740</v>
      </c>
      <c r="G162" s="301"/>
      <c r="H162" s="301"/>
      <c r="I162" s="301"/>
      <c r="J162" s="301"/>
      <c r="K162" s="301"/>
      <c r="L162" s="301"/>
      <c r="M162" s="301"/>
      <c r="N162" s="301">
        <f t="shared" ref="N162:N163" si="85">SUBTOTAL(9,G162:M162)</f>
        <v>0</v>
      </c>
      <c r="O162" s="302">
        <f t="shared" si="84"/>
        <v>0</v>
      </c>
      <c r="P162" s="231"/>
      <c r="Q162" s="231"/>
      <c r="R162" s="231"/>
      <c r="S162" s="231"/>
      <c r="T162" s="231"/>
      <c r="U162" s="231"/>
      <c r="V162" s="231"/>
      <c r="W162" s="231"/>
      <c r="X162" s="231"/>
      <c r="Y162" s="231"/>
      <c r="Z162" s="231"/>
    </row>
    <row r="163" spans="1:26" ht="14.25" customHeight="1">
      <c r="A163" s="299">
        <v>2</v>
      </c>
      <c r="B163" s="300">
        <v>2</v>
      </c>
      <c r="C163" s="300">
        <v>8</v>
      </c>
      <c r="D163" s="300">
        <v>7</v>
      </c>
      <c r="E163" s="300" t="s">
        <v>624</v>
      </c>
      <c r="F163" s="303" t="s">
        <v>741</v>
      </c>
      <c r="G163" s="301"/>
      <c r="H163" s="301"/>
      <c r="I163" s="301"/>
      <c r="J163" s="301"/>
      <c r="K163" s="301"/>
      <c r="L163" s="301"/>
      <c r="M163" s="301"/>
      <c r="N163" s="301">
        <f t="shared" si="85"/>
        <v>0</v>
      </c>
      <c r="O163" s="302">
        <f t="shared" si="84"/>
        <v>0</v>
      </c>
      <c r="P163" s="231"/>
      <c r="Q163" s="231"/>
      <c r="R163" s="231"/>
      <c r="S163" s="231"/>
      <c r="T163" s="231"/>
      <c r="U163" s="231"/>
      <c r="V163" s="231"/>
      <c r="W163" s="231"/>
      <c r="X163" s="231"/>
      <c r="Y163" s="231"/>
      <c r="Z163" s="231"/>
    </row>
    <row r="164" spans="1:26" ht="14.25" customHeight="1">
      <c r="A164" s="295">
        <v>2</v>
      </c>
      <c r="B164" s="296">
        <v>2</v>
      </c>
      <c r="C164" s="296">
        <v>8</v>
      </c>
      <c r="D164" s="296">
        <v>8</v>
      </c>
      <c r="E164" s="296"/>
      <c r="F164" s="295" t="s">
        <v>742</v>
      </c>
      <c r="G164" s="297">
        <f t="shared" ref="G164:O164" si="86">SUM(G165:G167)</f>
        <v>0</v>
      </c>
      <c r="H164" s="297">
        <f t="shared" si="86"/>
        <v>0</v>
      </c>
      <c r="I164" s="297">
        <f t="shared" si="86"/>
        <v>0</v>
      </c>
      <c r="J164" s="297">
        <f t="shared" si="86"/>
        <v>0</v>
      </c>
      <c r="K164" s="297">
        <f t="shared" si="86"/>
        <v>0</v>
      </c>
      <c r="L164" s="297">
        <f t="shared" si="86"/>
        <v>0</v>
      </c>
      <c r="M164" s="297">
        <f t="shared" si="86"/>
        <v>0</v>
      </c>
      <c r="N164" s="297">
        <f t="shared" si="86"/>
        <v>0</v>
      </c>
      <c r="O164" s="298">
        <f t="shared" si="86"/>
        <v>0</v>
      </c>
      <c r="P164" s="231"/>
      <c r="Q164" s="231"/>
      <c r="R164" s="231"/>
      <c r="S164" s="231"/>
      <c r="T164" s="231"/>
      <c r="U164" s="231"/>
      <c r="V164" s="231"/>
      <c r="W164" s="231"/>
      <c r="X164" s="231"/>
      <c r="Y164" s="231"/>
      <c r="Z164" s="231"/>
    </row>
    <row r="165" spans="1:26" ht="14.25" customHeight="1">
      <c r="A165" s="299">
        <v>2</v>
      </c>
      <c r="B165" s="300">
        <v>2</v>
      </c>
      <c r="C165" s="300">
        <v>8</v>
      </c>
      <c r="D165" s="300">
        <v>8</v>
      </c>
      <c r="E165" s="300" t="s">
        <v>618</v>
      </c>
      <c r="F165" s="303" t="s">
        <v>743</v>
      </c>
      <c r="G165" s="301"/>
      <c r="H165" s="301"/>
      <c r="I165" s="301"/>
      <c r="J165" s="301"/>
      <c r="K165" s="301"/>
      <c r="L165" s="301"/>
      <c r="M165" s="301"/>
      <c r="N165" s="301">
        <f t="shared" ref="N165:N167" si="87">SUBTOTAL(9,G165:M165)</f>
        <v>0</v>
      </c>
      <c r="O165" s="302">
        <f t="shared" ref="O165:O167" si="88">IFERROR(N165/$N$18*100,"0.00")</f>
        <v>0</v>
      </c>
      <c r="P165" s="231"/>
      <c r="Q165" s="231"/>
      <c r="R165" s="231"/>
      <c r="S165" s="231"/>
      <c r="T165" s="231"/>
      <c r="U165" s="231"/>
      <c r="V165" s="231"/>
      <c r="W165" s="231"/>
      <c r="X165" s="231"/>
      <c r="Y165" s="231"/>
      <c r="Z165" s="231"/>
    </row>
    <row r="166" spans="1:26" ht="14.25" customHeight="1">
      <c r="A166" s="299">
        <v>2</v>
      </c>
      <c r="B166" s="300">
        <v>2</v>
      </c>
      <c r="C166" s="300">
        <v>8</v>
      </c>
      <c r="D166" s="300">
        <v>8</v>
      </c>
      <c r="E166" s="300" t="s">
        <v>620</v>
      </c>
      <c r="F166" s="303" t="s">
        <v>744</v>
      </c>
      <c r="G166" s="301"/>
      <c r="H166" s="301"/>
      <c r="I166" s="301"/>
      <c r="J166" s="301"/>
      <c r="K166" s="301"/>
      <c r="L166" s="301"/>
      <c r="M166" s="301"/>
      <c r="N166" s="301">
        <f t="shared" si="87"/>
        <v>0</v>
      </c>
      <c r="O166" s="302">
        <f t="shared" si="88"/>
        <v>0</v>
      </c>
      <c r="P166" s="231"/>
      <c r="Q166" s="231"/>
      <c r="R166" s="231"/>
      <c r="S166" s="231"/>
      <c r="T166" s="231"/>
      <c r="U166" s="231"/>
      <c r="V166" s="231"/>
      <c r="W166" s="231"/>
      <c r="X166" s="231"/>
      <c r="Y166" s="231"/>
      <c r="Z166" s="231"/>
    </row>
    <row r="167" spans="1:26" ht="14.25" customHeight="1">
      <c r="A167" s="299">
        <v>2</v>
      </c>
      <c r="B167" s="300">
        <v>2</v>
      </c>
      <c r="C167" s="300">
        <v>8</v>
      </c>
      <c r="D167" s="300">
        <v>8</v>
      </c>
      <c r="E167" s="300" t="s">
        <v>627</v>
      </c>
      <c r="F167" s="303" t="s">
        <v>745</v>
      </c>
      <c r="G167" s="301"/>
      <c r="H167" s="301"/>
      <c r="I167" s="301"/>
      <c r="J167" s="301"/>
      <c r="K167" s="301"/>
      <c r="L167" s="301"/>
      <c r="M167" s="301"/>
      <c r="N167" s="301">
        <f t="shared" si="87"/>
        <v>0</v>
      </c>
      <c r="O167" s="302">
        <f t="shared" si="88"/>
        <v>0</v>
      </c>
      <c r="P167" s="231"/>
      <c r="Q167" s="231"/>
      <c r="R167" s="231"/>
      <c r="S167" s="231"/>
      <c r="T167" s="231"/>
      <c r="U167" s="231"/>
      <c r="V167" s="231"/>
      <c r="W167" s="231"/>
      <c r="X167" s="231"/>
      <c r="Y167" s="231"/>
      <c r="Z167" s="231"/>
    </row>
    <row r="168" spans="1:26" ht="14.25" customHeight="1">
      <c r="A168" s="295">
        <v>2</v>
      </c>
      <c r="B168" s="296">
        <v>2</v>
      </c>
      <c r="C168" s="296">
        <v>9</v>
      </c>
      <c r="D168" s="296">
        <v>2</v>
      </c>
      <c r="E168" s="300"/>
      <c r="F168" s="295" t="s">
        <v>746</v>
      </c>
      <c r="G168" s="297">
        <f t="shared" ref="G168:O168" si="89">+G169+G170</f>
        <v>0</v>
      </c>
      <c r="H168" s="297">
        <f t="shared" si="89"/>
        <v>0</v>
      </c>
      <c r="I168" s="297">
        <f t="shared" si="89"/>
        <v>0</v>
      </c>
      <c r="J168" s="297">
        <f t="shared" si="89"/>
        <v>0</v>
      </c>
      <c r="K168" s="297">
        <f t="shared" si="89"/>
        <v>0</v>
      </c>
      <c r="L168" s="297">
        <f t="shared" si="89"/>
        <v>0</v>
      </c>
      <c r="M168" s="297">
        <f t="shared" si="89"/>
        <v>0</v>
      </c>
      <c r="N168" s="297">
        <f t="shared" si="89"/>
        <v>0</v>
      </c>
      <c r="O168" s="298">
        <f t="shared" si="89"/>
        <v>0</v>
      </c>
      <c r="P168" s="231"/>
      <c r="Q168" s="231"/>
      <c r="R168" s="231"/>
      <c r="S168" s="231"/>
      <c r="T168" s="231"/>
      <c r="U168" s="231"/>
      <c r="V168" s="231"/>
      <c r="W168" s="231"/>
      <c r="X168" s="231"/>
      <c r="Y168" s="231"/>
      <c r="Z168" s="231"/>
    </row>
    <row r="169" spans="1:26" ht="14.25" customHeight="1">
      <c r="A169" s="299">
        <v>2</v>
      </c>
      <c r="B169" s="300">
        <v>2</v>
      </c>
      <c r="C169" s="300">
        <v>9</v>
      </c>
      <c r="D169" s="300">
        <v>2</v>
      </c>
      <c r="E169" s="300" t="s">
        <v>618</v>
      </c>
      <c r="F169" s="299" t="s">
        <v>747</v>
      </c>
      <c r="G169" s="301"/>
      <c r="H169" s="301"/>
      <c r="I169" s="301"/>
      <c r="J169" s="301"/>
      <c r="K169" s="301"/>
      <c r="L169" s="301"/>
      <c r="M169" s="301"/>
      <c r="N169" s="301">
        <f t="shared" ref="N169:N170" si="90">SUBTOTAL(9,G169:M169)</f>
        <v>0</v>
      </c>
      <c r="O169" s="302">
        <f t="shared" ref="O169:O170" si="91">IFERROR(N169/$N$18*100,"0.00")</f>
        <v>0</v>
      </c>
      <c r="P169" s="231"/>
      <c r="Q169" s="231"/>
      <c r="R169" s="231"/>
      <c r="S169" s="231"/>
      <c r="T169" s="231"/>
      <c r="U169" s="231"/>
      <c r="V169" s="231"/>
      <c r="W169" s="231"/>
      <c r="X169" s="231"/>
      <c r="Y169" s="231"/>
      <c r="Z169" s="231"/>
    </row>
    <row r="170" spans="1:26" ht="14.25" customHeight="1">
      <c r="A170" s="299">
        <v>2</v>
      </c>
      <c r="B170" s="300">
        <v>2</v>
      </c>
      <c r="C170" s="300">
        <v>9</v>
      </c>
      <c r="D170" s="300">
        <v>2</v>
      </c>
      <c r="E170" s="300" t="s">
        <v>627</v>
      </c>
      <c r="F170" s="303" t="s">
        <v>748</v>
      </c>
      <c r="G170" s="301"/>
      <c r="H170" s="301"/>
      <c r="I170" s="301"/>
      <c r="J170" s="301"/>
      <c r="K170" s="301"/>
      <c r="L170" s="301"/>
      <c r="M170" s="301"/>
      <c r="N170" s="301">
        <f t="shared" si="90"/>
        <v>0</v>
      </c>
      <c r="O170" s="302">
        <f t="shared" si="91"/>
        <v>0</v>
      </c>
      <c r="P170" s="231"/>
      <c r="Q170" s="231"/>
      <c r="R170" s="231"/>
      <c r="S170" s="231"/>
      <c r="T170" s="231"/>
      <c r="U170" s="231"/>
      <c r="V170" s="231"/>
      <c r="W170" s="231"/>
      <c r="X170" s="231"/>
      <c r="Y170" s="231"/>
      <c r="Z170" s="231"/>
    </row>
    <row r="171" spans="1:26" ht="14.25" customHeight="1">
      <c r="A171" s="288">
        <v>2</v>
      </c>
      <c r="B171" s="289">
        <v>3</v>
      </c>
      <c r="C171" s="290"/>
      <c r="D171" s="290"/>
      <c r="E171" s="290"/>
      <c r="F171" s="288" t="s">
        <v>749</v>
      </c>
      <c r="G171" s="291">
        <f t="shared" ref="G171:O171" si="92">+G172+G180+G189+G198+G201+G210+G225+G238</f>
        <v>4130456</v>
      </c>
      <c r="H171" s="291">
        <f t="shared" si="92"/>
        <v>16520932</v>
      </c>
      <c r="I171" s="291">
        <f t="shared" si="92"/>
        <v>8200000</v>
      </c>
      <c r="J171" s="291">
        <f t="shared" si="92"/>
        <v>13450000</v>
      </c>
      <c r="K171" s="291">
        <f t="shared" si="92"/>
        <v>706000</v>
      </c>
      <c r="L171" s="291">
        <f t="shared" si="92"/>
        <v>0</v>
      </c>
      <c r="M171" s="291">
        <f t="shared" si="92"/>
        <v>17173944</v>
      </c>
      <c r="N171" s="291">
        <f>+N172+N180+N189+N198+N201+N210+N225+N238</f>
        <v>60181332</v>
      </c>
      <c r="O171" s="291">
        <f t="shared" si="92"/>
        <v>35.989074218484689</v>
      </c>
      <c r="P171" s="231"/>
      <c r="Q171" s="231"/>
      <c r="R171" s="231"/>
      <c r="S171" s="231"/>
      <c r="T171" s="231"/>
      <c r="U171" s="231"/>
      <c r="V171" s="231"/>
      <c r="W171" s="231"/>
      <c r="X171" s="231"/>
      <c r="Y171" s="231"/>
      <c r="Z171" s="231"/>
    </row>
    <row r="172" spans="1:26" ht="14.25" customHeight="1">
      <c r="A172" s="292">
        <v>2</v>
      </c>
      <c r="B172" s="293">
        <v>3</v>
      </c>
      <c r="C172" s="293">
        <v>1</v>
      </c>
      <c r="D172" s="293"/>
      <c r="E172" s="293"/>
      <c r="F172" s="292" t="s">
        <v>750</v>
      </c>
      <c r="G172" s="294">
        <f t="shared" ref="G172:O172" si="93">+G173+G175+G178</f>
        <v>1230456</v>
      </c>
      <c r="H172" s="294">
        <f t="shared" si="93"/>
        <v>1230456</v>
      </c>
      <c r="I172" s="294">
        <f t="shared" si="93"/>
        <v>800000</v>
      </c>
      <c r="J172" s="294">
        <f t="shared" si="93"/>
        <v>750000</v>
      </c>
      <c r="K172" s="294">
        <f t="shared" si="93"/>
        <v>556000</v>
      </c>
      <c r="L172" s="294">
        <f t="shared" si="93"/>
        <v>0</v>
      </c>
      <c r="M172" s="294">
        <f t="shared" si="93"/>
        <v>1678944</v>
      </c>
      <c r="N172" s="294">
        <f t="shared" si="93"/>
        <v>6245856</v>
      </c>
      <c r="O172" s="294">
        <f t="shared" si="93"/>
        <v>1.685623718189019</v>
      </c>
      <c r="P172" s="231"/>
      <c r="Q172" s="231"/>
      <c r="R172" s="231"/>
      <c r="S172" s="231"/>
      <c r="T172" s="231"/>
      <c r="U172" s="231"/>
      <c r="V172" s="231"/>
      <c r="W172" s="231"/>
      <c r="X172" s="231"/>
      <c r="Y172" s="231"/>
      <c r="Z172" s="231"/>
    </row>
    <row r="173" spans="1:26" ht="14.25" customHeight="1">
      <c r="A173" s="295">
        <v>2</v>
      </c>
      <c r="B173" s="296">
        <v>3</v>
      </c>
      <c r="C173" s="296">
        <v>1</v>
      </c>
      <c r="D173" s="296">
        <v>1</v>
      </c>
      <c r="E173" s="296"/>
      <c r="F173" s="295" t="s">
        <v>751</v>
      </c>
      <c r="G173" s="297">
        <f t="shared" ref="G173:O173" si="94">+G174</f>
        <v>1230456</v>
      </c>
      <c r="H173" s="297">
        <f t="shared" si="94"/>
        <v>1230456</v>
      </c>
      <c r="I173" s="297">
        <f t="shared" si="94"/>
        <v>800000</v>
      </c>
      <c r="J173" s="297">
        <f t="shared" si="94"/>
        <v>750000</v>
      </c>
      <c r="K173" s="297">
        <f t="shared" si="94"/>
        <v>556000</v>
      </c>
      <c r="L173" s="297">
        <f t="shared" si="94"/>
        <v>0</v>
      </c>
      <c r="M173" s="297">
        <f t="shared" si="94"/>
        <v>1678944</v>
      </c>
      <c r="N173" s="297">
        <f t="shared" si="94"/>
        <v>6245856</v>
      </c>
      <c r="O173" s="298">
        <f t="shared" si="94"/>
        <v>1.685623718189019</v>
      </c>
      <c r="P173" s="231"/>
      <c r="Q173" s="231"/>
      <c r="R173" s="231"/>
      <c r="S173" s="231"/>
      <c r="T173" s="231"/>
      <c r="U173" s="231"/>
      <c r="V173" s="231"/>
      <c r="W173" s="231"/>
      <c r="X173" s="231"/>
      <c r="Y173" s="231"/>
      <c r="Z173" s="231"/>
    </row>
    <row r="174" spans="1:26" ht="14.25" customHeight="1">
      <c r="A174" s="304">
        <v>2</v>
      </c>
      <c r="B174" s="300">
        <v>3</v>
      </c>
      <c r="C174" s="300">
        <v>1</v>
      </c>
      <c r="D174" s="300">
        <v>1</v>
      </c>
      <c r="E174" s="300" t="s">
        <v>618</v>
      </c>
      <c r="F174" s="299" t="s">
        <v>751</v>
      </c>
      <c r="G174" s="301">
        <v>1230456</v>
      </c>
      <c r="H174" s="301">
        <v>1230456</v>
      </c>
      <c r="I174" s="301">
        <v>800000</v>
      </c>
      <c r="J174" s="301">
        <v>750000</v>
      </c>
      <c r="K174" s="301">
        <v>556000</v>
      </c>
      <c r="L174" s="301"/>
      <c r="M174" s="301">
        <v>1678944</v>
      </c>
      <c r="N174" s="301">
        <f>SUBTOTAL(9,G174:M174)</f>
        <v>6245856</v>
      </c>
      <c r="O174" s="302">
        <f>IFERROR(N174/$N$18*100,"0.00")</f>
        <v>1.685623718189019</v>
      </c>
      <c r="P174" s="231"/>
      <c r="Q174" s="231"/>
      <c r="R174" s="231"/>
      <c r="S174" s="231"/>
      <c r="T174" s="231"/>
      <c r="U174" s="231"/>
      <c r="V174" s="231"/>
      <c r="W174" s="231"/>
      <c r="X174" s="231"/>
      <c r="Y174" s="231"/>
      <c r="Z174" s="231"/>
    </row>
    <row r="175" spans="1:26" ht="14.25" customHeight="1">
      <c r="A175" s="295">
        <v>2</v>
      </c>
      <c r="B175" s="296">
        <v>3</v>
      </c>
      <c r="C175" s="296">
        <v>1</v>
      </c>
      <c r="D175" s="296">
        <v>3</v>
      </c>
      <c r="E175" s="296"/>
      <c r="F175" s="295" t="s">
        <v>752</v>
      </c>
      <c r="G175" s="297">
        <f t="shared" ref="G175:O175" si="95">SUM(G176:G177)</f>
        <v>0</v>
      </c>
      <c r="H175" s="297">
        <f t="shared" si="95"/>
        <v>0</v>
      </c>
      <c r="I175" s="297">
        <f t="shared" si="95"/>
        <v>0</v>
      </c>
      <c r="J175" s="297">
        <f t="shared" si="95"/>
        <v>0</v>
      </c>
      <c r="K175" s="297">
        <f t="shared" si="95"/>
        <v>0</v>
      </c>
      <c r="L175" s="297">
        <f t="shared" si="95"/>
        <v>0</v>
      </c>
      <c r="M175" s="297">
        <f t="shared" si="95"/>
        <v>0</v>
      </c>
      <c r="N175" s="297">
        <f t="shared" si="95"/>
        <v>0</v>
      </c>
      <c r="O175" s="298">
        <f t="shared" si="95"/>
        <v>0</v>
      </c>
      <c r="P175" s="231"/>
      <c r="Q175" s="231"/>
      <c r="R175" s="231"/>
      <c r="S175" s="231"/>
      <c r="T175" s="231"/>
      <c r="U175" s="231"/>
      <c r="V175" s="231"/>
      <c r="W175" s="231"/>
      <c r="X175" s="231"/>
      <c r="Y175" s="231"/>
      <c r="Z175" s="231"/>
    </row>
    <row r="176" spans="1:26" ht="14.25" customHeight="1">
      <c r="A176" s="304">
        <v>2</v>
      </c>
      <c r="B176" s="300">
        <v>3</v>
      </c>
      <c r="C176" s="300">
        <v>1</v>
      </c>
      <c r="D176" s="300">
        <v>3</v>
      </c>
      <c r="E176" s="300" t="s">
        <v>620</v>
      </c>
      <c r="F176" s="299" t="s">
        <v>753</v>
      </c>
      <c r="G176" s="301"/>
      <c r="H176" s="301"/>
      <c r="I176" s="301"/>
      <c r="J176" s="301"/>
      <c r="K176" s="301"/>
      <c r="L176" s="301"/>
      <c r="M176" s="301"/>
      <c r="N176" s="301">
        <f t="shared" ref="N176:N177" si="96">SUBTOTAL(9,G176:M176)</f>
        <v>0</v>
      </c>
      <c r="O176" s="302">
        <f t="shared" ref="O176:O177" si="97">IFERROR(N176/$N$18*100,"0.00")</f>
        <v>0</v>
      </c>
      <c r="P176" s="231"/>
      <c r="Q176" s="231"/>
      <c r="R176" s="231"/>
      <c r="S176" s="231"/>
      <c r="T176" s="231"/>
      <c r="U176" s="231"/>
      <c r="V176" s="231"/>
      <c r="W176" s="231"/>
      <c r="X176" s="231"/>
      <c r="Y176" s="231"/>
      <c r="Z176" s="231"/>
    </row>
    <row r="177" spans="1:26" ht="14.25" customHeight="1">
      <c r="A177" s="304">
        <v>2</v>
      </c>
      <c r="B177" s="300">
        <v>3</v>
      </c>
      <c r="C177" s="300">
        <v>1</v>
      </c>
      <c r="D177" s="300">
        <v>3</v>
      </c>
      <c r="E177" s="300" t="s">
        <v>627</v>
      </c>
      <c r="F177" s="299" t="s">
        <v>754</v>
      </c>
      <c r="G177" s="301"/>
      <c r="H177" s="301"/>
      <c r="I177" s="301"/>
      <c r="J177" s="301"/>
      <c r="K177" s="301"/>
      <c r="L177" s="301"/>
      <c r="M177" s="301"/>
      <c r="N177" s="301">
        <f t="shared" si="96"/>
        <v>0</v>
      </c>
      <c r="O177" s="302">
        <f t="shared" si="97"/>
        <v>0</v>
      </c>
      <c r="P177" s="231"/>
      <c r="Q177" s="231"/>
      <c r="R177" s="231"/>
      <c r="S177" s="231"/>
      <c r="T177" s="231"/>
      <c r="U177" s="231"/>
      <c r="V177" s="231"/>
      <c r="W177" s="231"/>
      <c r="X177" s="231"/>
      <c r="Y177" s="231"/>
      <c r="Z177" s="231"/>
    </row>
    <row r="178" spans="1:26" ht="14.25" customHeight="1">
      <c r="A178" s="295">
        <v>2</v>
      </c>
      <c r="B178" s="296">
        <v>3</v>
      </c>
      <c r="C178" s="296">
        <v>1</v>
      </c>
      <c r="D178" s="296">
        <v>4</v>
      </c>
      <c r="E178" s="296"/>
      <c r="F178" s="295" t="s">
        <v>755</v>
      </c>
      <c r="G178" s="297">
        <f t="shared" ref="G178:O178" si="98">+G179</f>
        <v>0</v>
      </c>
      <c r="H178" s="297">
        <f t="shared" si="98"/>
        <v>0</v>
      </c>
      <c r="I178" s="297">
        <f t="shared" si="98"/>
        <v>0</v>
      </c>
      <c r="J178" s="297">
        <f t="shared" si="98"/>
        <v>0</v>
      </c>
      <c r="K178" s="297">
        <f t="shared" si="98"/>
        <v>0</v>
      </c>
      <c r="L178" s="297">
        <f t="shared" si="98"/>
        <v>0</v>
      </c>
      <c r="M178" s="297">
        <f t="shared" si="98"/>
        <v>0</v>
      </c>
      <c r="N178" s="297">
        <f t="shared" si="98"/>
        <v>0</v>
      </c>
      <c r="O178" s="298">
        <f t="shared" si="98"/>
        <v>0</v>
      </c>
      <c r="P178" s="231"/>
      <c r="Q178" s="231"/>
      <c r="R178" s="231"/>
      <c r="S178" s="231"/>
      <c r="T178" s="231"/>
      <c r="U178" s="231"/>
      <c r="V178" s="231"/>
      <c r="W178" s="231"/>
      <c r="X178" s="231"/>
      <c r="Y178" s="231"/>
      <c r="Z178" s="231"/>
    </row>
    <row r="179" spans="1:26" ht="14.25" customHeight="1">
      <c r="A179" s="304">
        <v>2</v>
      </c>
      <c r="B179" s="300">
        <v>3</v>
      </c>
      <c r="C179" s="300">
        <v>1</v>
      </c>
      <c r="D179" s="300">
        <v>4</v>
      </c>
      <c r="E179" s="300" t="s">
        <v>618</v>
      </c>
      <c r="F179" s="299" t="s">
        <v>755</v>
      </c>
      <c r="G179" s="301"/>
      <c r="H179" s="301"/>
      <c r="I179" s="301"/>
      <c r="J179" s="301"/>
      <c r="K179" s="301"/>
      <c r="L179" s="301"/>
      <c r="M179" s="301"/>
      <c r="N179" s="301">
        <f>SUBTOTAL(9,G179:M179)</f>
        <v>0</v>
      </c>
      <c r="O179" s="302">
        <f>IFERROR(N179/$N$18*100,"0.00")</f>
        <v>0</v>
      </c>
      <c r="P179" s="231"/>
      <c r="Q179" s="231"/>
      <c r="R179" s="231"/>
      <c r="S179" s="231"/>
      <c r="T179" s="231"/>
      <c r="U179" s="231"/>
      <c r="V179" s="231"/>
      <c r="W179" s="231"/>
      <c r="X179" s="231"/>
      <c r="Y179" s="231"/>
      <c r="Z179" s="231"/>
    </row>
    <row r="180" spans="1:26" ht="14.25" customHeight="1">
      <c r="A180" s="292">
        <v>2</v>
      </c>
      <c r="B180" s="293">
        <v>3</v>
      </c>
      <c r="C180" s="293">
        <v>2</v>
      </c>
      <c r="D180" s="293"/>
      <c r="E180" s="293"/>
      <c r="F180" s="292" t="s">
        <v>756</v>
      </c>
      <c r="G180" s="294">
        <f t="shared" ref="G180:O180" si="99">+G181+G183+G185+G187</f>
        <v>0</v>
      </c>
      <c r="H180" s="294">
        <f t="shared" si="99"/>
        <v>0</v>
      </c>
      <c r="I180" s="294">
        <f t="shared" si="99"/>
        <v>0</v>
      </c>
      <c r="J180" s="294">
        <f t="shared" si="99"/>
        <v>0</v>
      </c>
      <c r="K180" s="294">
        <f t="shared" si="99"/>
        <v>0</v>
      </c>
      <c r="L180" s="294">
        <f t="shared" si="99"/>
        <v>0</v>
      </c>
      <c r="M180" s="294">
        <f t="shared" si="99"/>
        <v>2150000</v>
      </c>
      <c r="N180" s="294">
        <f>+N181+N183+N185+N187</f>
        <v>2150000</v>
      </c>
      <c r="O180" s="294">
        <f t="shared" si="99"/>
        <v>0.58023928090983701</v>
      </c>
      <c r="P180" s="231"/>
      <c r="Q180" s="231"/>
      <c r="R180" s="231"/>
      <c r="S180" s="231"/>
      <c r="T180" s="231"/>
      <c r="U180" s="231"/>
      <c r="V180" s="231"/>
      <c r="W180" s="231"/>
      <c r="X180" s="231"/>
      <c r="Y180" s="231"/>
      <c r="Z180" s="231"/>
    </row>
    <row r="181" spans="1:26" ht="14.25" customHeight="1">
      <c r="A181" s="295">
        <v>2</v>
      </c>
      <c r="B181" s="296">
        <v>3</v>
      </c>
      <c r="C181" s="296">
        <v>2</v>
      </c>
      <c r="D181" s="296">
        <v>1</v>
      </c>
      <c r="E181" s="296"/>
      <c r="F181" s="295" t="s">
        <v>757</v>
      </c>
      <c r="G181" s="297">
        <f>+G182</f>
        <v>0</v>
      </c>
      <c r="H181" s="297">
        <f t="shared" ref="H181:O181" si="100">H182</f>
        <v>0</v>
      </c>
      <c r="I181" s="297">
        <f t="shared" si="100"/>
        <v>0</v>
      </c>
      <c r="J181" s="297">
        <f t="shared" si="100"/>
        <v>0</v>
      </c>
      <c r="K181" s="297">
        <f t="shared" si="100"/>
        <v>0</v>
      </c>
      <c r="L181" s="297">
        <f t="shared" si="100"/>
        <v>0</v>
      </c>
      <c r="M181" s="297">
        <f t="shared" si="100"/>
        <v>1450000</v>
      </c>
      <c r="N181" s="297">
        <f t="shared" si="100"/>
        <v>1450000</v>
      </c>
      <c r="O181" s="298">
        <f t="shared" si="100"/>
        <v>0.39132416619500637</v>
      </c>
      <c r="P181" s="231"/>
      <c r="Q181" s="231"/>
      <c r="R181" s="231"/>
      <c r="S181" s="231"/>
      <c r="T181" s="231"/>
      <c r="U181" s="231"/>
      <c r="V181" s="231"/>
      <c r="W181" s="231"/>
      <c r="X181" s="231"/>
      <c r="Y181" s="231"/>
      <c r="Z181" s="231"/>
    </row>
    <row r="182" spans="1:26" ht="14.25" customHeight="1">
      <c r="A182" s="304">
        <v>2</v>
      </c>
      <c r="B182" s="300">
        <v>3</v>
      </c>
      <c r="C182" s="300">
        <v>2</v>
      </c>
      <c r="D182" s="300">
        <v>1</v>
      </c>
      <c r="E182" s="300" t="s">
        <v>618</v>
      </c>
      <c r="F182" s="299" t="s">
        <v>757</v>
      </c>
      <c r="G182" s="301"/>
      <c r="H182" s="301"/>
      <c r="I182" s="301"/>
      <c r="J182" s="301"/>
      <c r="K182" s="301"/>
      <c r="L182" s="301"/>
      <c r="M182" s="301">
        <v>1450000</v>
      </c>
      <c r="N182" s="301">
        <f>SUBTOTAL(9,G182:M182)</f>
        <v>1450000</v>
      </c>
      <c r="O182" s="302">
        <f>IFERROR(N182/$N$18*100,"0.00")</f>
        <v>0.39132416619500637</v>
      </c>
      <c r="P182" s="231"/>
      <c r="Q182" s="231"/>
      <c r="R182" s="231"/>
      <c r="S182" s="231"/>
      <c r="T182" s="231"/>
      <c r="U182" s="231"/>
      <c r="V182" s="231"/>
      <c r="W182" s="231"/>
      <c r="X182" s="231"/>
      <c r="Y182" s="231"/>
      <c r="Z182" s="231"/>
    </row>
    <row r="183" spans="1:26" ht="14.25" customHeight="1">
      <c r="A183" s="295">
        <v>2</v>
      </c>
      <c r="B183" s="296">
        <v>3</v>
      </c>
      <c r="C183" s="296">
        <v>2</v>
      </c>
      <c r="D183" s="296">
        <v>2</v>
      </c>
      <c r="E183" s="296"/>
      <c r="F183" s="295" t="s">
        <v>758</v>
      </c>
      <c r="G183" s="297">
        <f t="shared" ref="G183:K183" si="101">+G184</f>
        <v>0</v>
      </c>
      <c r="H183" s="297">
        <f t="shared" si="101"/>
        <v>0</v>
      </c>
      <c r="I183" s="297">
        <f t="shared" si="101"/>
        <v>0</v>
      </c>
      <c r="J183" s="297">
        <f t="shared" si="101"/>
        <v>0</v>
      </c>
      <c r="K183" s="297">
        <f t="shared" si="101"/>
        <v>0</v>
      </c>
      <c r="L183" s="297">
        <f>+L184</f>
        <v>0</v>
      </c>
      <c r="M183" s="297">
        <f>+M184</f>
        <v>700000</v>
      </c>
      <c r="N183" s="297">
        <f t="shared" ref="N183:O183" si="102">+N184</f>
        <v>700000</v>
      </c>
      <c r="O183" s="298">
        <f t="shared" si="102"/>
        <v>0.18891511471483066</v>
      </c>
      <c r="P183" s="231"/>
      <c r="Q183" s="231"/>
      <c r="R183" s="231"/>
      <c r="S183" s="231"/>
      <c r="T183" s="231"/>
      <c r="U183" s="231"/>
      <c r="V183" s="231"/>
      <c r="W183" s="231"/>
      <c r="X183" s="231"/>
      <c r="Y183" s="231"/>
      <c r="Z183" s="231"/>
    </row>
    <row r="184" spans="1:26" ht="14.25" customHeight="1">
      <c r="A184" s="304">
        <v>2</v>
      </c>
      <c r="B184" s="300">
        <v>3</v>
      </c>
      <c r="C184" s="300">
        <v>2</v>
      </c>
      <c r="D184" s="300">
        <v>2</v>
      </c>
      <c r="E184" s="300" t="s">
        <v>618</v>
      </c>
      <c r="F184" s="299" t="s">
        <v>758</v>
      </c>
      <c r="G184" s="301"/>
      <c r="H184" s="301"/>
      <c r="I184" s="301"/>
      <c r="J184" s="301"/>
      <c r="K184" s="301"/>
      <c r="L184" s="301"/>
      <c r="M184" s="301">
        <v>700000</v>
      </c>
      <c r="N184" s="301">
        <f>SUBTOTAL(9,G184:M184)</f>
        <v>700000</v>
      </c>
      <c r="O184" s="302">
        <f>IFERROR(N184/$N$18*100,"0.00")</f>
        <v>0.18891511471483066</v>
      </c>
      <c r="P184" s="231"/>
      <c r="Q184" s="231"/>
      <c r="R184" s="231"/>
      <c r="S184" s="231"/>
      <c r="T184" s="231"/>
      <c r="U184" s="231"/>
      <c r="V184" s="231"/>
      <c r="W184" s="231"/>
      <c r="X184" s="231"/>
      <c r="Y184" s="231"/>
      <c r="Z184" s="231"/>
    </row>
    <row r="185" spans="1:26" ht="14.25" customHeight="1">
      <c r="A185" s="295">
        <v>2</v>
      </c>
      <c r="B185" s="296">
        <v>3</v>
      </c>
      <c r="C185" s="296">
        <v>2</v>
      </c>
      <c r="D185" s="296">
        <v>3</v>
      </c>
      <c r="E185" s="296"/>
      <c r="F185" s="295" t="s">
        <v>759</v>
      </c>
      <c r="G185" s="297">
        <f t="shared" ref="G185:O185" si="103">+G186</f>
        <v>0</v>
      </c>
      <c r="H185" s="297">
        <f t="shared" si="103"/>
        <v>0</v>
      </c>
      <c r="I185" s="297">
        <f t="shared" si="103"/>
        <v>0</v>
      </c>
      <c r="J185" s="297">
        <f t="shared" si="103"/>
        <v>0</v>
      </c>
      <c r="K185" s="297">
        <f t="shared" si="103"/>
        <v>0</v>
      </c>
      <c r="L185" s="297">
        <f t="shared" si="103"/>
        <v>0</v>
      </c>
      <c r="M185" s="297">
        <f t="shared" si="103"/>
        <v>0</v>
      </c>
      <c r="N185" s="297">
        <f t="shared" si="103"/>
        <v>0</v>
      </c>
      <c r="O185" s="298">
        <f t="shared" si="103"/>
        <v>0</v>
      </c>
      <c r="P185" s="231"/>
      <c r="Q185" s="231"/>
      <c r="R185" s="231"/>
      <c r="S185" s="231"/>
      <c r="T185" s="231"/>
      <c r="U185" s="231"/>
      <c r="V185" s="231"/>
      <c r="W185" s="231"/>
      <c r="X185" s="231"/>
      <c r="Y185" s="231"/>
      <c r="Z185" s="231"/>
    </row>
    <row r="186" spans="1:26" ht="14.25" customHeight="1">
      <c r="A186" s="304">
        <v>2</v>
      </c>
      <c r="B186" s="300">
        <v>3</v>
      </c>
      <c r="C186" s="300">
        <v>2</v>
      </c>
      <c r="D186" s="300">
        <v>3</v>
      </c>
      <c r="E186" s="300" t="s">
        <v>618</v>
      </c>
      <c r="F186" s="299" t="s">
        <v>759</v>
      </c>
      <c r="G186" s="301"/>
      <c r="H186" s="301"/>
      <c r="I186" s="301"/>
      <c r="J186" s="301"/>
      <c r="K186" s="301"/>
      <c r="L186" s="301"/>
      <c r="M186" s="301"/>
      <c r="N186" s="301">
        <f>SUBTOTAL(9,G186:M186)</f>
        <v>0</v>
      </c>
      <c r="O186" s="302">
        <f>IFERROR(N186/$N$18*100,"0.00")</f>
        <v>0</v>
      </c>
      <c r="P186" s="231"/>
      <c r="Q186" s="231"/>
      <c r="R186" s="231"/>
      <c r="S186" s="231"/>
      <c r="T186" s="231"/>
      <c r="U186" s="231"/>
      <c r="V186" s="231"/>
      <c r="W186" s="231"/>
      <c r="X186" s="231"/>
      <c r="Y186" s="231"/>
      <c r="Z186" s="231"/>
    </row>
    <row r="187" spans="1:26" ht="14.25" customHeight="1">
      <c r="A187" s="295">
        <v>2</v>
      </c>
      <c r="B187" s="296">
        <v>3</v>
      </c>
      <c r="C187" s="296">
        <v>2</v>
      </c>
      <c r="D187" s="296">
        <v>4</v>
      </c>
      <c r="E187" s="296"/>
      <c r="F187" s="295" t="s">
        <v>760</v>
      </c>
      <c r="G187" s="297">
        <f t="shared" ref="G187:O187" si="104">+G188</f>
        <v>0</v>
      </c>
      <c r="H187" s="297">
        <f t="shared" si="104"/>
        <v>0</v>
      </c>
      <c r="I187" s="297">
        <f t="shared" si="104"/>
        <v>0</v>
      </c>
      <c r="J187" s="297">
        <f t="shared" si="104"/>
        <v>0</v>
      </c>
      <c r="K187" s="297">
        <f t="shared" si="104"/>
        <v>0</v>
      </c>
      <c r="L187" s="297">
        <f t="shared" si="104"/>
        <v>0</v>
      </c>
      <c r="M187" s="297">
        <f t="shared" si="104"/>
        <v>0</v>
      </c>
      <c r="N187" s="297">
        <f t="shared" si="104"/>
        <v>0</v>
      </c>
      <c r="O187" s="298">
        <f t="shared" si="104"/>
        <v>0</v>
      </c>
      <c r="P187" s="231"/>
      <c r="Q187" s="231"/>
      <c r="R187" s="231"/>
      <c r="S187" s="231"/>
      <c r="T187" s="231"/>
      <c r="U187" s="231"/>
      <c r="V187" s="231"/>
      <c r="W187" s="231"/>
      <c r="X187" s="231"/>
      <c r="Y187" s="231"/>
      <c r="Z187" s="231"/>
    </row>
    <row r="188" spans="1:26" ht="14.25" customHeight="1">
      <c r="A188" s="304">
        <v>2</v>
      </c>
      <c r="B188" s="300">
        <v>3</v>
      </c>
      <c r="C188" s="300">
        <v>2</v>
      </c>
      <c r="D188" s="300">
        <v>4</v>
      </c>
      <c r="E188" s="300" t="s">
        <v>618</v>
      </c>
      <c r="F188" s="299" t="s">
        <v>760</v>
      </c>
      <c r="G188" s="301"/>
      <c r="H188" s="301"/>
      <c r="I188" s="301"/>
      <c r="J188" s="301"/>
      <c r="K188" s="301"/>
      <c r="L188" s="301"/>
      <c r="M188" s="301"/>
      <c r="N188" s="301">
        <f>SUBTOTAL(9,G188:M188)</f>
        <v>0</v>
      </c>
      <c r="O188" s="302">
        <f>IFERROR(N188/$N$18*100,"0.00")</f>
        <v>0</v>
      </c>
      <c r="P188" s="231"/>
      <c r="Q188" s="231"/>
      <c r="R188" s="231"/>
      <c r="S188" s="231"/>
      <c r="T188" s="231"/>
      <c r="U188" s="231"/>
      <c r="V188" s="231"/>
      <c r="W188" s="231"/>
      <c r="X188" s="231"/>
      <c r="Y188" s="231"/>
      <c r="Z188" s="231"/>
    </row>
    <row r="189" spans="1:26" ht="14.25" customHeight="1">
      <c r="A189" s="292">
        <v>2</v>
      </c>
      <c r="B189" s="293">
        <v>3</v>
      </c>
      <c r="C189" s="293">
        <v>3</v>
      </c>
      <c r="D189" s="293"/>
      <c r="E189" s="293"/>
      <c r="F189" s="292" t="s">
        <v>761</v>
      </c>
      <c r="G189" s="294">
        <f t="shared" ref="G189:O189" si="105">+G190+G192+G194+G196</f>
        <v>400000</v>
      </c>
      <c r="H189" s="294">
        <f t="shared" si="105"/>
        <v>400000</v>
      </c>
      <c r="I189" s="294">
        <f t="shared" si="105"/>
        <v>400000</v>
      </c>
      <c r="J189" s="294">
        <f t="shared" si="105"/>
        <v>400000</v>
      </c>
      <c r="K189" s="294">
        <f t="shared" si="105"/>
        <v>150000</v>
      </c>
      <c r="L189" s="294">
        <f t="shared" si="105"/>
        <v>0</v>
      </c>
      <c r="M189" s="294">
        <f t="shared" si="105"/>
        <v>400000</v>
      </c>
      <c r="N189" s="294">
        <f t="shared" si="105"/>
        <v>2150000</v>
      </c>
      <c r="O189" s="294">
        <f t="shared" si="105"/>
        <v>20.327651730149796</v>
      </c>
      <c r="P189" s="231"/>
      <c r="Q189" s="231"/>
      <c r="R189" s="231"/>
      <c r="S189" s="231"/>
      <c r="T189" s="231"/>
      <c r="U189" s="231"/>
      <c r="V189" s="231"/>
      <c r="W189" s="231"/>
      <c r="X189" s="231"/>
      <c r="Y189" s="231"/>
      <c r="Z189" s="231"/>
    </row>
    <row r="190" spans="1:26" ht="14.25" customHeight="1">
      <c r="A190" s="295">
        <v>2</v>
      </c>
      <c r="B190" s="296">
        <v>3</v>
      </c>
      <c r="C190" s="296">
        <v>3</v>
      </c>
      <c r="D190" s="296">
        <v>1</v>
      </c>
      <c r="E190" s="296"/>
      <c r="F190" s="295" t="s">
        <v>762</v>
      </c>
      <c r="G190" s="297">
        <f t="shared" ref="G190:O190" si="106">G191</f>
        <v>150000</v>
      </c>
      <c r="H190" s="297">
        <f t="shared" si="106"/>
        <v>150000</v>
      </c>
      <c r="I190" s="297">
        <f t="shared" si="106"/>
        <v>150000</v>
      </c>
      <c r="J190" s="297">
        <f t="shared" si="106"/>
        <v>150000</v>
      </c>
      <c r="K190" s="297">
        <f t="shared" si="106"/>
        <v>150000</v>
      </c>
      <c r="L190" s="297">
        <f t="shared" si="106"/>
        <v>0</v>
      </c>
      <c r="M190" s="297">
        <f t="shared" si="106"/>
        <v>150000</v>
      </c>
      <c r="N190" s="297">
        <f t="shared" si="106"/>
        <v>900000</v>
      </c>
      <c r="O190" s="298">
        <f t="shared" si="106"/>
        <v>0.24289086177621083</v>
      </c>
      <c r="P190" s="231"/>
      <c r="Q190" s="231"/>
      <c r="R190" s="231"/>
      <c r="S190" s="231"/>
      <c r="T190" s="231"/>
      <c r="U190" s="231"/>
      <c r="V190" s="231"/>
      <c r="W190" s="231"/>
      <c r="X190" s="231"/>
      <c r="Y190" s="231"/>
      <c r="Z190" s="231"/>
    </row>
    <row r="191" spans="1:26" ht="14.25" customHeight="1">
      <c r="A191" s="304">
        <v>2</v>
      </c>
      <c r="B191" s="300">
        <v>3</v>
      </c>
      <c r="C191" s="300">
        <v>3</v>
      </c>
      <c r="D191" s="300">
        <v>1</v>
      </c>
      <c r="E191" s="300" t="s">
        <v>618</v>
      </c>
      <c r="F191" s="299" t="s">
        <v>762</v>
      </c>
      <c r="G191" s="301">
        <v>150000</v>
      </c>
      <c r="H191" s="301">
        <v>150000</v>
      </c>
      <c r="I191" s="301">
        <v>150000</v>
      </c>
      <c r="J191" s="301">
        <v>150000</v>
      </c>
      <c r="K191" s="301">
        <v>150000</v>
      </c>
      <c r="L191" s="301"/>
      <c r="M191" s="301">
        <v>150000</v>
      </c>
      <c r="N191" s="301">
        <f>SUBTOTAL(9,G191:M191)</f>
        <v>900000</v>
      </c>
      <c r="O191" s="302">
        <f>IFERROR(N191/$N$18*100,"0.00")</f>
        <v>0.24289086177621083</v>
      </c>
      <c r="P191" s="231"/>
      <c r="Q191" s="231"/>
      <c r="R191" s="231"/>
      <c r="S191" s="231"/>
      <c r="T191" s="231"/>
      <c r="U191" s="231"/>
      <c r="V191" s="231"/>
      <c r="W191" s="231"/>
      <c r="X191" s="231"/>
      <c r="Y191" s="231"/>
      <c r="Z191" s="231"/>
    </row>
    <row r="192" spans="1:26" ht="14.25" customHeight="1">
      <c r="A192" s="295">
        <v>2</v>
      </c>
      <c r="B192" s="296">
        <v>3</v>
      </c>
      <c r="C192" s="296">
        <v>3</v>
      </c>
      <c r="D192" s="296">
        <v>2</v>
      </c>
      <c r="E192" s="296"/>
      <c r="F192" s="295" t="s">
        <v>763</v>
      </c>
      <c r="G192" s="297">
        <f t="shared" ref="G192:N192" si="107">+G193</f>
        <v>250000</v>
      </c>
      <c r="H192" s="297">
        <f t="shared" si="107"/>
        <v>250000</v>
      </c>
      <c r="I192" s="297">
        <f t="shared" si="107"/>
        <v>250000</v>
      </c>
      <c r="J192" s="297">
        <f t="shared" si="107"/>
        <v>250000</v>
      </c>
      <c r="K192" s="297">
        <f t="shared" si="107"/>
        <v>0</v>
      </c>
      <c r="L192" s="297">
        <f t="shared" si="107"/>
        <v>0</v>
      </c>
      <c r="M192" s="297">
        <f t="shared" si="107"/>
        <v>250000</v>
      </c>
      <c r="N192" s="297">
        <f t="shared" si="107"/>
        <v>1250000</v>
      </c>
      <c r="O192" s="298">
        <f>SUM(O193:O195)</f>
        <v>0.33734841913362612</v>
      </c>
      <c r="P192" s="231"/>
      <c r="Q192" s="231"/>
      <c r="R192" s="231"/>
      <c r="S192" s="231"/>
      <c r="T192" s="231"/>
      <c r="U192" s="231"/>
      <c r="V192" s="231"/>
      <c r="W192" s="231"/>
      <c r="X192" s="231"/>
      <c r="Y192" s="231"/>
      <c r="Z192" s="231"/>
    </row>
    <row r="193" spans="1:26" ht="14.25" customHeight="1">
      <c r="A193" s="304">
        <v>2</v>
      </c>
      <c r="B193" s="300">
        <v>3</v>
      </c>
      <c r="C193" s="300">
        <v>3</v>
      </c>
      <c r="D193" s="300">
        <v>2</v>
      </c>
      <c r="E193" s="300" t="s">
        <v>618</v>
      </c>
      <c r="F193" s="299" t="s">
        <v>763</v>
      </c>
      <c r="G193" s="301">
        <v>250000</v>
      </c>
      <c r="H193" s="301">
        <v>250000</v>
      </c>
      <c r="I193" s="301">
        <v>250000</v>
      </c>
      <c r="J193" s="301">
        <v>250000</v>
      </c>
      <c r="K193" s="301"/>
      <c r="L193" s="301"/>
      <c r="M193" s="301">
        <v>250000</v>
      </c>
      <c r="N193" s="301">
        <f>SUBTOTAL(9,G193:M193)</f>
        <v>1250000</v>
      </c>
      <c r="O193" s="302">
        <f>IFERROR(N193/$N$18*100,"0.00")</f>
        <v>0.33734841913362612</v>
      </c>
      <c r="P193" s="231"/>
      <c r="Q193" s="231"/>
      <c r="R193" s="231"/>
      <c r="S193" s="231"/>
      <c r="T193" s="231"/>
      <c r="U193" s="231"/>
      <c r="V193" s="231"/>
      <c r="W193" s="231"/>
      <c r="X193" s="231"/>
      <c r="Y193" s="231"/>
      <c r="Z193" s="231"/>
    </row>
    <row r="194" spans="1:26" ht="14.25" customHeight="1">
      <c r="A194" s="295">
        <v>2</v>
      </c>
      <c r="B194" s="296">
        <v>3</v>
      </c>
      <c r="C194" s="296">
        <v>3</v>
      </c>
      <c r="D194" s="296">
        <v>3</v>
      </c>
      <c r="E194" s="296"/>
      <c r="F194" s="295" t="s">
        <v>764</v>
      </c>
      <c r="G194" s="297">
        <f t="shared" ref="G194:O194" si="108">+G195</f>
        <v>0</v>
      </c>
      <c r="H194" s="297">
        <f t="shared" si="108"/>
        <v>0</v>
      </c>
      <c r="I194" s="297">
        <f t="shared" si="108"/>
        <v>0</v>
      </c>
      <c r="J194" s="297">
        <f t="shared" si="108"/>
        <v>0</v>
      </c>
      <c r="K194" s="297">
        <f t="shared" si="108"/>
        <v>0</v>
      </c>
      <c r="L194" s="297">
        <f t="shared" si="108"/>
        <v>0</v>
      </c>
      <c r="M194" s="297">
        <f t="shared" si="108"/>
        <v>0</v>
      </c>
      <c r="N194" s="297">
        <f t="shared" si="108"/>
        <v>0</v>
      </c>
      <c r="O194" s="298">
        <f t="shared" si="108"/>
        <v>0</v>
      </c>
      <c r="P194" s="231"/>
      <c r="Q194" s="231"/>
      <c r="R194" s="231"/>
      <c r="S194" s="231"/>
      <c r="T194" s="231"/>
      <c r="U194" s="231"/>
      <c r="V194" s="231"/>
      <c r="W194" s="231"/>
      <c r="X194" s="231"/>
      <c r="Y194" s="231"/>
      <c r="Z194" s="231"/>
    </row>
    <row r="195" spans="1:26" ht="14.25" customHeight="1">
      <c r="A195" s="304">
        <v>2</v>
      </c>
      <c r="B195" s="300">
        <v>3</v>
      </c>
      <c r="C195" s="300">
        <v>3</v>
      </c>
      <c r="D195" s="300">
        <v>3</v>
      </c>
      <c r="E195" s="300" t="s">
        <v>618</v>
      </c>
      <c r="F195" s="299" t="s">
        <v>764</v>
      </c>
      <c r="G195" s="301"/>
      <c r="H195" s="301"/>
      <c r="I195" s="301"/>
      <c r="J195" s="301"/>
      <c r="K195" s="301"/>
      <c r="L195" s="301"/>
      <c r="M195" s="301"/>
      <c r="N195" s="301">
        <f>SUBTOTAL(9,G195:M195)</f>
        <v>0</v>
      </c>
      <c r="O195" s="302">
        <f>IFERROR(N195/$N$18*100,"0.00")</f>
        <v>0</v>
      </c>
      <c r="P195" s="231"/>
      <c r="Q195" s="231"/>
      <c r="R195" s="231"/>
      <c r="S195" s="231"/>
      <c r="T195" s="231"/>
      <c r="U195" s="231"/>
      <c r="V195" s="231"/>
      <c r="W195" s="231"/>
      <c r="X195" s="231"/>
      <c r="Y195" s="231"/>
      <c r="Z195" s="231"/>
    </row>
    <row r="196" spans="1:26" ht="14.25" customHeight="1">
      <c r="A196" s="295">
        <v>2</v>
      </c>
      <c r="B196" s="296">
        <v>3</v>
      </c>
      <c r="C196" s="296">
        <v>3</v>
      </c>
      <c r="D196" s="296">
        <v>4</v>
      </c>
      <c r="E196" s="296"/>
      <c r="F196" s="295" t="s">
        <v>765</v>
      </c>
      <c r="G196" s="297">
        <f t="shared" ref="G196:N196" si="109">+G197</f>
        <v>0</v>
      </c>
      <c r="H196" s="297">
        <f t="shared" si="109"/>
        <v>0</v>
      </c>
      <c r="I196" s="297">
        <f t="shared" si="109"/>
        <v>0</v>
      </c>
      <c r="J196" s="297">
        <f t="shared" si="109"/>
        <v>0</v>
      </c>
      <c r="K196" s="297">
        <f t="shared" si="109"/>
        <v>0</v>
      </c>
      <c r="L196" s="297">
        <f t="shared" si="109"/>
        <v>0</v>
      </c>
      <c r="M196" s="297">
        <f t="shared" si="109"/>
        <v>0</v>
      </c>
      <c r="N196" s="297">
        <f t="shared" si="109"/>
        <v>0</v>
      </c>
      <c r="O196" s="298">
        <f>SUM(O197:O200)</f>
        <v>19.74741244923996</v>
      </c>
      <c r="P196" s="231"/>
      <c r="Q196" s="231"/>
      <c r="R196" s="231"/>
      <c r="S196" s="231"/>
      <c r="T196" s="231"/>
      <c r="U196" s="231"/>
      <c r="V196" s="231"/>
      <c r="W196" s="231"/>
      <c r="X196" s="231"/>
      <c r="Y196" s="231"/>
      <c r="Z196" s="231"/>
    </row>
    <row r="197" spans="1:26" ht="14.25" customHeight="1">
      <c r="A197" s="304">
        <v>2</v>
      </c>
      <c r="B197" s="300">
        <v>3</v>
      </c>
      <c r="C197" s="300">
        <v>3</v>
      </c>
      <c r="D197" s="300">
        <v>4</v>
      </c>
      <c r="E197" s="300" t="s">
        <v>618</v>
      </c>
      <c r="F197" s="299" t="s">
        <v>765</v>
      </c>
      <c r="G197" s="301"/>
      <c r="H197" s="301"/>
      <c r="I197" s="301"/>
      <c r="J197" s="301"/>
      <c r="K197" s="301"/>
      <c r="L197" s="301"/>
      <c r="M197" s="301"/>
      <c r="N197" s="301">
        <f>SUBTOTAL(9,G197:M197)</f>
        <v>0</v>
      </c>
      <c r="O197" s="302">
        <f>IFERROR(N197/$N$18*100,"0.00")</f>
        <v>0</v>
      </c>
      <c r="P197" s="231"/>
      <c r="Q197" s="231"/>
      <c r="R197" s="231"/>
      <c r="S197" s="231"/>
      <c r="T197" s="231"/>
      <c r="U197" s="231"/>
      <c r="V197" s="231"/>
      <c r="W197" s="231"/>
      <c r="X197" s="231"/>
      <c r="Y197" s="231"/>
      <c r="Z197" s="231"/>
    </row>
    <row r="198" spans="1:26" ht="14.25" customHeight="1">
      <c r="A198" s="292">
        <v>2</v>
      </c>
      <c r="B198" s="293">
        <v>3</v>
      </c>
      <c r="C198" s="293">
        <v>4</v>
      </c>
      <c r="D198" s="293"/>
      <c r="E198" s="293"/>
      <c r="F198" s="292" t="s">
        <v>766</v>
      </c>
      <c r="G198" s="294">
        <f t="shared" ref="G198:O198" si="110">+G199</f>
        <v>2500000</v>
      </c>
      <c r="H198" s="294">
        <f t="shared" si="110"/>
        <v>14890476</v>
      </c>
      <c r="I198" s="294">
        <f t="shared" si="110"/>
        <v>7000000</v>
      </c>
      <c r="J198" s="294">
        <f t="shared" si="110"/>
        <v>0</v>
      </c>
      <c r="K198" s="294">
        <f t="shared" si="110"/>
        <v>0</v>
      </c>
      <c r="L198" s="294">
        <f t="shared" si="110"/>
        <v>0</v>
      </c>
      <c r="M198" s="294">
        <f t="shared" si="110"/>
        <v>0</v>
      </c>
      <c r="N198" s="294">
        <f t="shared" si="110"/>
        <v>24390476</v>
      </c>
      <c r="O198" s="306">
        <f t="shared" si="110"/>
        <v>6.5824708164133199</v>
      </c>
      <c r="P198" s="231"/>
      <c r="Q198" s="231"/>
      <c r="R198" s="231"/>
      <c r="S198" s="231"/>
      <c r="T198" s="231"/>
      <c r="U198" s="231"/>
      <c r="V198" s="231"/>
      <c r="W198" s="231"/>
      <c r="X198" s="231"/>
      <c r="Y198" s="231"/>
      <c r="Z198" s="231"/>
    </row>
    <row r="199" spans="1:26" ht="14.25" customHeight="1">
      <c r="A199" s="295">
        <v>2</v>
      </c>
      <c r="B199" s="296">
        <v>3</v>
      </c>
      <c r="C199" s="296">
        <v>4</v>
      </c>
      <c r="D199" s="296">
        <v>1</v>
      </c>
      <c r="E199" s="296"/>
      <c r="F199" s="295" t="s">
        <v>767</v>
      </c>
      <c r="G199" s="297">
        <f t="shared" ref="G199:O199" si="111">+G200</f>
        <v>2500000</v>
      </c>
      <c r="H199" s="297">
        <f t="shared" si="111"/>
        <v>14890476</v>
      </c>
      <c r="I199" s="297">
        <f t="shared" si="111"/>
        <v>7000000</v>
      </c>
      <c r="J199" s="297">
        <f t="shared" si="111"/>
        <v>0</v>
      </c>
      <c r="K199" s="297">
        <f t="shared" si="111"/>
        <v>0</v>
      </c>
      <c r="L199" s="297">
        <f t="shared" si="111"/>
        <v>0</v>
      </c>
      <c r="M199" s="297">
        <f t="shared" si="111"/>
        <v>0</v>
      </c>
      <c r="N199" s="297">
        <f t="shared" si="111"/>
        <v>24390476</v>
      </c>
      <c r="O199" s="298">
        <f t="shared" si="111"/>
        <v>6.5824708164133199</v>
      </c>
      <c r="P199" s="231"/>
      <c r="Q199" s="231"/>
      <c r="R199" s="231"/>
      <c r="S199" s="231"/>
      <c r="T199" s="231"/>
      <c r="U199" s="231"/>
      <c r="V199" s="231"/>
      <c r="W199" s="231"/>
      <c r="X199" s="231"/>
      <c r="Y199" s="231"/>
      <c r="Z199" s="231"/>
    </row>
    <row r="200" spans="1:26" ht="14.25" customHeight="1">
      <c r="A200" s="304">
        <v>2</v>
      </c>
      <c r="B200" s="300">
        <v>3</v>
      </c>
      <c r="C200" s="300">
        <v>4</v>
      </c>
      <c r="D200" s="300">
        <v>1</v>
      </c>
      <c r="E200" s="300" t="s">
        <v>618</v>
      </c>
      <c r="F200" s="299" t="s">
        <v>767</v>
      </c>
      <c r="G200" s="301">
        <v>2500000</v>
      </c>
      <c r="H200" s="301">
        <v>14890476</v>
      </c>
      <c r="I200" s="301">
        <v>7000000</v>
      </c>
      <c r="J200" s="301"/>
      <c r="K200" s="301"/>
      <c r="L200" s="301"/>
      <c r="M200" s="301"/>
      <c r="N200" s="301">
        <f>SUBTOTAL(9,G200:M200)</f>
        <v>24390476</v>
      </c>
      <c r="O200" s="302">
        <f>IFERROR(N200/$N$18*100,"0.00")</f>
        <v>6.5824708164133199</v>
      </c>
      <c r="P200" s="231"/>
      <c r="Q200" s="231"/>
      <c r="R200" s="231"/>
      <c r="S200" s="231"/>
      <c r="T200" s="231"/>
      <c r="U200" s="231"/>
      <c r="V200" s="231"/>
      <c r="W200" s="231"/>
      <c r="X200" s="231"/>
      <c r="Y200" s="231"/>
      <c r="Z200" s="231"/>
    </row>
    <row r="201" spans="1:26" ht="14.25" customHeight="1">
      <c r="A201" s="292">
        <v>2</v>
      </c>
      <c r="B201" s="293">
        <v>3</v>
      </c>
      <c r="C201" s="293">
        <v>5</v>
      </c>
      <c r="D201" s="293"/>
      <c r="E201" s="293"/>
      <c r="F201" s="292" t="s">
        <v>768</v>
      </c>
      <c r="G201" s="294">
        <f t="shared" ref="G201:O201" si="112">+G202+G204+G206+G208</f>
        <v>0</v>
      </c>
      <c r="H201" s="294">
        <f t="shared" si="112"/>
        <v>0</v>
      </c>
      <c r="I201" s="294">
        <f t="shared" si="112"/>
        <v>0</v>
      </c>
      <c r="J201" s="294">
        <f t="shared" si="112"/>
        <v>0</v>
      </c>
      <c r="K201" s="294">
        <f t="shared" si="112"/>
        <v>0</v>
      </c>
      <c r="L201" s="294">
        <f t="shared" si="112"/>
        <v>0</v>
      </c>
      <c r="M201" s="294">
        <f t="shared" si="112"/>
        <v>785000</v>
      </c>
      <c r="N201" s="294">
        <f t="shared" si="112"/>
        <v>785000</v>
      </c>
      <c r="O201" s="294">
        <f t="shared" si="112"/>
        <v>0.21185480721591723</v>
      </c>
      <c r="P201" s="231"/>
      <c r="Q201" s="231"/>
      <c r="R201" s="231"/>
      <c r="S201" s="231"/>
      <c r="T201" s="231"/>
      <c r="U201" s="231"/>
      <c r="V201" s="231"/>
      <c r="W201" s="231"/>
      <c r="X201" s="231"/>
      <c r="Y201" s="231"/>
      <c r="Z201" s="231"/>
    </row>
    <row r="202" spans="1:26" ht="14.25" customHeight="1">
      <c r="A202" s="295">
        <v>2</v>
      </c>
      <c r="B202" s="296">
        <v>3</v>
      </c>
      <c r="C202" s="296">
        <v>5</v>
      </c>
      <c r="D202" s="296">
        <v>2</v>
      </c>
      <c r="E202" s="296"/>
      <c r="F202" s="295" t="s">
        <v>769</v>
      </c>
      <c r="G202" s="297">
        <f t="shared" ref="G202:O202" si="113">+G203</f>
        <v>0</v>
      </c>
      <c r="H202" s="297">
        <f t="shared" si="113"/>
        <v>0</v>
      </c>
      <c r="I202" s="297">
        <f t="shared" si="113"/>
        <v>0</v>
      </c>
      <c r="J202" s="297">
        <f t="shared" si="113"/>
        <v>0</v>
      </c>
      <c r="K202" s="297">
        <f t="shared" si="113"/>
        <v>0</v>
      </c>
      <c r="L202" s="297">
        <f t="shared" si="113"/>
        <v>0</v>
      </c>
      <c r="M202" s="297">
        <f t="shared" si="113"/>
        <v>0</v>
      </c>
      <c r="N202" s="297">
        <f t="shared" si="113"/>
        <v>0</v>
      </c>
      <c r="O202" s="298">
        <f t="shared" si="113"/>
        <v>0</v>
      </c>
      <c r="P202" s="231"/>
      <c r="Q202" s="231"/>
      <c r="R202" s="231"/>
      <c r="S202" s="231"/>
      <c r="T202" s="231"/>
      <c r="U202" s="231"/>
      <c r="V202" s="231"/>
      <c r="W202" s="231"/>
      <c r="X202" s="231"/>
      <c r="Y202" s="231"/>
      <c r="Z202" s="231"/>
    </row>
    <row r="203" spans="1:26" ht="14.25" customHeight="1">
      <c r="A203" s="304">
        <v>2</v>
      </c>
      <c r="B203" s="300">
        <v>3</v>
      </c>
      <c r="C203" s="300">
        <v>5</v>
      </c>
      <c r="D203" s="300">
        <v>2</v>
      </c>
      <c r="E203" s="300" t="s">
        <v>618</v>
      </c>
      <c r="F203" s="299" t="s">
        <v>769</v>
      </c>
      <c r="G203" s="301"/>
      <c r="H203" s="301"/>
      <c r="I203" s="301"/>
      <c r="J203" s="301"/>
      <c r="K203" s="301"/>
      <c r="L203" s="301"/>
      <c r="M203" s="301"/>
      <c r="N203" s="301">
        <f>SUBTOTAL(9,G203:M203)</f>
        <v>0</v>
      </c>
      <c r="O203" s="302">
        <f>IFERROR(N203/$N$18*100,"0.00")</f>
        <v>0</v>
      </c>
      <c r="P203" s="231"/>
      <c r="Q203" s="231"/>
      <c r="R203" s="231"/>
      <c r="S203" s="231"/>
      <c r="T203" s="231"/>
      <c r="U203" s="231"/>
      <c r="V203" s="231"/>
      <c r="W203" s="231"/>
      <c r="X203" s="231"/>
      <c r="Y203" s="231"/>
      <c r="Z203" s="231"/>
    </row>
    <row r="204" spans="1:26" ht="14.25" customHeight="1">
      <c r="A204" s="295">
        <v>2</v>
      </c>
      <c r="B204" s="296">
        <v>3</v>
      </c>
      <c r="C204" s="296">
        <v>5</v>
      </c>
      <c r="D204" s="296">
        <v>3</v>
      </c>
      <c r="E204" s="296"/>
      <c r="F204" s="295" t="s">
        <v>770</v>
      </c>
      <c r="G204" s="297">
        <f t="shared" ref="G204:O204" si="114">+G205</f>
        <v>0</v>
      </c>
      <c r="H204" s="297">
        <f t="shared" si="114"/>
        <v>0</v>
      </c>
      <c r="I204" s="297">
        <f t="shared" si="114"/>
        <v>0</v>
      </c>
      <c r="J204" s="297">
        <f t="shared" si="114"/>
        <v>0</v>
      </c>
      <c r="K204" s="297">
        <f t="shared" si="114"/>
        <v>0</v>
      </c>
      <c r="L204" s="297">
        <f t="shared" si="114"/>
        <v>0</v>
      </c>
      <c r="M204" s="297">
        <f t="shared" si="114"/>
        <v>35000</v>
      </c>
      <c r="N204" s="297">
        <f t="shared" si="114"/>
        <v>35000</v>
      </c>
      <c r="O204" s="298">
        <f t="shared" si="114"/>
        <v>9.4457557357415321E-3</v>
      </c>
      <c r="P204" s="231"/>
      <c r="Q204" s="231"/>
      <c r="R204" s="231"/>
      <c r="S204" s="231"/>
      <c r="T204" s="231"/>
      <c r="U204" s="231"/>
      <c r="V204" s="231"/>
      <c r="W204" s="231"/>
      <c r="X204" s="231"/>
      <c r="Y204" s="231"/>
      <c r="Z204" s="231"/>
    </row>
    <row r="205" spans="1:26" ht="14.25" customHeight="1">
      <c r="A205" s="304">
        <v>2</v>
      </c>
      <c r="B205" s="300">
        <v>3</v>
      </c>
      <c r="C205" s="300">
        <v>5</v>
      </c>
      <c r="D205" s="300">
        <v>3</v>
      </c>
      <c r="E205" s="300" t="s">
        <v>618</v>
      </c>
      <c r="F205" s="299" t="s">
        <v>770</v>
      </c>
      <c r="G205" s="301"/>
      <c r="H205" s="301"/>
      <c r="I205" s="301"/>
      <c r="J205" s="301"/>
      <c r="K205" s="301"/>
      <c r="L205" s="301"/>
      <c r="M205" s="301">
        <v>35000</v>
      </c>
      <c r="N205" s="301">
        <f>SUBTOTAL(9,G205:M205)</f>
        <v>35000</v>
      </c>
      <c r="O205" s="302">
        <f>IFERROR(N205/$N$18*100,"0.00")</f>
        <v>9.4457557357415321E-3</v>
      </c>
      <c r="P205" s="231"/>
      <c r="Q205" s="231"/>
      <c r="R205" s="231"/>
      <c r="S205" s="231"/>
      <c r="T205" s="231"/>
      <c r="U205" s="231"/>
      <c r="V205" s="231"/>
      <c r="W205" s="231"/>
      <c r="X205" s="231"/>
      <c r="Y205" s="231"/>
      <c r="Z205" s="231"/>
    </row>
    <row r="206" spans="1:26" ht="14.25" customHeight="1">
      <c r="A206" s="295">
        <v>2</v>
      </c>
      <c r="B206" s="296">
        <v>3</v>
      </c>
      <c r="C206" s="296">
        <v>5</v>
      </c>
      <c r="D206" s="296">
        <v>4</v>
      </c>
      <c r="E206" s="296"/>
      <c r="F206" s="295" t="s">
        <v>771</v>
      </c>
      <c r="G206" s="297">
        <f t="shared" ref="G206:O206" si="115">+G207</f>
        <v>0</v>
      </c>
      <c r="H206" s="297">
        <f t="shared" si="115"/>
        <v>0</v>
      </c>
      <c r="I206" s="297">
        <f t="shared" si="115"/>
        <v>0</v>
      </c>
      <c r="J206" s="297">
        <f t="shared" si="115"/>
        <v>0</v>
      </c>
      <c r="K206" s="297">
        <f t="shared" si="115"/>
        <v>0</v>
      </c>
      <c r="L206" s="297">
        <f t="shared" si="115"/>
        <v>0</v>
      </c>
      <c r="M206" s="297">
        <f t="shared" si="115"/>
        <v>350000</v>
      </c>
      <c r="N206" s="297">
        <f t="shared" si="115"/>
        <v>350000</v>
      </c>
      <c r="O206" s="298">
        <f t="shared" si="115"/>
        <v>9.4457557357415331E-2</v>
      </c>
      <c r="P206" s="231"/>
      <c r="Q206" s="231"/>
      <c r="R206" s="231"/>
      <c r="S206" s="231"/>
      <c r="T206" s="231"/>
      <c r="U206" s="231"/>
      <c r="V206" s="231"/>
      <c r="W206" s="231"/>
      <c r="X206" s="231"/>
      <c r="Y206" s="231"/>
      <c r="Z206" s="231"/>
    </row>
    <row r="207" spans="1:26" ht="14.25" customHeight="1">
      <c r="A207" s="304">
        <v>2</v>
      </c>
      <c r="B207" s="300">
        <v>3</v>
      </c>
      <c r="C207" s="300">
        <v>5</v>
      </c>
      <c r="D207" s="300">
        <v>4</v>
      </c>
      <c r="E207" s="300" t="s">
        <v>618</v>
      </c>
      <c r="F207" s="299" t="s">
        <v>771</v>
      </c>
      <c r="G207" s="301"/>
      <c r="H207" s="301"/>
      <c r="I207" s="301"/>
      <c r="J207" s="301"/>
      <c r="K207" s="301"/>
      <c r="L207" s="301"/>
      <c r="M207" s="301">
        <v>350000</v>
      </c>
      <c r="N207" s="301">
        <f>SUBTOTAL(9,G207:M207)</f>
        <v>350000</v>
      </c>
      <c r="O207" s="302">
        <f>IFERROR(N207/$N$18*100,"0.00")</f>
        <v>9.4457557357415331E-2</v>
      </c>
      <c r="P207" s="231"/>
      <c r="Q207" s="231"/>
      <c r="R207" s="231"/>
      <c r="S207" s="231"/>
      <c r="T207" s="231"/>
      <c r="U207" s="231"/>
      <c r="V207" s="231"/>
      <c r="W207" s="231"/>
      <c r="X207" s="231"/>
      <c r="Y207" s="231"/>
      <c r="Z207" s="231"/>
    </row>
    <row r="208" spans="1:26" ht="14.25" customHeight="1">
      <c r="A208" s="295">
        <v>2</v>
      </c>
      <c r="B208" s="296">
        <v>3</v>
      </c>
      <c r="C208" s="296">
        <v>5</v>
      </c>
      <c r="D208" s="296">
        <v>5</v>
      </c>
      <c r="E208" s="296"/>
      <c r="F208" s="295" t="s">
        <v>772</v>
      </c>
      <c r="G208" s="297">
        <f t="shared" ref="G208:O208" si="116">+G209</f>
        <v>0</v>
      </c>
      <c r="H208" s="297">
        <f t="shared" si="116"/>
        <v>0</v>
      </c>
      <c r="I208" s="297">
        <f t="shared" si="116"/>
        <v>0</v>
      </c>
      <c r="J208" s="297">
        <f t="shared" si="116"/>
        <v>0</v>
      </c>
      <c r="K208" s="297">
        <f t="shared" si="116"/>
        <v>0</v>
      </c>
      <c r="L208" s="297">
        <f t="shared" si="116"/>
        <v>0</v>
      </c>
      <c r="M208" s="297">
        <f t="shared" si="116"/>
        <v>400000</v>
      </c>
      <c r="N208" s="297">
        <f t="shared" si="116"/>
        <v>400000</v>
      </c>
      <c r="O208" s="298">
        <f t="shared" si="116"/>
        <v>0.10795149412276037</v>
      </c>
      <c r="P208" s="231"/>
      <c r="Q208" s="231"/>
      <c r="R208" s="231"/>
      <c r="S208" s="231"/>
      <c r="T208" s="231"/>
      <c r="U208" s="231"/>
      <c r="V208" s="231"/>
      <c r="W208" s="231"/>
      <c r="X208" s="231"/>
      <c r="Y208" s="231"/>
      <c r="Z208" s="231"/>
    </row>
    <row r="209" spans="1:26" ht="14.25" customHeight="1">
      <c r="A209" s="304">
        <v>2</v>
      </c>
      <c r="B209" s="300">
        <v>3</v>
      </c>
      <c r="C209" s="300">
        <v>5</v>
      </c>
      <c r="D209" s="300">
        <v>5</v>
      </c>
      <c r="E209" s="300" t="s">
        <v>618</v>
      </c>
      <c r="F209" s="299" t="s">
        <v>773</v>
      </c>
      <c r="G209" s="301"/>
      <c r="H209" s="301"/>
      <c r="I209" s="301"/>
      <c r="J209" s="301"/>
      <c r="K209" s="301"/>
      <c r="L209" s="301"/>
      <c r="M209" s="301">
        <v>400000</v>
      </c>
      <c r="N209" s="301">
        <f>SUBTOTAL(9,G209:M209)</f>
        <v>400000</v>
      </c>
      <c r="O209" s="302">
        <f>IFERROR(N209/$N$18*100,"0.00")</f>
        <v>0.10795149412276037</v>
      </c>
      <c r="P209" s="231"/>
      <c r="Q209" s="231"/>
      <c r="R209" s="231"/>
      <c r="S209" s="231"/>
      <c r="T209" s="231"/>
      <c r="U209" s="231"/>
      <c r="V209" s="231"/>
      <c r="W209" s="231"/>
      <c r="X209" s="231"/>
      <c r="Y209" s="231"/>
      <c r="Z209" s="231"/>
    </row>
    <row r="210" spans="1:26" ht="14.25" customHeight="1">
      <c r="A210" s="292">
        <v>2</v>
      </c>
      <c r="B210" s="293">
        <v>3</v>
      </c>
      <c r="C210" s="293">
        <v>6</v>
      </c>
      <c r="D210" s="293"/>
      <c r="E210" s="293"/>
      <c r="F210" s="292" t="s">
        <v>774</v>
      </c>
      <c r="G210" s="294">
        <f t="shared" ref="G210:O210" si="117">+G211+G215+G219+G223</f>
        <v>0</v>
      </c>
      <c r="H210" s="294">
        <f t="shared" si="117"/>
        <v>0</v>
      </c>
      <c r="I210" s="294">
        <f t="shared" si="117"/>
        <v>0</v>
      </c>
      <c r="J210" s="294">
        <f t="shared" si="117"/>
        <v>0</v>
      </c>
      <c r="K210" s="294">
        <f t="shared" si="117"/>
        <v>0</v>
      </c>
      <c r="L210" s="294">
        <f t="shared" si="117"/>
        <v>0</v>
      </c>
      <c r="M210" s="294">
        <f t="shared" si="117"/>
        <v>270000</v>
      </c>
      <c r="N210" s="294">
        <f t="shared" si="117"/>
        <v>270000</v>
      </c>
      <c r="O210" s="294">
        <f t="shared" si="117"/>
        <v>7.2867258532863258E-2</v>
      </c>
      <c r="P210" s="231"/>
      <c r="Q210" s="231"/>
      <c r="R210" s="231"/>
      <c r="S210" s="231"/>
      <c r="T210" s="231"/>
      <c r="U210" s="231"/>
      <c r="V210" s="231"/>
      <c r="W210" s="231"/>
      <c r="X210" s="231"/>
      <c r="Y210" s="231"/>
      <c r="Z210" s="231"/>
    </row>
    <row r="211" spans="1:26" ht="14.25" customHeight="1">
      <c r="A211" s="295">
        <v>2</v>
      </c>
      <c r="B211" s="296">
        <v>3</v>
      </c>
      <c r="C211" s="296">
        <v>6</v>
      </c>
      <c r="D211" s="296">
        <v>1</v>
      </c>
      <c r="E211" s="296"/>
      <c r="F211" s="295" t="s">
        <v>775</v>
      </c>
      <c r="G211" s="297">
        <f t="shared" ref="G211:O211" si="118">+G212+G213+G214</f>
        <v>0</v>
      </c>
      <c r="H211" s="297">
        <f t="shared" si="118"/>
        <v>0</v>
      </c>
      <c r="I211" s="297">
        <f t="shared" si="118"/>
        <v>0</v>
      </c>
      <c r="J211" s="297">
        <f t="shared" si="118"/>
        <v>0</v>
      </c>
      <c r="K211" s="297">
        <f t="shared" si="118"/>
        <v>0</v>
      </c>
      <c r="L211" s="297">
        <f t="shared" si="118"/>
        <v>0</v>
      </c>
      <c r="M211" s="297">
        <f t="shared" si="118"/>
        <v>0</v>
      </c>
      <c r="N211" s="297">
        <f t="shared" si="118"/>
        <v>0</v>
      </c>
      <c r="O211" s="298">
        <f t="shared" si="118"/>
        <v>0</v>
      </c>
      <c r="P211" s="231"/>
      <c r="Q211" s="231"/>
      <c r="R211" s="231"/>
      <c r="S211" s="231"/>
      <c r="T211" s="231"/>
      <c r="U211" s="231"/>
      <c r="V211" s="231"/>
      <c r="W211" s="231"/>
      <c r="X211" s="231"/>
      <c r="Y211" s="231"/>
      <c r="Z211" s="231"/>
    </row>
    <row r="212" spans="1:26" ht="14.25" customHeight="1">
      <c r="A212" s="304">
        <v>2</v>
      </c>
      <c r="B212" s="300">
        <v>3</v>
      </c>
      <c r="C212" s="300">
        <v>6</v>
      </c>
      <c r="D212" s="300">
        <v>1</v>
      </c>
      <c r="E212" s="300" t="s">
        <v>618</v>
      </c>
      <c r="F212" s="299" t="s">
        <v>776</v>
      </c>
      <c r="G212" s="301"/>
      <c r="H212" s="301"/>
      <c r="I212" s="301"/>
      <c r="J212" s="301"/>
      <c r="K212" s="301"/>
      <c r="L212" s="301"/>
      <c r="M212" s="301"/>
      <c r="N212" s="301">
        <f t="shared" ref="N212:N214" si="119">SUBTOTAL(9,G212:M212)</f>
        <v>0</v>
      </c>
      <c r="O212" s="302">
        <f t="shared" ref="O212:O214" si="120">IFERROR(N212/$N$18*100,"0.00")</f>
        <v>0</v>
      </c>
      <c r="P212" s="231"/>
      <c r="Q212" s="231"/>
      <c r="R212" s="231"/>
      <c r="S212" s="231"/>
      <c r="T212" s="231"/>
      <c r="U212" s="231"/>
      <c r="V212" s="231"/>
      <c r="W212" s="231"/>
      <c r="X212" s="231"/>
      <c r="Y212" s="231"/>
      <c r="Z212" s="231"/>
    </row>
    <row r="213" spans="1:26" ht="14.25" customHeight="1">
      <c r="A213" s="304">
        <v>2</v>
      </c>
      <c r="B213" s="300">
        <v>3</v>
      </c>
      <c r="C213" s="300">
        <v>6</v>
      </c>
      <c r="D213" s="300">
        <v>1</v>
      </c>
      <c r="E213" s="300" t="s">
        <v>620</v>
      </c>
      <c r="F213" s="299" t="s">
        <v>777</v>
      </c>
      <c r="G213" s="301"/>
      <c r="H213" s="301"/>
      <c r="I213" s="301"/>
      <c r="J213" s="301"/>
      <c r="K213" s="301"/>
      <c r="L213" s="301"/>
      <c r="M213" s="301"/>
      <c r="N213" s="301">
        <f t="shared" si="119"/>
        <v>0</v>
      </c>
      <c r="O213" s="302">
        <f t="shared" si="120"/>
        <v>0</v>
      </c>
      <c r="P213" s="231"/>
      <c r="Q213" s="231"/>
      <c r="R213" s="231"/>
      <c r="S213" s="231"/>
      <c r="T213" s="231"/>
      <c r="U213" s="231"/>
      <c r="V213" s="231"/>
      <c r="W213" s="231"/>
      <c r="X213" s="231"/>
      <c r="Y213" s="231"/>
      <c r="Z213" s="231"/>
    </row>
    <row r="214" spans="1:26" ht="14.25" customHeight="1">
      <c r="A214" s="304">
        <v>2</v>
      </c>
      <c r="B214" s="300">
        <v>3</v>
      </c>
      <c r="C214" s="300">
        <v>6</v>
      </c>
      <c r="D214" s="300">
        <v>1</v>
      </c>
      <c r="E214" s="300" t="s">
        <v>643</v>
      </c>
      <c r="F214" s="299" t="s">
        <v>778</v>
      </c>
      <c r="G214" s="301"/>
      <c r="H214" s="301"/>
      <c r="I214" s="301"/>
      <c r="J214" s="301"/>
      <c r="K214" s="301"/>
      <c r="L214" s="301"/>
      <c r="M214" s="301"/>
      <c r="N214" s="301">
        <f t="shared" si="119"/>
        <v>0</v>
      </c>
      <c r="O214" s="302">
        <f t="shared" si="120"/>
        <v>0</v>
      </c>
      <c r="P214" s="231"/>
      <c r="Q214" s="231"/>
      <c r="R214" s="231"/>
      <c r="S214" s="231"/>
      <c r="T214" s="231"/>
      <c r="U214" s="231"/>
      <c r="V214" s="231"/>
      <c r="W214" s="231"/>
      <c r="X214" s="231"/>
      <c r="Y214" s="231"/>
      <c r="Z214" s="231"/>
    </row>
    <row r="215" spans="1:26" ht="14.25" customHeight="1">
      <c r="A215" s="295">
        <v>2</v>
      </c>
      <c r="B215" s="296">
        <v>3</v>
      </c>
      <c r="C215" s="296">
        <v>6</v>
      </c>
      <c r="D215" s="296">
        <v>2</v>
      </c>
      <c r="E215" s="296"/>
      <c r="F215" s="295" t="s">
        <v>779</v>
      </c>
      <c r="G215" s="297">
        <f t="shared" ref="G215:O215" si="121">+G216+G217+G218</f>
        <v>0</v>
      </c>
      <c r="H215" s="297">
        <f t="shared" si="121"/>
        <v>0</v>
      </c>
      <c r="I215" s="297">
        <f t="shared" si="121"/>
        <v>0</v>
      </c>
      <c r="J215" s="297">
        <f t="shared" si="121"/>
        <v>0</v>
      </c>
      <c r="K215" s="297">
        <f t="shared" si="121"/>
        <v>0</v>
      </c>
      <c r="L215" s="297">
        <f t="shared" si="121"/>
        <v>0</v>
      </c>
      <c r="M215" s="297">
        <f t="shared" si="121"/>
        <v>0</v>
      </c>
      <c r="N215" s="297">
        <f t="shared" si="121"/>
        <v>0</v>
      </c>
      <c r="O215" s="298">
        <f t="shared" si="121"/>
        <v>0</v>
      </c>
      <c r="P215" s="231"/>
      <c r="Q215" s="231"/>
      <c r="R215" s="231"/>
      <c r="S215" s="231"/>
      <c r="T215" s="231"/>
      <c r="U215" s="231"/>
      <c r="V215" s="231"/>
      <c r="W215" s="231"/>
      <c r="X215" s="231"/>
      <c r="Y215" s="231"/>
      <c r="Z215" s="231"/>
    </row>
    <row r="216" spans="1:26" ht="14.25" customHeight="1">
      <c r="A216" s="304">
        <v>2</v>
      </c>
      <c r="B216" s="300">
        <v>3</v>
      </c>
      <c r="C216" s="300">
        <v>6</v>
      </c>
      <c r="D216" s="300">
        <v>2</v>
      </c>
      <c r="E216" s="300" t="s">
        <v>618</v>
      </c>
      <c r="F216" s="299" t="s">
        <v>780</v>
      </c>
      <c r="G216" s="301"/>
      <c r="H216" s="301"/>
      <c r="I216" s="301"/>
      <c r="J216" s="301"/>
      <c r="K216" s="301"/>
      <c r="L216" s="301"/>
      <c r="M216" s="301"/>
      <c r="N216" s="301">
        <f t="shared" ref="N216:N218" si="122">SUBTOTAL(9,G216:M216)</f>
        <v>0</v>
      </c>
      <c r="O216" s="302">
        <f t="shared" ref="O216:O218" si="123">IFERROR(N216/$N$18*100,"0.00")</f>
        <v>0</v>
      </c>
      <c r="P216" s="231"/>
      <c r="Q216" s="231"/>
      <c r="R216" s="231"/>
      <c r="S216" s="231"/>
      <c r="T216" s="231"/>
      <c r="U216" s="231"/>
      <c r="V216" s="231"/>
      <c r="W216" s="231"/>
      <c r="X216" s="231"/>
      <c r="Y216" s="231"/>
      <c r="Z216" s="231"/>
    </row>
    <row r="217" spans="1:26" ht="14.25" customHeight="1">
      <c r="A217" s="304">
        <v>2</v>
      </c>
      <c r="B217" s="300">
        <v>3</v>
      </c>
      <c r="C217" s="300">
        <v>6</v>
      </c>
      <c r="D217" s="300">
        <v>2</v>
      </c>
      <c r="E217" s="300" t="s">
        <v>620</v>
      </c>
      <c r="F217" s="299" t="s">
        <v>781</v>
      </c>
      <c r="G217" s="301"/>
      <c r="H217" s="301"/>
      <c r="I217" s="301"/>
      <c r="J217" s="301"/>
      <c r="K217" s="301"/>
      <c r="L217" s="301"/>
      <c r="M217" s="301"/>
      <c r="N217" s="301">
        <f t="shared" si="122"/>
        <v>0</v>
      </c>
      <c r="O217" s="302">
        <f t="shared" si="123"/>
        <v>0</v>
      </c>
      <c r="P217" s="231"/>
      <c r="Q217" s="231"/>
      <c r="R217" s="231"/>
      <c r="S217" s="231"/>
      <c r="T217" s="231"/>
      <c r="U217" s="231"/>
      <c r="V217" s="231"/>
      <c r="W217" s="231"/>
      <c r="X217" s="231"/>
      <c r="Y217" s="231"/>
      <c r="Z217" s="231"/>
    </row>
    <row r="218" spans="1:26" ht="14.25" customHeight="1">
      <c r="A218" s="304">
        <v>2</v>
      </c>
      <c r="B218" s="300">
        <v>3</v>
      </c>
      <c r="C218" s="300">
        <v>6</v>
      </c>
      <c r="D218" s="300">
        <v>2</v>
      </c>
      <c r="E218" s="300" t="s">
        <v>627</v>
      </c>
      <c r="F218" s="299" t="s">
        <v>782</v>
      </c>
      <c r="G218" s="301"/>
      <c r="H218" s="301"/>
      <c r="I218" s="301"/>
      <c r="J218" s="301"/>
      <c r="K218" s="301"/>
      <c r="L218" s="301"/>
      <c r="M218" s="301"/>
      <c r="N218" s="301">
        <f t="shared" si="122"/>
        <v>0</v>
      </c>
      <c r="O218" s="302">
        <f t="shared" si="123"/>
        <v>0</v>
      </c>
      <c r="P218" s="231"/>
      <c r="Q218" s="231"/>
      <c r="R218" s="231"/>
      <c r="S218" s="231"/>
      <c r="T218" s="231"/>
      <c r="U218" s="231"/>
      <c r="V218" s="231"/>
      <c r="W218" s="231"/>
      <c r="X218" s="231"/>
      <c r="Y218" s="231"/>
      <c r="Z218" s="231"/>
    </row>
    <row r="219" spans="1:26" ht="14.25" customHeight="1">
      <c r="A219" s="295">
        <v>2</v>
      </c>
      <c r="B219" s="296">
        <v>3</v>
      </c>
      <c r="C219" s="296">
        <v>6</v>
      </c>
      <c r="D219" s="296">
        <v>3</v>
      </c>
      <c r="E219" s="296"/>
      <c r="F219" s="295" t="s">
        <v>783</v>
      </c>
      <c r="G219" s="297">
        <f t="shared" ref="G219:O219" si="124">+G220+G221+G222</f>
        <v>0</v>
      </c>
      <c r="H219" s="297">
        <f t="shared" si="124"/>
        <v>0</v>
      </c>
      <c r="I219" s="297">
        <f t="shared" si="124"/>
        <v>0</v>
      </c>
      <c r="J219" s="297">
        <f t="shared" si="124"/>
        <v>0</v>
      </c>
      <c r="K219" s="297">
        <f t="shared" si="124"/>
        <v>0</v>
      </c>
      <c r="L219" s="297">
        <f t="shared" si="124"/>
        <v>0</v>
      </c>
      <c r="M219" s="297">
        <f t="shared" si="124"/>
        <v>270000</v>
      </c>
      <c r="N219" s="297">
        <f t="shared" si="124"/>
        <v>270000</v>
      </c>
      <c r="O219" s="298">
        <f t="shared" si="124"/>
        <v>7.2867258532863258E-2</v>
      </c>
      <c r="P219" s="231"/>
      <c r="Q219" s="231"/>
      <c r="R219" s="231"/>
      <c r="S219" s="231"/>
      <c r="T219" s="231"/>
      <c r="U219" s="231"/>
      <c r="V219" s="231"/>
      <c r="W219" s="231"/>
      <c r="X219" s="231"/>
      <c r="Y219" s="231"/>
      <c r="Z219" s="231"/>
    </row>
    <row r="220" spans="1:26" ht="14.25" customHeight="1">
      <c r="A220" s="304">
        <v>2</v>
      </c>
      <c r="B220" s="300">
        <v>3</v>
      </c>
      <c r="C220" s="300">
        <v>6</v>
      </c>
      <c r="D220" s="300">
        <v>3</v>
      </c>
      <c r="E220" s="300" t="s">
        <v>643</v>
      </c>
      <c r="F220" s="303" t="s">
        <v>784</v>
      </c>
      <c r="G220" s="301"/>
      <c r="H220" s="301"/>
      <c r="I220" s="301"/>
      <c r="J220" s="301"/>
      <c r="K220" s="301"/>
      <c r="L220" s="301"/>
      <c r="M220" s="301">
        <v>270000</v>
      </c>
      <c r="N220" s="301">
        <f t="shared" ref="N220:N222" si="125">SUBTOTAL(9,G220:M220)</f>
        <v>270000</v>
      </c>
      <c r="O220" s="302">
        <f t="shared" ref="O220:O222" si="126">IFERROR(N220/$N$18*100,"0.00")</f>
        <v>7.2867258532863258E-2</v>
      </c>
      <c r="P220" s="231"/>
      <c r="Q220" s="231"/>
      <c r="R220" s="231"/>
      <c r="S220" s="231"/>
      <c r="T220" s="231"/>
      <c r="U220" s="231"/>
      <c r="V220" s="231"/>
      <c r="W220" s="231"/>
      <c r="X220" s="231"/>
      <c r="Y220" s="231"/>
      <c r="Z220" s="231"/>
    </row>
    <row r="221" spans="1:26" ht="14.25" customHeight="1">
      <c r="A221" s="304">
        <v>2</v>
      </c>
      <c r="B221" s="300">
        <v>3</v>
      </c>
      <c r="C221" s="300">
        <v>6</v>
      </c>
      <c r="D221" s="300">
        <v>3</v>
      </c>
      <c r="E221" s="300" t="s">
        <v>622</v>
      </c>
      <c r="F221" s="299" t="s">
        <v>785</v>
      </c>
      <c r="G221" s="301"/>
      <c r="H221" s="301"/>
      <c r="I221" s="301"/>
      <c r="J221" s="301"/>
      <c r="K221" s="301"/>
      <c r="L221" s="301"/>
      <c r="M221" s="301"/>
      <c r="N221" s="301">
        <f t="shared" si="125"/>
        <v>0</v>
      </c>
      <c r="O221" s="302">
        <f t="shared" si="126"/>
        <v>0</v>
      </c>
      <c r="P221" s="231"/>
      <c r="Q221" s="231"/>
      <c r="R221" s="231"/>
      <c r="S221" s="231"/>
      <c r="T221" s="231"/>
      <c r="U221" s="231"/>
      <c r="V221" s="231"/>
      <c r="W221" s="231"/>
      <c r="X221" s="231"/>
      <c r="Y221" s="231"/>
      <c r="Z221" s="231"/>
    </row>
    <row r="222" spans="1:26" ht="14.25" customHeight="1">
      <c r="A222" s="304">
        <v>2</v>
      </c>
      <c r="B222" s="300">
        <v>3</v>
      </c>
      <c r="C222" s="300">
        <v>6</v>
      </c>
      <c r="D222" s="300">
        <v>3</v>
      </c>
      <c r="E222" s="300" t="s">
        <v>624</v>
      </c>
      <c r="F222" s="299" t="s">
        <v>786</v>
      </c>
      <c r="G222" s="301"/>
      <c r="H222" s="301"/>
      <c r="I222" s="301"/>
      <c r="J222" s="301"/>
      <c r="K222" s="301"/>
      <c r="L222" s="301"/>
      <c r="M222" s="301"/>
      <c r="N222" s="301">
        <f t="shared" si="125"/>
        <v>0</v>
      </c>
      <c r="O222" s="302">
        <f t="shared" si="126"/>
        <v>0</v>
      </c>
      <c r="P222" s="231"/>
      <c r="Q222" s="231"/>
      <c r="R222" s="231"/>
      <c r="S222" s="231"/>
      <c r="T222" s="231"/>
      <c r="U222" s="231"/>
      <c r="V222" s="231"/>
      <c r="W222" s="231"/>
      <c r="X222" s="231"/>
      <c r="Y222" s="231"/>
      <c r="Z222" s="231"/>
    </row>
    <row r="223" spans="1:26" ht="14.25" customHeight="1">
      <c r="A223" s="295">
        <v>2</v>
      </c>
      <c r="B223" s="296">
        <v>3</v>
      </c>
      <c r="C223" s="296">
        <v>6</v>
      </c>
      <c r="D223" s="296">
        <v>4</v>
      </c>
      <c r="E223" s="296"/>
      <c r="F223" s="295" t="s">
        <v>787</v>
      </c>
      <c r="G223" s="297">
        <f t="shared" ref="G223:O223" si="127">+G224</f>
        <v>0</v>
      </c>
      <c r="H223" s="297">
        <f t="shared" si="127"/>
        <v>0</v>
      </c>
      <c r="I223" s="297">
        <f t="shared" si="127"/>
        <v>0</v>
      </c>
      <c r="J223" s="297">
        <f t="shared" si="127"/>
        <v>0</v>
      </c>
      <c r="K223" s="297">
        <f t="shared" si="127"/>
        <v>0</v>
      </c>
      <c r="L223" s="297">
        <f t="shared" si="127"/>
        <v>0</v>
      </c>
      <c r="M223" s="297">
        <f t="shared" si="127"/>
        <v>0</v>
      </c>
      <c r="N223" s="297">
        <f t="shared" si="127"/>
        <v>0</v>
      </c>
      <c r="O223" s="298">
        <f t="shared" si="127"/>
        <v>0</v>
      </c>
      <c r="P223" s="231"/>
      <c r="Q223" s="231"/>
      <c r="R223" s="231"/>
      <c r="S223" s="231"/>
      <c r="T223" s="231"/>
      <c r="U223" s="231"/>
      <c r="V223" s="231"/>
      <c r="W223" s="231"/>
      <c r="X223" s="231"/>
      <c r="Y223" s="231"/>
      <c r="Z223" s="231"/>
    </row>
    <row r="224" spans="1:26" ht="14.25" customHeight="1">
      <c r="A224" s="304">
        <v>2</v>
      </c>
      <c r="B224" s="300">
        <v>3</v>
      </c>
      <c r="C224" s="300">
        <v>6</v>
      </c>
      <c r="D224" s="300">
        <v>4</v>
      </c>
      <c r="E224" s="300" t="s">
        <v>643</v>
      </c>
      <c r="F224" s="299" t="s">
        <v>788</v>
      </c>
      <c r="G224" s="301"/>
      <c r="H224" s="301"/>
      <c r="I224" s="301"/>
      <c r="J224" s="301"/>
      <c r="K224" s="301"/>
      <c r="L224" s="301"/>
      <c r="M224" s="301"/>
      <c r="N224" s="301">
        <f>SUBTOTAL(9,G224:M224)</f>
        <v>0</v>
      </c>
      <c r="O224" s="302">
        <f>IFERROR(N224/$N$18*100,"0.00")</f>
        <v>0</v>
      </c>
      <c r="P224" s="231"/>
      <c r="Q224" s="231"/>
      <c r="R224" s="231"/>
      <c r="S224" s="231"/>
      <c r="T224" s="231"/>
      <c r="U224" s="231"/>
      <c r="V224" s="231"/>
      <c r="W224" s="231"/>
      <c r="X224" s="231"/>
      <c r="Y224" s="231"/>
      <c r="Z224" s="231"/>
    </row>
    <row r="225" spans="1:26" ht="14.25" customHeight="1">
      <c r="A225" s="292">
        <v>2</v>
      </c>
      <c r="B225" s="293">
        <v>3</v>
      </c>
      <c r="C225" s="293">
        <v>7</v>
      </c>
      <c r="D225" s="293"/>
      <c r="E225" s="293"/>
      <c r="F225" s="292" t="s">
        <v>789</v>
      </c>
      <c r="G225" s="294">
        <f t="shared" ref="G225:O225" si="128">+G226+G233</f>
        <v>0</v>
      </c>
      <c r="H225" s="294">
        <f t="shared" si="128"/>
        <v>0</v>
      </c>
      <c r="I225" s="294">
        <f t="shared" si="128"/>
        <v>0</v>
      </c>
      <c r="J225" s="294">
        <f t="shared" si="128"/>
        <v>5500000</v>
      </c>
      <c r="K225" s="294">
        <f t="shared" si="128"/>
        <v>0</v>
      </c>
      <c r="L225" s="294">
        <f t="shared" si="128"/>
        <v>0</v>
      </c>
      <c r="M225" s="294">
        <f t="shared" si="128"/>
        <v>8030000</v>
      </c>
      <c r="N225" s="294">
        <f t="shared" si="128"/>
        <v>13530000</v>
      </c>
      <c r="O225" s="294">
        <f t="shared" si="128"/>
        <v>3.6514592887023696</v>
      </c>
      <c r="P225" s="231"/>
      <c r="Q225" s="231"/>
      <c r="R225" s="231"/>
      <c r="S225" s="231"/>
      <c r="T225" s="231"/>
      <c r="U225" s="231"/>
      <c r="V225" s="231"/>
      <c r="W225" s="231"/>
      <c r="X225" s="231"/>
      <c r="Y225" s="231"/>
      <c r="Z225" s="231"/>
    </row>
    <row r="226" spans="1:26" ht="14.25" customHeight="1">
      <c r="A226" s="295">
        <v>2</v>
      </c>
      <c r="B226" s="296">
        <v>3</v>
      </c>
      <c r="C226" s="296">
        <v>7</v>
      </c>
      <c r="D226" s="296">
        <v>1</v>
      </c>
      <c r="E226" s="296"/>
      <c r="F226" s="295" t="s">
        <v>790</v>
      </c>
      <c r="G226" s="297">
        <f t="shared" ref="G226:O226" si="129">+G227+G228+G229+G230+G231+G232</f>
        <v>0</v>
      </c>
      <c r="H226" s="297">
        <f t="shared" si="129"/>
        <v>0</v>
      </c>
      <c r="I226" s="297">
        <f t="shared" si="129"/>
        <v>0</v>
      </c>
      <c r="J226" s="297">
        <f t="shared" si="129"/>
        <v>0</v>
      </c>
      <c r="K226" s="297">
        <f t="shared" si="129"/>
        <v>0</v>
      </c>
      <c r="L226" s="297">
        <f t="shared" si="129"/>
        <v>0</v>
      </c>
      <c r="M226" s="297">
        <f t="shared" si="129"/>
        <v>2530000</v>
      </c>
      <c r="N226" s="297">
        <f t="shared" si="129"/>
        <v>2530000</v>
      </c>
      <c r="O226" s="298">
        <f t="shared" si="129"/>
        <v>0.6827932003264594</v>
      </c>
      <c r="P226" s="231"/>
      <c r="Q226" s="231"/>
      <c r="R226" s="231"/>
      <c r="S226" s="231"/>
      <c r="T226" s="231"/>
      <c r="U226" s="231"/>
      <c r="V226" s="231"/>
      <c r="W226" s="231"/>
      <c r="X226" s="231"/>
      <c r="Y226" s="231"/>
      <c r="Z226" s="231"/>
    </row>
    <row r="227" spans="1:26" ht="14.25" customHeight="1">
      <c r="A227" s="304">
        <v>2</v>
      </c>
      <c r="B227" s="300">
        <v>3</v>
      </c>
      <c r="C227" s="300">
        <v>7</v>
      </c>
      <c r="D227" s="300">
        <v>1</v>
      </c>
      <c r="E227" s="300" t="s">
        <v>618</v>
      </c>
      <c r="F227" s="299" t="s">
        <v>791</v>
      </c>
      <c r="G227" s="301"/>
      <c r="H227" s="301"/>
      <c r="I227" s="301"/>
      <c r="J227" s="301"/>
      <c r="K227" s="301"/>
      <c r="L227" s="301"/>
      <c r="M227" s="301">
        <v>1230000</v>
      </c>
      <c r="N227" s="301">
        <f t="shared" ref="N227:N232" si="130">SUBTOTAL(9,G227:M227)</f>
        <v>1230000</v>
      </c>
      <c r="O227" s="302">
        <f t="shared" ref="O227:O232" si="131">IFERROR(N227/$N$18*100,"0.00")</f>
        <v>0.33195084442748812</v>
      </c>
      <c r="P227" s="231"/>
      <c r="Q227" s="231"/>
      <c r="R227" s="231"/>
      <c r="S227" s="231"/>
      <c r="T227" s="231"/>
      <c r="U227" s="231"/>
      <c r="V227" s="231"/>
      <c r="W227" s="231"/>
      <c r="X227" s="231"/>
      <c r="Y227" s="231"/>
      <c r="Z227" s="231"/>
    </row>
    <row r="228" spans="1:26" ht="14.25" customHeight="1">
      <c r="A228" s="304">
        <v>2</v>
      </c>
      <c r="B228" s="300">
        <v>3</v>
      </c>
      <c r="C228" s="300">
        <v>7</v>
      </c>
      <c r="D228" s="300">
        <v>1</v>
      </c>
      <c r="E228" s="300" t="s">
        <v>620</v>
      </c>
      <c r="F228" s="299" t="s">
        <v>792</v>
      </c>
      <c r="G228" s="301"/>
      <c r="H228" s="301"/>
      <c r="I228" s="301"/>
      <c r="J228" s="301"/>
      <c r="K228" s="301"/>
      <c r="L228" s="301"/>
      <c r="M228" s="301">
        <v>600000</v>
      </c>
      <c r="N228" s="301">
        <f t="shared" si="130"/>
        <v>600000</v>
      </c>
      <c r="O228" s="302">
        <f t="shared" si="131"/>
        <v>0.16192724118414056</v>
      </c>
      <c r="P228" s="231"/>
      <c r="Q228" s="231"/>
      <c r="R228" s="231"/>
      <c r="S228" s="231"/>
      <c r="T228" s="231"/>
      <c r="U228" s="231"/>
      <c r="V228" s="231"/>
      <c r="W228" s="231"/>
      <c r="X228" s="231"/>
      <c r="Y228" s="231"/>
      <c r="Z228" s="231"/>
    </row>
    <row r="229" spans="1:26" ht="14.25" customHeight="1">
      <c r="A229" s="304">
        <v>2</v>
      </c>
      <c r="B229" s="300">
        <v>3</v>
      </c>
      <c r="C229" s="300">
        <v>7</v>
      </c>
      <c r="D229" s="300">
        <v>1</v>
      </c>
      <c r="E229" s="300" t="s">
        <v>627</v>
      </c>
      <c r="F229" s="299" t="s">
        <v>793</v>
      </c>
      <c r="G229" s="301"/>
      <c r="H229" s="301"/>
      <c r="I229" s="301"/>
      <c r="J229" s="301"/>
      <c r="K229" s="301"/>
      <c r="L229" s="301"/>
      <c r="M229" s="301"/>
      <c r="N229" s="301">
        <f t="shared" si="130"/>
        <v>0</v>
      </c>
      <c r="O229" s="302">
        <f t="shared" si="131"/>
        <v>0</v>
      </c>
      <c r="P229" s="231"/>
      <c r="Q229" s="231"/>
      <c r="R229" s="231"/>
      <c r="S229" s="231"/>
      <c r="T229" s="231"/>
      <c r="U229" s="231"/>
      <c r="V229" s="231"/>
      <c r="W229" s="231"/>
      <c r="X229" s="231"/>
      <c r="Y229" s="231"/>
      <c r="Z229" s="231"/>
    </row>
    <row r="230" spans="1:26" ht="14.25" customHeight="1">
      <c r="A230" s="304">
        <v>2</v>
      </c>
      <c r="B230" s="300">
        <v>3</v>
      </c>
      <c r="C230" s="300">
        <v>7</v>
      </c>
      <c r="D230" s="300">
        <v>1</v>
      </c>
      <c r="E230" s="300" t="s">
        <v>643</v>
      </c>
      <c r="F230" s="299" t="s">
        <v>794</v>
      </c>
      <c r="G230" s="301"/>
      <c r="H230" s="301"/>
      <c r="I230" s="301"/>
      <c r="J230" s="301"/>
      <c r="K230" s="301"/>
      <c r="L230" s="301"/>
      <c r="M230" s="301">
        <v>700000</v>
      </c>
      <c r="N230" s="301">
        <f t="shared" si="130"/>
        <v>700000</v>
      </c>
      <c r="O230" s="302">
        <f t="shared" si="131"/>
        <v>0.18891511471483066</v>
      </c>
      <c r="P230" s="231"/>
      <c r="Q230" s="231"/>
      <c r="R230" s="231"/>
      <c r="S230" s="231"/>
      <c r="T230" s="231"/>
      <c r="U230" s="231"/>
      <c r="V230" s="231"/>
      <c r="W230" s="231"/>
      <c r="X230" s="231"/>
      <c r="Y230" s="231"/>
      <c r="Z230" s="231"/>
    </row>
    <row r="231" spans="1:26" ht="14.25" customHeight="1">
      <c r="A231" s="304">
        <v>2</v>
      </c>
      <c r="B231" s="300">
        <v>3</v>
      </c>
      <c r="C231" s="300">
        <v>7</v>
      </c>
      <c r="D231" s="300">
        <v>1</v>
      </c>
      <c r="E231" s="300" t="s">
        <v>622</v>
      </c>
      <c r="F231" s="299" t="s">
        <v>795</v>
      </c>
      <c r="G231" s="301"/>
      <c r="H231" s="301"/>
      <c r="I231" s="301"/>
      <c r="J231" s="301"/>
      <c r="K231" s="301"/>
      <c r="L231" s="301"/>
      <c r="M231" s="301"/>
      <c r="N231" s="301">
        <f t="shared" si="130"/>
        <v>0</v>
      </c>
      <c r="O231" s="302">
        <f t="shared" si="131"/>
        <v>0</v>
      </c>
      <c r="P231" s="231"/>
      <c r="Q231" s="231"/>
      <c r="R231" s="231"/>
      <c r="S231" s="231"/>
      <c r="T231" s="231"/>
      <c r="U231" s="231"/>
      <c r="V231" s="231"/>
      <c r="W231" s="231"/>
      <c r="X231" s="231"/>
      <c r="Y231" s="231"/>
      <c r="Z231" s="231"/>
    </row>
    <row r="232" spans="1:26" ht="14.25" customHeight="1">
      <c r="A232" s="304">
        <v>2</v>
      </c>
      <c r="B232" s="300">
        <v>3</v>
      </c>
      <c r="C232" s="300">
        <v>7</v>
      </c>
      <c r="D232" s="300">
        <v>1</v>
      </c>
      <c r="E232" s="300" t="s">
        <v>624</v>
      </c>
      <c r="F232" s="299" t="s">
        <v>796</v>
      </c>
      <c r="G232" s="301"/>
      <c r="H232" s="301"/>
      <c r="I232" s="301"/>
      <c r="J232" s="301"/>
      <c r="K232" s="301"/>
      <c r="L232" s="301"/>
      <c r="M232" s="301"/>
      <c r="N232" s="301">
        <f t="shared" si="130"/>
        <v>0</v>
      </c>
      <c r="O232" s="302">
        <f t="shared" si="131"/>
        <v>0</v>
      </c>
      <c r="P232" s="231"/>
      <c r="Q232" s="231"/>
      <c r="R232" s="231"/>
      <c r="S232" s="231"/>
      <c r="T232" s="231"/>
      <c r="U232" s="231"/>
      <c r="V232" s="231"/>
      <c r="W232" s="231"/>
      <c r="X232" s="231"/>
      <c r="Y232" s="231"/>
      <c r="Z232" s="231"/>
    </row>
    <row r="233" spans="1:26" ht="14.25" customHeight="1">
      <c r="A233" s="295">
        <v>2</v>
      </c>
      <c r="B233" s="296">
        <v>3</v>
      </c>
      <c r="C233" s="296">
        <v>7</v>
      </c>
      <c r="D233" s="296">
        <v>2</v>
      </c>
      <c r="E233" s="296"/>
      <c r="F233" s="295" t="s">
        <v>797</v>
      </c>
      <c r="G233" s="297">
        <f t="shared" ref="G233:O233" si="132">+G234+G235+G236+G237</f>
        <v>0</v>
      </c>
      <c r="H233" s="297">
        <f t="shared" si="132"/>
        <v>0</v>
      </c>
      <c r="I233" s="297">
        <f t="shared" si="132"/>
        <v>0</v>
      </c>
      <c r="J233" s="297">
        <f>+J234+J235+J236+J237</f>
        <v>5500000</v>
      </c>
      <c r="K233" s="297">
        <f t="shared" si="132"/>
        <v>0</v>
      </c>
      <c r="L233" s="297">
        <f t="shared" si="132"/>
        <v>0</v>
      </c>
      <c r="M233" s="297">
        <f t="shared" si="132"/>
        <v>5500000</v>
      </c>
      <c r="N233" s="297">
        <f>+N234+N235+N236+N237</f>
        <v>11000000</v>
      </c>
      <c r="O233" s="298">
        <f t="shared" si="132"/>
        <v>2.96866608837591</v>
      </c>
      <c r="P233" s="231"/>
      <c r="Q233" s="231"/>
      <c r="R233" s="231"/>
      <c r="S233" s="231"/>
      <c r="T233" s="231"/>
      <c r="U233" s="231"/>
      <c r="V233" s="231"/>
      <c r="W233" s="231"/>
      <c r="X233" s="231"/>
      <c r="Y233" s="231"/>
      <c r="Z233" s="231"/>
    </row>
    <row r="234" spans="1:26" ht="14.25" customHeight="1">
      <c r="A234" s="299">
        <v>2</v>
      </c>
      <c r="B234" s="300">
        <v>3</v>
      </c>
      <c r="C234" s="300">
        <v>7</v>
      </c>
      <c r="D234" s="300">
        <v>2</v>
      </c>
      <c r="E234" s="300" t="s">
        <v>620</v>
      </c>
      <c r="F234" s="299" t="s">
        <v>798</v>
      </c>
      <c r="G234" s="301"/>
      <c r="H234" s="301"/>
      <c r="I234" s="301"/>
      <c r="J234" s="301">
        <v>5500000</v>
      </c>
      <c r="K234" s="301"/>
      <c r="L234" s="301"/>
      <c r="M234" s="301"/>
      <c r="N234" s="301">
        <f t="shared" ref="N234:N237" si="133">SUBTOTAL(9,G234:M234)</f>
        <v>5500000</v>
      </c>
      <c r="O234" s="302">
        <f t="shared" ref="O234:O237" si="134">IFERROR(N234/$N$18*100,"0.00")</f>
        <v>1.484333044187955</v>
      </c>
      <c r="P234" s="231"/>
      <c r="Q234" s="231"/>
      <c r="R234" s="231"/>
      <c r="S234" s="231"/>
      <c r="T234" s="231"/>
      <c r="U234" s="231"/>
      <c r="V234" s="231"/>
      <c r="W234" s="231"/>
      <c r="X234" s="231"/>
      <c r="Y234" s="231"/>
      <c r="Z234" s="231"/>
    </row>
    <row r="235" spans="1:26" ht="14.25" customHeight="1">
      <c r="A235" s="299">
        <v>2</v>
      </c>
      <c r="B235" s="300">
        <v>3</v>
      </c>
      <c r="C235" s="300">
        <v>7</v>
      </c>
      <c r="D235" s="300">
        <v>2</v>
      </c>
      <c r="E235" s="300" t="s">
        <v>627</v>
      </c>
      <c r="F235" s="299" t="s">
        <v>799</v>
      </c>
      <c r="G235" s="301"/>
      <c r="H235" s="301"/>
      <c r="I235" s="301"/>
      <c r="J235" s="301"/>
      <c r="K235" s="301"/>
      <c r="L235" s="301"/>
      <c r="M235" s="301">
        <v>5500000</v>
      </c>
      <c r="N235" s="301">
        <f t="shared" si="133"/>
        <v>5500000</v>
      </c>
      <c r="O235" s="302">
        <f t="shared" si="134"/>
        <v>1.484333044187955</v>
      </c>
      <c r="P235" s="231"/>
      <c r="Q235" s="231"/>
      <c r="R235" s="231"/>
      <c r="S235" s="231"/>
      <c r="T235" s="231"/>
      <c r="U235" s="231"/>
      <c r="V235" s="231"/>
      <c r="W235" s="231"/>
      <c r="X235" s="231"/>
      <c r="Y235" s="231"/>
      <c r="Z235" s="231"/>
    </row>
    <row r="236" spans="1:26" ht="14.25" customHeight="1">
      <c r="A236" s="299">
        <v>2</v>
      </c>
      <c r="B236" s="300">
        <v>3</v>
      </c>
      <c r="C236" s="300">
        <v>7</v>
      </c>
      <c r="D236" s="300">
        <v>2</v>
      </c>
      <c r="E236" s="300" t="s">
        <v>622</v>
      </c>
      <c r="F236" s="299" t="s">
        <v>800</v>
      </c>
      <c r="G236" s="301"/>
      <c r="H236" s="301"/>
      <c r="I236" s="301"/>
      <c r="J236" s="301"/>
      <c r="K236" s="301"/>
      <c r="L236" s="301"/>
      <c r="M236" s="301"/>
      <c r="N236" s="301">
        <f t="shared" si="133"/>
        <v>0</v>
      </c>
      <c r="O236" s="302">
        <f t="shared" si="134"/>
        <v>0</v>
      </c>
      <c r="P236" s="231"/>
      <c r="Q236" s="231"/>
      <c r="R236" s="231"/>
      <c r="S236" s="231"/>
      <c r="T236" s="231"/>
      <c r="U236" s="231"/>
      <c r="V236" s="231"/>
      <c r="W236" s="231"/>
      <c r="X236" s="231"/>
      <c r="Y236" s="231"/>
      <c r="Z236" s="231"/>
    </row>
    <row r="237" spans="1:26" ht="14.25" customHeight="1">
      <c r="A237" s="303">
        <v>2</v>
      </c>
      <c r="B237" s="308">
        <v>3</v>
      </c>
      <c r="C237" s="308">
        <v>7</v>
      </c>
      <c r="D237" s="308">
        <v>2</v>
      </c>
      <c r="E237" s="308" t="s">
        <v>624</v>
      </c>
      <c r="F237" s="299" t="s">
        <v>801</v>
      </c>
      <c r="G237" s="301"/>
      <c r="H237" s="301"/>
      <c r="I237" s="301"/>
      <c r="J237" s="301"/>
      <c r="K237" s="301"/>
      <c r="L237" s="301"/>
      <c r="M237" s="301"/>
      <c r="N237" s="301">
        <f t="shared" si="133"/>
        <v>0</v>
      </c>
      <c r="O237" s="302">
        <f t="shared" si="134"/>
        <v>0</v>
      </c>
      <c r="P237" s="231"/>
      <c r="Q237" s="231"/>
      <c r="R237" s="231"/>
      <c r="S237" s="231"/>
      <c r="T237" s="231"/>
      <c r="U237" s="231"/>
      <c r="V237" s="231"/>
      <c r="W237" s="231"/>
      <c r="X237" s="231"/>
      <c r="Y237" s="231"/>
      <c r="Z237" s="231"/>
    </row>
    <row r="238" spans="1:26" ht="14.25" customHeight="1">
      <c r="A238" s="292">
        <v>2</v>
      </c>
      <c r="B238" s="293">
        <v>3</v>
      </c>
      <c r="C238" s="293">
        <v>9</v>
      </c>
      <c r="D238" s="293"/>
      <c r="E238" s="293"/>
      <c r="F238" s="292" t="s">
        <v>802</v>
      </c>
      <c r="G238" s="294">
        <f t="shared" ref="G238:O238" si="135">+G239+G242+G245+G247+G249+G251+G253</f>
        <v>0</v>
      </c>
      <c r="H238" s="294">
        <f t="shared" si="135"/>
        <v>0</v>
      </c>
      <c r="I238" s="294">
        <f t="shared" si="135"/>
        <v>0</v>
      </c>
      <c r="J238" s="294">
        <f t="shared" si="135"/>
        <v>6800000</v>
      </c>
      <c r="K238" s="294">
        <f t="shared" si="135"/>
        <v>0</v>
      </c>
      <c r="L238" s="294">
        <f t="shared" si="135"/>
        <v>0</v>
      </c>
      <c r="M238" s="294">
        <f>+M239+M242+M245+M247+M249+M251+M253</f>
        <v>3860000</v>
      </c>
      <c r="N238" s="294">
        <f>+N239+N242+N245+N247+N249+N251+N253</f>
        <v>10660000</v>
      </c>
      <c r="O238" s="294">
        <f t="shared" si="135"/>
        <v>2.8769073183715643</v>
      </c>
      <c r="P238" s="231"/>
      <c r="Q238" s="231"/>
      <c r="R238" s="231"/>
      <c r="S238" s="231"/>
      <c r="T238" s="231"/>
      <c r="U238" s="231"/>
      <c r="V238" s="231"/>
      <c r="W238" s="231"/>
      <c r="X238" s="231"/>
      <c r="Y238" s="231"/>
      <c r="Z238" s="231"/>
    </row>
    <row r="239" spans="1:26" ht="14.25" customHeight="1">
      <c r="A239" s="295">
        <v>2</v>
      </c>
      <c r="B239" s="296">
        <v>3</v>
      </c>
      <c r="C239" s="296">
        <v>9</v>
      </c>
      <c r="D239" s="296">
        <v>1</v>
      </c>
      <c r="E239" s="296"/>
      <c r="F239" s="295" t="s">
        <v>803</v>
      </c>
      <c r="G239" s="297">
        <f t="shared" ref="G239:O239" si="136">+G240+G241</f>
        <v>0</v>
      </c>
      <c r="H239" s="297">
        <f t="shared" si="136"/>
        <v>0</v>
      </c>
      <c r="I239" s="297">
        <f t="shared" si="136"/>
        <v>0</v>
      </c>
      <c r="J239" s="297">
        <f t="shared" si="136"/>
        <v>0</v>
      </c>
      <c r="K239" s="297">
        <f t="shared" si="136"/>
        <v>0</v>
      </c>
      <c r="L239" s="297">
        <f t="shared" si="136"/>
        <v>0</v>
      </c>
      <c r="M239" s="297">
        <f t="shared" si="136"/>
        <v>0</v>
      </c>
      <c r="N239" s="297">
        <f t="shared" si="136"/>
        <v>0</v>
      </c>
      <c r="O239" s="298">
        <f t="shared" si="136"/>
        <v>0</v>
      </c>
      <c r="P239" s="231"/>
      <c r="Q239" s="231"/>
      <c r="R239" s="231"/>
      <c r="S239" s="231"/>
      <c r="T239" s="231"/>
      <c r="U239" s="231"/>
      <c r="V239" s="231"/>
      <c r="W239" s="231"/>
      <c r="X239" s="231"/>
      <c r="Y239" s="231"/>
      <c r="Z239" s="231"/>
    </row>
    <row r="240" spans="1:26" ht="14.25" customHeight="1">
      <c r="A240" s="304">
        <v>2</v>
      </c>
      <c r="B240" s="300">
        <v>3</v>
      </c>
      <c r="C240" s="300">
        <v>9</v>
      </c>
      <c r="D240" s="300">
        <v>1</v>
      </c>
      <c r="E240" s="300" t="s">
        <v>618</v>
      </c>
      <c r="F240" s="299" t="s">
        <v>804</v>
      </c>
      <c r="G240" s="301"/>
      <c r="H240" s="301"/>
      <c r="I240" s="301"/>
      <c r="J240" s="301"/>
      <c r="K240" s="301"/>
      <c r="L240" s="301"/>
      <c r="M240" s="301"/>
      <c r="N240" s="301">
        <f t="shared" ref="N240:N241" si="137">SUBTOTAL(9,G240:M240)</f>
        <v>0</v>
      </c>
      <c r="O240" s="302">
        <f t="shared" ref="O240:O241" si="138">IFERROR(N240/$N$18*100,"0.00")</f>
        <v>0</v>
      </c>
      <c r="P240" s="231"/>
      <c r="Q240" s="231"/>
      <c r="R240" s="231"/>
      <c r="S240" s="231"/>
      <c r="T240" s="231"/>
      <c r="U240" s="231"/>
      <c r="V240" s="231"/>
      <c r="W240" s="231"/>
      <c r="X240" s="231"/>
      <c r="Y240" s="231"/>
      <c r="Z240" s="231"/>
    </row>
    <row r="241" spans="1:26" ht="14.25" customHeight="1">
      <c r="A241" s="304">
        <v>2</v>
      </c>
      <c r="B241" s="300">
        <v>3</v>
      </c>
      <c r="C241" s="300">
        <v>9</v>
      </c>
      <c r="D241" s="300">
        <v>1</v>
      </c>
      <c r="E241" s="300" t="s">
        <v>620</v>
      </c>
      <c r="F241" s="299" t="s">
        <v>805</v>
      </c>
      <c r="G241" s="301"/>
      <c r="H241" s="301"/>
      <c r="I241" s="301"/>
      <c r="J241" s="301"/>
      <c r="K241" s="301"/>
      <c r="L241" s="301"/>
      <c r="M241" s="301"/>
      <c r="N241" s="301">
        <f t="shared" si="137"/>
        <v>0</v>
      </c>
      <c r="O241" s="302">
        <f t="shared" si="138"/>
        <v>0</v>
      </c>
      <c r="P241" s="231"/>
      <c r="Q241" s="231"/>
      <c r="R241" s="231"/>
      <c r="S241" s="231"/>
      <c r="T241" s="231"/>
      <c r="U241" s="231"/>
      <c r="V241" s="231"/>
      <c r="W241" s="231"/>
      <c r="X241" s="231"/>
      <c r="Y241" s="231"/>
      <c r="Z241" s="231"/>
    </row>
    <row r="242" spans="1:26" ht="14.25" customHeight="1">
      <c r="A242" s="295">
        <v>2</v>
      </c>
      <c r="B242" s="296">
        <v>3</v>
      </c>
      <c r="C242" s="296">
        <v>9</v>
      </c>
      <c r="D242" s="296">
        <v>2</v>
      </c>
      <c r="E242" s="296"/>
      <c r="F242" s="295" t="s">
        <v>806</v>
      </c>
      <c r="G242" s="297">
        <f t="shared" ref="G242:O242" si="139">+G243+G244</f>
        <v>0</v>
      </c>
      <c r="H242" s="297">
        <f t="shared" si="139"/>
        <v>0</v>
      </c>
      <c r="I242" s="297">
        <f t="shared" si="139"/>
        <v>0</v>
      </c>
      <c r="J242" s="297">
        <f t="shared" si="139"/>
        <v>0</v>
      </c>
      <c r="K242" s="297">
        <f t="shared" si="139"/>
        <v>0</v>
      </c>
      <c r="L242" s="297">
        <f t="shared" si="139"/>
        <v>0</v>
      </c>
      <c r="M242" s="297">
        <f t="shared" si="139"/>
        <v>2500000</v>
      </c>
      <c r="N242" s="297">
        <f t="shared" si="139"/>
        <v>2500000</v>
      </c>
      <c r="O242" s="298">
        <f t="shared" si="139"/>
        <v>0.67469683826725224</v>
      </c>
      <c r="P242" s="231"/>
      <c r="Q242" s="231"/>
      <c r="R242" s="231"/>
      <c r="S242" s="231"/>
      <c r="T242" s="231"/>
      <c r="U242" s="231"/>
      <c r="V242" s="231"/>
      <c r="W242" s="231"/>
      <c r="X242" s="231"/>
      <c r="Y242" s="231"/>
      <c r="Z242" s="231"/>
    </row>
    <row r="243" spans="1:26" ht="14.25" customHeight="1">
      <c r="A243" s="304">
        <v>2</v>
      </c>
      <c r="B243" s="300">
        <v>3</v>
      </c>
      <c r="C243" s="300">
        <v>9</v>
      </c>
      <c r="D243" s="300">
        <v>2</v>
      </c>
      <c r="E243" s="300" t="s">
        <v>618</v>
      </c>
      <c r="F243" s="299" t="s">
        <v>807</v>
      </c>
      <c r="G243" s="301"/>
      <c r="H243" s="301"/>
      <c r="I243" s="301"/>
      <c r="J243" s="301"/>
      <c r="K243" s="301"/>
      <c r="L243" s="301"/>
      <c r="M243" s="301">
        <v>2500000</v>
      </c>
      <c r="N243" s="301">
        <f t="shared" ref="N243:N244" si="140">SUBTOTAL(9,G243:M243)</f>
        <v>2500000</v>
      </c>
      <c r="O243" s="302">
        <f t="shared" ref="O243:O244" si="141">IFERROR(N243/$N$18*100,"0.00")</f>
        <v>0.67469683826725224</v>
      </c>
      <c r="P243" s="231"/>
      <c r="Q243" s="231"/>
      <c r="R243" s="231"/>
      <c r="S243" s="231"/>
      <c r="T243" s="231"/>
      <c r="U243" s="231"/>
      <c r="V243" s="231"/>
      <c r="W243" s="231"/>
      <c r="X243" s="231"/>
      <c r="Y243" s="231"/>
      <c r="Z243" s="231"/>
    </row>
    <row r="244" spans="1:26" ht="14.25" customHeight="1">
      <c r="A244" s="304">
        <v>2</v>
      </c>
      <c r="B244" s="300">
        <v>3</v>
      </c>
      <c r="C244" s="300">
        <v>9</v>
      </c>
      <c r="D244" s="300">
        <v>2</v>
      </c>
      <c r="E244" s="300" t="s">
        <v>620</v>
      </c>
      <c r="F244" s="299" t="s">
        <v>808</v>
      </c>
      <c r="G244" s="301"/>
      <c r="H244" s="301"/>
      <c r="I244" s="301"/>
      <c r="J244" s="301"/>
      <c r="K244" s="301"/>
      <c r="L244" s="301"/>
      <c r="M244" s="301"/>
      <c r="N244" s="301">
        <f t="shared" si="140"/>
        <v>0</v>
      </c>
      <c r="O244" s="302">
        <f t="shared" si="141"/>
        <v>0</v>
      </c>
      <c r="P244" s="231"/>
      <c r="Q244" s="231"/>
      <c r="R244" s="231"/>
      <c r="S244" s="231"/>
      <c r="T244" s="231"/>
      <c r="U244" s="231"/>
      <c r="V244" s="231"/>
      <c r="W244" s="231"/>
      <c r="X244" s="231"/>
      <c r="Y244" s="231"/>
      <c r="Z244" s="231"/>
    </row>
    <row r="245" spans="1:26" ht="14.25" customHeight="1">
      <c r="A245" s="295">
        <v>2</v>
      </c>
      <c r="B245" s="296">
        <v>3</v>
      </c>
      <c r="C245" s="296">
        <v>9</v>
      </c>
      <c r="D245" s="296">
        <v>3</v>
      </c>
      <c r="E245" s="296"/>
      <c r="F245" s="295" t="s">
        <v>809</v>
      </c>
      <c r="G245" s="297">
        <f t="shared" ref="G245:O245" si="142">+G246</f>
        <v>0</v>
      </c>
      <c r="H245" s="297">
        <f t="shared" si="142"/>
        <v>0</v>
      </c>
      <c r="I245" s="297">
        <f t="shared" si="142"/>
        <v>0</v>
      </c>
      <c r="J245" s="297">
        <f t="shared" si="142"/>
        <v>6800000</v>
      </c>
      <c r="K245" s="297">
        <f t="shared" si="142"/>
        <v>0</v>
      </c>
      <c r="L245" s="297">
        <f t="shared" si="142"/>
        <v>0</v>
      </c>
      <c r="M245" s="297">
        <f t="shared" si="142"/>
        <v>0</v>
      </c>
      <c r="N245" s="297">
        <f t="shared" si="142"/>
        <v>6800000</v>
      </c>
      <c r="O245" s="298">
        <f t="shared" si="142"/>
        <v>1.8351754000869265</v>
      </c>
      <c r="P245" s="231"/>
      <c r="Q245" s="231"/>
      <c r="R245" s="231"/>
      <c r="S245" s="231"/>
      <c r="T245" s="231"/>
      <c r="U245" s="231"/>
      <c r="V245" s="231"/>
      <c r="W245" s="231"/>
      <c r="X245" s="231"/>
      <c r="Y245" s="231"/>
      <c r="Z245" s="231"/>
    </row>
    <row r="246" spans="1:26" ht="14.25" customHeight="1">
      <c r="A246" s="304">
        <v>2</v>
      </c>
      <c r="B246" s="300">
        <v>3</v>
      </c>
      <c r="C246" s="300">
        <v>9</v>
      </c>
      <c r="D246" s="300">
        <v>3</v>
      </c>
      <c r="E246" s="300" t="s">
        <v>618</v>
      </c>
      <c r="F246" s="299" t="s">
        <v>809</v>
      </c>
      <c r="G246" s="301"/>
      <c r="H246" s="301"/>
      <c r="I246" s="301"/>
      <c r="J246" s="301">
        <v>6800000</v>
      </c>
      <c r="K246" s="301"/>
      <c r="L246" s="301"/>
      <c r="M246" s="301"/>
      <c r="N246" s="301">
        <f>SUBTOTAL(9,G246:M246)</f>
        <v>6800000</v>
      </c>
      <c r="O246" s="302">
        <f>IFERROR(N246/$N$18*100,"0.00")</f>
        <v>1.8351754000869265</v>
      </c>
      <c r="P246" s="231"/>
      <c r="Q246" s="231"/>
      <c r="R246" s="231"/>
      <c r="S246" s="231"/>
      <c r="T246" s="231"/>
      <c r="U246" s="231"/>
      <c r="V246" s="231"/>
      <c r="W246" s="231"/>
      <c r="X246" s="231"/>
      <c r="Y246" s="231"/>
      <c r="Z246" s="231"/>
    </row>
    <row r="247" spans="1:26" ht="14.25" customHeight="1">
      <c r="A247" s="295">
        <v>2</v>
      </c>
      <c r="B247" s="296">
        <v>3</v>
      </c>
      <c r="C247" s="296">
        <v>9</v>
      </c>
      <c r="D247" s="296">
        <v>5</v>
      </c>
      <c r="E247" s="296"/>
      <c r="F247" s="295" t="s">
        <v>810</v>
      </c>
      <c r="G247" s="297">
        <f t="shared" ref="G247:O247" si="143">+G248</f>
        <v>0</v>
      </c>
      <c r="H247" s="297">
        <f t="shared" si="143"/>
        <v>0</v>
      </c>
      <c r="I247" s="297">
        <f t="shared" si="143"/>
        <v>0</v>
      </c>
      <c r="J247" s="297">
        <f t="shared" si="143"/>
        <v>0</v>
      </c>
      <c r="K247" s="297">
        <f t="shared" si="143"/>
        <v>0</v>
      </c>
      <c r="L247" s="297">
        <f t="shared" si="143"/>
        <v>0</v>
      </c>
      <c r="M247" s="297">
        <f t="shared" si="143"/>
        <v>0</v>
      </c>
      <c r="N247" s="297">
        <f t="shared" si="143"/>
        <v>0</v>
      </c>
      <c r="O247" s="298">
        <f t="shared" si="143"/>
        <v>0</v>
      </c>
      <c r="P247" s="231"/>
      <c r="Q247" s="231"/>
      <c r="R247" s="231"/>
      <c r="S247" s="231"/>
      <c r="T247" s="231"/>
      <c r="U247" s="231"/>
      <c r="V247" s="231"/>
      <c r="W247" s="231"/>
      <c r="X247" s="231"/>
      <c r="Y247" s="231"/>
      <c r="Z247" s="231"/>
    </row>
    <row r="248" spans="1:26" ht="14.25" customHeight="1">
      <c r="A248" s="304">
        <v>2</v>
      </c>
      <c r="B248" s="300">
        <v>3</v>
      </c>
      <c r="C248" s="300">
        <v>9</v>
      </c>
      <c r="D248" s="300">
        <v>5</v>
      </c>
      <c r="E248" s="300" t="s">
        <v>618</v>
      </c>
      <c r="F248" s="299" t="s">
        <v>810</v>
      </c>
      <c r="G248" s="301"/>
      <c r="H248" s="301"/>
      <c r="I248" s="301"/>
      <c r="J248" s="301"/>
      <c r="K248" s="301"/>
      <c r="L248" s="301"/>
      <c r="M248" s="301"/>
      <c r="N248" s="301">
        <f>SUBTOTAL(9,G248:M248)</f>
        <v>0</v>
      </c>
      <c r="O248" s="302">
        <f>IFERROR(N248/$N$18*100,"0.00")</f>
        <v>0</v>
      </c>
      <c r="P248" s="231"/>
      <c r="Q248" s="231"/>
      <c r="R248" s="231"/>
      <c r="S248" s="231"/>
      <c r="T248" s="231"/>
      <c r="U248" s="231"/>
      <c r="V248" s="231"/>
      <c r="W248" s="231"/>
      <c r="X248" s="231"/>
      <c r="Y248" s="231"/>
      <c r="Z248" s="231"/>
    </row>
    <row r="249" spans="1:26" ht="14.25" customHeight="1">
      <c r="A249" s="295">
        <v>2</v>
      </c>
      <c r="B249" s="296">
        <v>3</v>
      </c>
      <c r="C249" s="296">
        <v>9</v>
      </c>
      <c r="D249" s="296">
        <v>6</v>
      </c>
      <c r="E249" s="296"/>
      <c r="F249" s="295" t="s">
        <v>811</v>
      </c>
      <c r="G249" s="297">
        <f t="shared" ref="G249:O249" si="144">+G250</f>
        <v>0</v>
      </c>
      <c r="H249" s="297">
        <f t="shared" si="144"/>
        <v>0</v>
      </c>
      <c r="I249" s="297">
        <f t="shared" si="144"/>
        <v>0</v>
      </c>
      <c r="J249" s="297">
        <f t="shared" si="144"/>
        <v>0</v>
      </c>
      <c r="K249" s="297">
        <f t="shared" si="144"/>
        <v>0</v>
      </c>
      <c r="L249" s="297">
        <f t="shared" si="144"/>
        <v>0</v>
      </c>
      <c r="M249" s="297">
        <f t="shared" si="144"/>
        <v>540000</v>
      </c>
      <c r="N249" s="297">
        <f t="shared" si="144"/>
        <v>540000</v>
      </c>
      <c r="O249" s="298">
        <f t="shared" si="144"/>
        <v>0.14573451706572652</v>
      </c>
      <c r="P249" s="231"/>
      <c r="Q249" s="231"/>
      <c r="R249" s="231"/>
      <c r="S249" s="231"/>
      <c r="T249" s="231"/>
      <c r="U249" s="231"/>
      <c r="V249" s="231"/>
      <c r="W249" s="231"/>
      <c r="X249" s="231"/>
      <c r="Y249" s="231"/>
      <c r="Z249" s="231"/>
    </row>
    <row r="250" spans="1:26" ht="14.25" customHeight="1">
      <c r="A250" s="304">
        <v>2</v>
      </c>
      <c r="B250" s="300">
        <v>3</v>
      </c>
      <c r="C250" s="300">
        <v>9</v>
      </c>
      <c r="D250" s="300">
        <v>6</v>
      </c>
      <c r="E250" s="300" t="s">
        <v>618</v>
      </c>
      <c r="F250" s="299" t="s">
        <v>811</v>
      </c>
      <c r="G250" s="301"/>
      <c r="H250" s="301"/>
      <c r="I250" s="301"/>
      <c r="J250" s="301"/>
      <c r="K250" s="301"/>
      <c r="L250" s="301"/>
      <c r="M250" s="301">
        <v>540000</v>
      </c>
      <c r="N250" s="301">
        <f>SUBTOTAL(9,G250:M250)</f>
        <v>540000</v>
      </c>
      <c r="O250" s="302">
        <f>IFERROR(N250/$N$18*100,"0.00")</f>
        <v>0.14573451706572652</v>
      </c>
      <c r="P250" s="231"/>
      <c r="Q250" s="231"/>
      <c r="R250" s="231"/>
      <c r="S250" s="231"/>
      <c r="T250" s="231"/>
      <c r="U250" s="231"/>
      <c r="V250" s="231"/>
      <c r="W250" s="231"/>
      <c r="X250" s="231"/>
      <c r="Y250" s="231"/>
      <c r="Z250" s="231"/>
    </row>
    <row r="251" spans="1:26" ht="14.25" customHeight="1">
      <c r="A251" s="295">
        <v>2</v>
      </c>
      <c r="B251" s="296">
        <v>3</v>
      </c>
      <c r="C251" s="296">
        <v>9</v>
      </c>
      <c r="D251" s="296">
        <v>8</v>
      </c>
      <c r="E251" s="296"/>
      <c r="F251" s="295" t="s">
        <v>812</v>
      </c>
      <c r="G251" s="297">
        <f t="shared" ref="G251:O251" si="145">+G252</f>
        <v>0</v>
      </c>
      <c r="H251" s="297">
        <f t="shared" si="145"/>
        <v>0</v>
      </c>
      <c r="I251" s="297">
        <f t="shared" si="145"/>
        <v>0</v>
      </c>
      <c r="J251" s="297">
        <f t="shared" si="145"/>
        <v>0</v>
      </c>
      <c r="K251" s="297">
        <f t="shared" si="145"/>
        <v>0</v>
      </c>
      <c r="L251" s="297">
        <f t="shared" si="145"/>
        <v>0</v>
      </c>
      <c r="M251" s="297">
        <f t="shared" si="145"/>
        <v>300000</v>
      </c>
      <c r="N251" s="297">
        <f t="shared" si="145"/>
        <v>300000</v>
      </c>
      <c r="O251" s="298">
        <f t="shared" si="145"/>
        <v>8.0963620592070282E-2</v>
      </c>
      <c r="P251" s="231"/>
      <c r="Q251" s="231"/>
      <c r="R251" s="231"/>
      <c r="S251" s="231"/>
      <c r="T251" s="231"/>
      <c r="U251" s="231"/>
      <c r="V251" s="231"/>
      <c r="W251" s="231"/>
      <c r="X251" s="231"/>
      <c r="Y251" s="231"/>
      <c r="Z251" s="231"/>
    </row>
    <row r="252" spans="1:26" ht="14.25" customHeight="1">
      <c r="A252" s="304">
        <v>2</v>
      </c>
      <c r="B252" s="300">
        <v>3</v>
      </c>
      <c r="C252" s="300">
        <v>9</v>
      </c>
      <c r="D252" s="300">
        <v>8</v>
      </c>
      <c r="E252" s="300" t="s">
        <v>618</v>
      </c>
      <c r="F252" s="299" t="s">
        <v>812</v>
      </c>
      <c r="G252" s="301"/>
      <c r="H252" s="301"/>
      <c r="I252" s="301"/>
      <c r="J252" s="301"/>
      <c r="K252" s="301"/>
      <c r="L252" s="301"/>
      <c r="M252" s="301">
        <v>300000</v>
      </c>
      <c r="N252" s="301">
        <f>SUBTOTAL(9,G252:M252)</f>
        <v>300000</v>
      </c>
      <c r="O252" s="302">
        <f>IFERROR(N252/$N$18*100,"0.00")</f>
        <v>8.0963620592070282E-2</v>
      </c>
      <c r="P252" s="231"/>
      <c r="Q252" s="231"/>
      <c r="R252" s="231"/>
      <c r="S252" s="231"/>
      <c r="T252" s="231"/>
      <c r="U252" s="231"/>
      <c r="V252" s="231"/>
      <c r="W252" s="231"/>
      <c r="X252" s="231"/>
      <c r="Y252" s="231"/>
      <c r="Z252" s="231"/>
    </row>
    <row r="253" spans="1:26" ht="14.25" customHeight="1">
      <c r="A253" s="295">
        <v>2</v>
      </c>
      <c r="B253" s="296">
        <v>3</v>
      </c>
      <c r="C253" s="296">
        <v>9</v>
      </c>
      <c r="D253" s="296">
        <v>9</v>
      </c>
      <c r="E253" s="296"/>
      <c r="F253" s="295" t="s">
        <v>813</v>
      </c>
      <c r="G253" s="297">
        <f t="shared" ref="G253:O253" si="146">+G254</f>
        <v>0</v>
      </c>
      <c r="H253" s="297">
        <f t="shared" si="146"/>
        <v>0</v>
      </c>
      <c r="I253" s="297">
        <f t="shared" si="146"/>
        <v>0</v>
      </c>
      <c r="J253" s="297">
        <f t="shared" si="146"/>
        <v>0</v>
      </c>
      <c r="K253" s="297">
        <f t="shared" si="146"/>
        <v>0</v>
      </c>
      <c r="L253" s="297">
        <f t="shared" si="146"/>
        <v>0</v>
      </c>
      <c r="M253" s="297">
        <f t="shared" si="146"/>
        <v>520000</v>
      </c>
      <c r="N253" s="297">
        <f t="shared" si="146"/>
        <v>520000</v>
      </c>
      <c r="O253" s="298">
        <f t="shared" si="146"/>
        <v>0.14033694235958846</v>
      </c>
      <c r="P253" s="231"/>
      <c r="Q253" s="231"/>
      <c r="R253" s="231"/>
      <c r="S253" s="231"/>
      <c r="T253" s="231"/>
      <c r="U253" s="231"/>
      <c r="V253" s="231"/>
      <c r="W253" s="231"/>
      <c r="X253" s="231"/>
      <c r="Y253" s="231"/>
      <c r="Z253" s="231"/>
    </row>
    <row r="254" spans="1:26" ht="14.25" customHeight="1">
      <c r="A254" s="304">
        <v>2</v>
      </c>
      <c r="B254" s="300">
        <v>3</v>
      </c>
      <c r="C254" s="300">
        <v>9</v>
      </c>
      <c r="D254" s="300">
        <v>9</v>
      </c>
      <c r="E254" s="300" t="s">
        <v>618</v>
      </c>
      <c r="F254" s="299" t="s">
        <v>813</v>
      </c>
      <c r="G254" s="301"/>
      <c r="H254" s="301"/>
      <c r="I254" s="301"/>
      <c r="J254" s="301"/>
      <c r="K254" s="301"/>
      <c r="L254" s="301"/>
      <c r="M254" s="301">
        <v>520000</v>
      </c>
      <c r="N254" s="301">
        <f>SUBTOTAL(9,G254:M254)</f>
        <v>520000</v>
      </c>
      <c r="O254" s="302">
        <f>IFERROR(N254/$N$18*100,"0.00")</f>
        <v>0.14033694235958846</v>
      </c>
      <c r="P254" s="231"/>
      <c r="Q254" s="231"/>
      <c r="R254" s="231"/>
      <c r="S254" s="231"/>
      <c r="T254" s="231"/>
      <c r="U254" s="231"/>
      <c r="V254" s="231"/>
      <c r="W254" s="231"/>
      <c r="X254" s="231"/>
      <c r="Y254" s="231"/>
      <c r="Z254" s="231"/>
    </row>
    <row r="255" spans="1:26" ht="14.25" customHeight="1">
      <c r="A255" s="288">
        <v>2</v>
      </c>
      <c r="B255" s="289">
        <v>4</v>
      </c>
      <c r="C255" s="290"/>
      <c r="D255" s="290"/>
      <c r="E255" s="290"/>
      <c r="F255" s="288" t="s">
        <v>570</v>
      </c>
      <c r="G255" s="291">
        <f t="shared" ref="G255:O255" si="147">+G256+G264+G267</f>
        <v>0</v>
      </c>
      <c r="H255" s="291">
        <f t="shared" si="147"/>
        <v>0</v>
      </c>
      <c r="I255" s="291">
        <f t="shared" si="147"/>
        <v>0</v>
      </c>
      <c r="J255" s="291">
        <f t="shared" si="147"/>
        <v>0</v>
      </c>
      <c r="K255" s="291">
        <f t="shared" si="147"/>
        <v>0</v>
      </c>
      <c r="L255" s="291">
        <f t="shared" si="147"/>
        <v>0</v>
      </c>
      <c r="M255" s="291">
        <f t="shared" si="147"/>
        <v>0</v>
      </c>
      <c r="N255" s="291">
        <f t="shared" si="147"/>
        <v>0</v>
      </c>
      <c r="O255" s="291">
        <f t="shared" si="147"/>
        <v>0</v>
      </c>
      <c r="P255" s="231"/>
      <c r="Q255" s="231"/>
      <c r="R255" s="231"/>
      <c r="S255" s="231"/>
      <c r="T255" s="231"/>
      <c r="U255" s="231"/>
      <c r="V255" s="231"/>
      <c r="W255" s="231"/>
      <c r="X255" s="231"/>
      <c r="Y255" s="231"/>
      <c r="Z255" s="231"/>
    </row>
    <row r="256" spans="1:26" ht="14.25" customHeight="1">
      <c r="A256" s="292">
        <v>2</v>
      </c>
      <c r="B256" s="293">
        <v>4</v>
      </c>
      <c r="C256" s="293">
        <v>1</v>
      </c>
      <c r="D256" s="293"/>
      <c r="E256" s="293"/>
      <c r="F256" s="292" t="s">
        <v>814</v>
      </c>
      <c r="G256" s="294">
        <f t="shared" ref="G256:O256" si="148">+G257+G260+G262</f>
        <v>0</v>
      </c>
      <c r="H256" s="294">
        <f t="shared" si="148"/>
        <v>0</v>
      </c>
      <c r="I256" s="294">
        <f t="shared" si="148"/>
        <v>0</v>
      </c>
      <c r="J256" s="294">
        <f t="shared" si="148"/>
        <v>0</v>
      </c>
      <c r="K256" s="294">
        <f t="shared" si="148"/>
        <v>0</v>
      </c>
      <c r="L256" s="294">
        <f t="shared" si="148"/>
        <v>0</v>
      </c>
      <c r="M256" s="294">
        <f t="shared" si="148"/>
        <v>0</v>
      </c>
      <c r="N256" s="294">
        <f t="shared" si="148"/>
        <v>0</v>
      </c>
      <c r="O256" s="294">
        <f t="shared" si="148"/>
        <v>0</v>
      </c>
      <c r="P256" s="231"/>
      <c r="Q256" s="231"/>
      <c r="R256" s="231"/>
      <c r="S256" s="231"/>
      <c r="T256" s="231"/>
      <c r="U256" s="231"/>
      <c r="V256" s="231"/>
      <c r="W256" s="231"/>
      <c r="X256" s="231"/>
      <c r="Y256" s="231"/>
      <c r="Z256" s="231"/>
    </row>
    <row r="257" spans="1:26" ht="14.25" customHeight="1">
      <c r="A257" s="295">
        <v>2</v>
      </c>
      <c r="B257" s="296">
        <v>4</v>
      </c>
      <c r="C257" s="296">
        <v>1</v>
      </c>
      <c r="D257" s="296">
        <v>2</v>
      </c>
      <c r="E257" s="296"/>
      <c r="F257" s="295" t="s">
        <v>815</v>
      </c>
      <c r="G257" s="297">
        <f t="shared" ref="G257:O257" si="149">+G258+G259</f>
        <v>0</v>
      </c>
      <c r="H257" s="297">
        <f t="shared" si="149"/>
        <v>0</v>
      </c>
      <c r="I257" s="297">
        <f t="shared" si="149"/>
        <v>0</v>
      </c>
      <c r="J257" s="297">
        <f t="shared" si="149"/>
        <v>0</v>
      </c>
      <c r="K257" s="297">
        <f t="shared" si="149"/>
        <v>0</v>
      </c>
      <c r="L257" s="297">
        <f t="shared" si="149"/>
        <v>0</v>
      </c>
      <c r="M257" s="297">
        <f t="shared" si="149"/>
        <v>0</v>
      </c>
      <c r="N257" s="297">
        <f t="shared" si="149"/>
        <v>0</v>
      </c>
      <c r="O257" s="298">
        <f t="shared" si="149"/>
        <v>0</v>
      </c>
      <c r="P257" s="231"/>
      <c r="Q257" s="231"/>
      <c r="R257" s="231"/>
      <c r="S257" s="231"/>
      <c r="T257" s="231"/>
      <c r="U257" s="231"/>
      <c r="V257" s="231"/>
      <c r="W257" s="231"/>
      <c r="X257" s="231"/>
      <c r="Y257" s="231"/>
      <c r="Z257" s="231"/>
    </row>
    <row r="258" spans="1:26" ht="14.25" customHeight="1">
      <c r="A258" s="304">
        <v>2</v>
      </c>
      <c r="B258" s="300">
        <v>4</v>
      </c>
      <c r="C258" s="300">
        <v>1</v>
      </c>
      <c r="D258" s="300">
        <v>2</v>
      </c>
      <c r="E258" s="300" t="s">
        <v>618</v>
      </c>
      <c r="F258" s="303" t="s">
        <v>816</v>
      </c>
      <c r="G258" s="301"/>
      <c r="H258" s="301"/>
      <c r="I258" s="301"/>
      <c r="J258" s="301"/>
      <c r="K258" s="301"/>
      <c r="L258" s="301"/>
      <c r="M258" s="301"/>
      <c r="N258" s="301">
        <f t="shared" ref="N258:N259" si="150">SUBTOTAL(9,G258:M258)</f>
        <v>0</v>
      </c>
      <c r="O258" s="302">
        <f t="shared" ref="O258:O259" si="151">IFERROR(N258/$N$18*100,"0.00")</f>
        <v>0</v>
      </c>
      <c r="P258" s="231"/>
      <c r="Q258" s="231"/>
      <c r="R258" s="231"/>
      <c r="S258" s="231"/>
      <c r="T258" s="231"/>
      <c r="U258" s="231"/>
      <c r="V258" s="231"/>
      <c r="W258" s="231"/>
      <c r="X258" s="231"/>
      <c r="Y258" s="231"/>
      <c r="Z258" s="231"/>
    </row>
    <row r="259" spans="1:26" ht="14.25" customHeight="1">
      <c r="A259" s="304">
        <v>2</v>
      </c>
      <c r="B259" s="300">
        <v>4</v>
      </c>
      <c r="C259" s="300">
        <v>1</v>
      </c>
      <c r="D259" s="300">
        <v>2</v>
      </c>
      <c r="E259" s="300" t="s">
        <v>620</v>
      </c>
      <c r="F259" s="303" t="s">
        <v>817</v>
      </c>
      <c r="G259" s="301"/>
      <c r="H259" s="301"/>
      <c r="I259" s="301"/>
      <c r="J259" s="301"/>
      <c r="K259" s="301"/>
      <c r="L259" s="301"/>
      <c r="M259" s="301"/>
      <c r="N259" s="301">
        <f t="shared" si="150"/>
        <v>0</v>
      </c>
      <c r="O259" s="302">
        <f t="shared" si="151"/>
        <v>0</v>
      </c>
      <c r="P259" s="231"/>
      <c r="Q259" s="231"/>
      <c r="R259" s="231"/>
      <c r="S259" s="231"/>
      <c r="T259" s="231"/>
      <c r="U259" s="231"/>
      <c r="V259" s="231"/>
      <c r="W259" s="231"/>
      <c r="X259" s="231"/>
      <c r="Y259" s="231"/>
      <c r="Z259" s="231"/>
    </row>
    <row r="260" spans="1:26" ht="14.25" customHeight="1">
      <c r="A260" s="305">
        <v>2</v>
      </c>
      <c r="B260" s="296">
        <v>4</v>
      </c>
      <c r="C260" s="296">
        <v>1</v>
      </c>
      <c r="D260" s="296">
        <v>5</v>
      </c>
      <c r="E260" s="296"/>
      <c r="F260" s="309" t="s">
        <v>818</v>
      </c>
      <c r="G260" s="297">
        <f t="shared" ref="G260:O260" si="152">+G261</f>
        <v>0</v>
      </c>
      <c r="H260" s="297">
        <f t="shared" si="152"/>
        <v>0</v>
      </c>
      <c r="I260" s="297">
        <f t="shared" si="152"/>
        <v>0</v>
      </c>
      <c r="J260" s="297">
        <f t="shared" si="152"/>
        <v>0</v>
      </c>
      <c r="K260" s="297">
        <f t="shared" si="152"/>
        <v>0</v>
      </c>
      <c r="L260" s="297">
        <f t="shared" si="152"/>
        <v>0</v>
      </c>
      <c r="M260" s="297">
        <f t="shared" si="152"/>
        <v>0</v>
      </c>
      <c r="N260" s="297">
        <f t="shared" si="152"/>
        <v>0</v>
      </c>
      <c r="O260" s="298">
        <f t="shared" si="152"/>
        <v>0</v>
      </c>
      <c r="P260" s="231"/>
      <c r="Q260" s="231"/>
      <c r="R260" s="231"/>
      <c r="S260" s="231"/>
      <c r="T260" s="231"/>
      <c r="U260" s="231"/>
      <c r="V260" s="231"/>
      <c r="W260" s="231"/>
      <c r="X260" s="231"/>
      <c r="Y260" s="231"/>
      <c r="Z260" s="231"/>
    </row>
    <row r="261" spans="1:26" ht="14.25" customHeight="1">
      <c r="A261" s="304">
        <v>2</v>
      </c>
      <c r="B261" s="300">
        <v>4</v>
      </c>
      <c r="C261" s="300">
        <v>1</v>
      </c>
      <c r="D261" s="300">
        <v>5</v>
      </c>
      <c r="E261" s="300" t="s">
        <v>618</v>
      </c>
      <c r="F261" s="303" t="s">
        <v>818</v>
      </c>
      <c r="G261" s="297"/>
      <c r="H261" s="297"/>
      <c r="I261" s="297"/>
      <c r="J261" s="297"/>
      <c r="K261" s="297"/>
      <c r="L261" s="297"/>
      <c r="M261" s="297"/>
      <c r="N261" s="301">
        <f>SUBTOTAL(9,G261:M261)</f>
        <v>0</v>
      </c>
      <c r="O261" s="302">
        <f>IFERROR(N261/$N$18*100,"0.00")</f>
        <v>0</v>
      </c>
      <c r="P261" s="231"/>
      <c r="Q261" s="231"/>
      <c r="R261" s="231"/>
      <c r="S261" s="231"/>
      <c r="T261" s="231"/>
      <c r="U261" s="231"/>
      <c r="V261" s="231"/>
      <c r="W261" s="231"/>
      <c r="X261" s="231"/>
      <c r="Y261" s="231"/>
      <c r="Z261" s="231"/>
    </row>
    <row r="262" spans="1:26" ht="14.25" customHeight="1">
      <c r="A262" s="295">
        <v>2</v>
      </c>
      <c r="B262" s="296">
        <v>4</v>
      </c>
      <c r="C262" s="296">
        <v>1</v>
      </c>
      <c r="D262" s="296">
        <v>6</v>
      </c>
      <c r="E262" s="300"/>
      <c r="F262" s="309" t="s">
        <v>819</v>
      </c>
      <c r="G262" s="297">
        <f t="shared" ref="G262:O262" si="153">+G263</f>
        <v>0</v>
      </c>
      <c r="H262" s="297">
        <f t="shared" si="153"/>
        <v>0</v>
      </c>
      <c r="I262" s="297">
        <f t="shared" si="153"/>
        <v>0</v>
      </c>
      <c r="J262" s="297">
        <f t="shared" si="153"/>
        <v>0</v>
      </c>
      <c r="K262" s="297">
        <f t="shared" si="153"/>
        <v>0</v>
      </c>
      <c r="L262" s="297">
        <f t="shared" si="153"/>
        <v>0</v>
      </c>
      <c r="M262" s="297">
        <f t="shared" si="153"/>
        <v>0</v>
      </c>
      <c r="N262" s="297">
        <f t="shared" si="153"/>
        <v>0</v>
      </c>
      <c r="O262" s="298">
        <f t="shared" si="153"/>
        <v>0</v>
      </c>
      <c r="P262" s="231"/>
      <c r="Q262" s="231"/>
      <c r="R262" s="231"/>
      <c r="S262" s="231"/>
      <c r="T262" s="231"/>
      <c r="U262" s="231"/>
      <c r="V262" s="231"/>
      <c r="W262" s="231"/>
      <c r="X262" s="231"/>
      <c r="Y262" s="231"/>
      <c r="Z262" s="231"/>
    </row>
    <row r="263" spans="1:26" ht="14.25" customHeight="1">
      <c r="A263" s="304">
        <v>2</v>
      </c>
      <c r="B263" s="300">
        <v>4</v>
      </c>
      <c r="C263" s="300">
        <v>1</v>
      </c>
      <c r="D263" s="300">
        <v>6</v>
      </c>
      <c r="E263" s="300" t="s">
        <v>618</v>
      </c>
      <c r="F263" s="303" t="s">
        <v>820</v>
      </c>
      <c r="G263" s="301"/>
      <c r="H263" s="301"/>
      <c r="I263" s="301"/>
      <c r="J263" s="301"/>
      <c r="K263" s="301"/>
      <c r="L263" s="301"/>
      <c r="M263" s="301"/>
      <c r="N263" s="301">
        <f>SUBTOTAL(9,G263:M263)</f>
        <v>0</v>
      </c>
      <c r="O263" s="302">
        <f>IFERROR(N263/$N$18*100,"0.00")</f>
        <v>0</v>
      </c>
      <c r="P263" s="231"/>
      <c r="Q263" s="231"/>
      <c r="R263" s="231"/>
      <c r="S263" s="231"/>
      <c r="T263" s="231"/>
      <c r="U263" s="231"/>
      <c r="V263" s="231"/>
      <c r="W263" s="231"/>
      <c r="X263" s="231"/>
      <c r="Y263" s="231"/>
      <c r="Z263" s="231"/>
    </row>
    <row r="264" spans="1:26" ht="14.25" customHeight="1">
      <c r="A264" s="292">
        <v>2</v>
      </c>
      <c r="B264" s="293">
        <v>4</v>
      </c>
      <c r="C264" s="293">
        <v>4</v>
      </c>
      <c r="D264" s="293"/>
      <c r="E264" s="293"/>
      <c r="F264" s="292" t="s">
        <v>821</v>
      </c>
      <c r="G264" s="294">
        <f t="shared" ref="G264:O264" si="154">+G265</f>
        <v>0</v>
      </c>
      <c r="H264" s="294">
        <f t="shared" si="154"/>
        <v>0</v>
      </c>
      <c r="I264" s="294">
        <f t="shared" si="154"/>
        <v>0</v>
      </c>
      <c r="J264" s="294">
        <f t="shared" si="154"/>
        <v>0</v>
      </c>
      <c r="K264" s="294">
        <f t="shared" si="154"/>
        <v>0</v>
      </c>
      <c r="L264" s="294">
        <f t="shared" si="154"/>
        <v>0</v>
      </c>
      <c r="M264" s="294">
        <f t="shared" si="154"/>
        <v>0</v>
      </c>
      <c r="N264" s="294">
        <f t="shared" si="154"/>
        <v>0</v>
      </c>
      <c r="O264" s="306">
        <f t="shared" si="154"/>
        <v>0</v>
      </c>
      <c r="P264" s="231"/>
      <c r="Q264" s="231"/>
      <c r="R264" s="231"/>
      <c r="S264" s="231"/>
      <c r="T264" s="231"/>
      <c r="U264" s="231"/>
      <c r="V264" s="231"/>
      <c r="W264" s="231"/>
      <c r="X264" s="231"/>
      <c r="Y264" s="231"/>
      <c r="Z264" s="231"/>
    </row>
    <row r="265" spans="1:26" ht="14.25" customHeight="1">
      <c r="A265" s="295">
        <v>2</v>
      </c>
      <c r="B265" s="296">
        <v>4</v>
      </c>
      <c r="C265" s="296">
        <v>4</v>
      </c>
      <c r="D265" s="296">
        <v>1</v>
      </c>
      <c r="E265" s="296"/>
      <c r="F265" s="309" t="s">
        <v>822</v>
      </c>
      <c r="G265" s="297">
        <f t="shared" ref="G265:O265" si="155">+G266</f>
        <v>0</v>
      </c>
      <c r="H265" s="297">
        <f t="shared" si="155"/>
        <v>0</v>
      </c>
      <c r="I265" s="297">
        <f t="shared" si="155"/>
        <v>0</v>
      </c>
      <c r="J265" s="297">
        <f t="shared" si="155"/>
        <v>0</v>
      </c>
      <c r="K265" s="297">
        <f t="shared" si="155"/>
        <v>0</v>
      </c>
      <c r="L265" s="297">
        <f t="shared" si="155"/>
        <v>0</v>
      </c>
      <c r="M265" s="297">
        <f t="shared" si="155"/>
        <v>0</v>
      </c>
      <c r="N265" s="297">
        <f t="shared" si="155"/>
        <v>0</v>
      </c>
      <c r="O265" s="298">
        <f t="shared" si="155"/>
        <v>0</v>
      </c>
      <c r="P265" s="231"/>
      <c r="Q265" s="231"/>
      <c r="R265" s="231"/>
      <c r="S265" s="231"/>
      <c r="T265" s="231"/>
      <c r="U265" s="231"/>
      <c r="V265" s="231"/>
      <c r="W265" s="231"/>
      <c r="X265" s="231"/>
      <c r="Y265" s="231"/>
      <c r="Z265" s="231"/>
    </row>
    <row r="266" spans="1:26" ht="14.25" customHeight="1">
      <c r="A266" s="299">
        <v>2</v>
      </c>
      <c r="B266" s="300">
        <v>4</v>
      </c>
      <c r="C266" s="300">
        <v>4</v>
      </c>
      <c r="D266" s="300">
        <v>1</v>
      </c>
      <c r="E266" s="300" t="s">
        <v>627</v>
      </c>
      <c r="F266" s="303" t="s">
        <v>823</v>
      </c>
      <c r="G266" s="301"/>
      <c r="H266" s="301"/>
      <c r="I266" s="301"/>
      <c r="J266" s="301"/>
      <c r="K266" s="301"/>
      <c r="L266" s="301"/>
      <c r="M266" s="301"/>
      <c r="N266" s="301">
        <f>SUBTOTAL(9,G266:M266)</f>
        <v>0</v>
      </c>
      <c r="O266" s="302">
        <f>IFERROR(N266/$N$18*100,"0.00")</f>
        <v>0</v>
      </c>
      <c r="P266" s="231"/>
      <c r="Q266" s="231"/>
      <c r="R266" s="231"/>
      <c r="S266" s="231"/>
      <c r="T266" s="231"/>
      <c r="U266" s="231"/>
      <c r="V266" s="231"/>
      <c r="W266" s="231"/>
      <c r="X266" s="231"/>
      <c r="Y266" s="231"/>
      <c r="Z266" s="231"/>
    </row>
    <row r="267" spans="1:26" ht="14.25" customHeight="1">
      <c r="A267" s="292">
        <v>2</v>
      </c>
      <c r="B267" s="293">
        <v>4</v>
      </c>
      <c r="C267" s="293">
        <v>9</v>
      </c>
      <c r="D267" s="293"/>
      <c r="E267" s="293"/>
      <c r="F267" s="292" t="s">
        <v>824</v>
      </c>
      <c r="G267" s="294">
        <f t="shared" ref="G267:O267" si="156">+G268+G270</f>
        <v>0</v>
      </c>
      <c r="H267" s="294">
        <f t="shared" si="156"/>
        <v>0</v>
      </c>
      <c r="I267" s="294">
        <f t="shared" si="156"/>
        <v>0</v>
      </c>
      <c r="J267" s="294">
        <f t="shared" si="156"/>
        <v>0</v>
      </c>
      <c r="K267" s="294">
        <f t="shared" si="156"/>
        <v>0</v>
      </c>
      <c r="L267" s="294">
        <f t="shared" si="156"/>
        <v>0</v>
      </c>
      <c r="M267" s="294">
        <f t="shared" si="156"/>
        <v>0</v>
      </c>
      <c r="N267" s="294">
        <f t="shared" si="156"/>
        <v>0</v>
      </c>
      <c r="O267" s="294">
        <f t="shared" si="156"/>
        <v>0</v>
      </c>
      <c r="P267" s="231"/>
      <c r="Q267" s="231"/>
      <c r="R267" s="231"/>
      <c r="S267" s="231"/>
      <c r="T267" s="231"/>
      <c r="U267" s="231"/>
      <c r="V267" s="231"/>
      <c r="W267" s="231"/>
      <c r="X267" s="231"/>
      <c r="Y267" s="231"/>
      <c r="Z267" s="231"/>
    </row>
    <row r="268" spans="1:26" ht="14.25" customHeight="1">
      <c r="A268" s="305">
        <v>2</v>
      </c>
      <c r="B268" s="296">
        <v>4</v>
      </c>
      <c r="C268" s="296">
        <v>9</v>
      </c>
      <c r="D268" s="296">
        <v>1</v>
      </c>
      <c r="E268" s="296"/>
      <c r="F268" s="309" t="s">
        <v>824</v>
      </c>
      <c r="G268" s="297">
        <f t="shared" ref="G268:O268" si="157">+G269</f>
        <v>0</v>
      </c>
      <c r="H268" s="297">
        <f t="shared" si="157"/>
        <v>0</v>
      </c>
      <c r="I268" s="297">
        <f t="shared" si="157"/>
        <v>0</v>
      </c>
      <c r="J268" s="297">
        <f t="shared" si="157"/>
        <v>0</v>
      </c>
      <c r="K268" s="297">
        <f t="shared" si="157"/>
        <v>0</v>
      </c>
      <c r="L268" s="297">
        <f t="shared" si="157"/>
        <v>0</v>
      </c>
      <c r="M268" s="297">
        <f t="shared" si="157"/>
        <v>0</v>
      </c>
      <c r="N268" s="297">
        <f t="shared" si="157"/>
        <v>0</v>
      </c>
      <c r="O268" s="298">
        <f t="shared" si="157"/>
        <v>0</v>
      </c>
      <c r="P268" s="231"/>
      <c r="Q268" s="231"/>
      <c r="R268" s="231"/>
      <c r="S268" s="231"/>
      <c r="T268" s="231"/>
      <c r="U268" s="231"/>
      <c r="V268" s="231"/>
      <c r="W268" s="231"/>
      <c r="X268" s="231"/>
      <c r="Y268" s="231"/>
      <c r="Z268" s="231"/>
    </row>
    <row r="269" spans="1:26" ht="14.25" customHeight="1">
      <c r="A269" s="304">
        <v>2</v>
      </c>
      <c r="B269" s="300">
        <v>4</v>
      </c>
      <c r="C269" s="300">
        <v>9</v>
      </c>
      <c r="D269" s="300">
        <v>1</v>
      </c>
      <c r="E269" s="300" t="s">
        <v>618</v>
      </c>
      <c r="F269" s="303" t="s">
        <v>824</v>
      </c>
      <c r="G269" s="301"/>
      <c r="H269" s="301"/>
      <c r="I269" s="301"/>
      <c r="J269" s="301"/>
      <c r="K269" s="301"/>
      <c r="L269" s="301"/>
      <c r="M269" s="301"/>
      <c r="N269" s="301">
        <f>SUBTOTAL(9,G269:M269)</f>
        <v>0</v>
      </c>
      <c r="O269" s="302">
        <f>IFERROR(N269/$N$18*100,"0.00")</f>
        <v>0</v>
      </c>
      <c r="P269" s="231"/>
      <c r="Q269" s="231"/>
      <c r="R269" s="231"/>
      <c r="S269" s="231"/>
      <c r="T269" s="231"/>
      <c r="U269" s="231"/>
      <c r="V269" s="231"/>
      <c r="W269" s="231"/>
      <c r="X269" s="231"/>
      <c r="Y269" s="231"/>
      <c r="Z269" s="231"/>
    </row>
    <row r="270" spans="1:26" ht="14.25" customHeight="1">
      <c r="A270" s="305">
        <v>2</v>
      </c>
      <c r="B270" s="296">
        <v>4</v>
      </c>
      <c r="C270" s="296">
        <v>9</v>
      </c>
      <c r="D270" s="296">
        <v>4</v>
      </c>
      <c r="E270" s="296"/>
      <c r="F270" s="309" t="s">
        <v>825</v>
      </c>
      <c r="G270" s="297">
        <f t="shared" ref="G270:O270" si="158">+G271</f>
        <v>0</v>
      </c>
      <c r="H270" s="297">
        <f t="shared" si="158"/>
        <v>0</v>
      </c>
      <c r="I270" s="297">
        <f t="shared" si="158"/>
        <v>0</v>
      </c>
      <c r="J270" s="297">
        <f t="shared" si="158"/>
        <v>0</v>
      </c>
      <c r="K270" s="297">
        <f t="shared" si="158"/>
        <v>0</v>
      </c>
      <c r="L270" s="297">
        <f t="shared" si="158"/>
        <v>0</v>
      </c>
      <c r="M270" s="297">
        <f t="shared" si="158"/>
        <v>0</v>
      </c>
      <c r="N270" s="297">
        <f t="shared" si="158"/>
        <v>0</v>
      </c>
      <c r="O270" s="298">
        <f t="shared" si="158"/>
        <v>0</v>
      </c>
      <c r="P270" s="231"/>
      <c r="Q270" s="231"/>
      <c r="R270" s="231"/>
      <c r="S270" s="231"/>
      <c r="T270" s="231"/>
      <c r="U270" s="231"/>
      <c r="V270" s="231"/>
      <c r="W270" s="231"/>
      <c r="X270" s="231"/>
      <c r="Y270" s="231"/>
      <c r="Z270" s="231"/>
    </row>
    <row r="271" spans="1:26" ht="14.25" customHeight="1">
      <c r="A271" s="299">
        <v>2</v>
      </c>
      <c r="B271" s="300">
        <v>4</v>
      </c>
      <c r="C271" s="300">
        <v>9</v>
      </c>
      <c r="D271" s="300">
        <v>4</v>
      </c>
      <c r="E271" s="300" t="s">
        <v>618</v>
      </c>
      <c r="F271" s="303" t="s">
        <v>825</v>
      </c>
      <c r="G271" s="301"/>
      <c r="H271" s="301"/>
      <c r="I271" s="301"/>
      <c r="J271" s="301"/>
      <c r="K271" s="301"/>
      <c r="L271" s="301"/>
      <c r="M271" s="301"/>
      <c r="N271" s="301">
        <f>SUBTOTAL(9,G271:M271)</f>
        <v>0</v>
      </c>
      <c r="O271" s="302">
        <f>IFERROR(N271/$N$18*100,"0.00")</f>
        <v>0</v>
      </c>
      <c r="P271" s="231"/>
      <c r="Q271" s="231"/>
      <c r="R271" s="231"/>
      <c r="S271" s="231"/>
      <c r="T271" s="231"/>
      <c r="U271" s="231"/>
      <c r="V271" s="231"/>
      <c r="W271" s="231"/>
      <c r="X271" s="231"/>
      <c r="Y271" s="231"/>
      <c r="Z271" s="231"/>
    </row>
    <row r="272" spans="1:26" ht="14.25" customHeight="1">
      <c r="A272" s="288">
        <v>2</v>
      </c>
      <c r="B272" s="289">
        <v>6</v>
      </c>
      <c r="C272" s="290"/>
      <c r="D272" s="290"/>
      <c r="E272" s="290"/>
      <c r="F272" s="288" t="s">
        <v>826</v>
      </c>
      <c r="G272" s="291">
        <f t="shared" ref="G272:O272" si="159">+G273+G284+G291+G296+G303+G312+G315</f>
        <v>0</v>
      </c>
      <c r="H272" s="291">
        <f t="shared" si="159"/>
        <v>0</v>
      </c>
      <c r="I272" s="291">
        <f t="shared" si="159"/>
        <v>0</v>
      </c>
      <c r="J272" s="291">
        <f t="shared" si="159"/>
        <v>0</v>
      </c>
      <c r="K272" s="291">
        <f t="shared" si="159"/>
        <v>0</v>
      </c>
      <c r="L272" s="291">
        <f t="shared" si="159"/>
        <v>0</v>
      </c>
      <c r="M272" s="291">
        <f t="shared" si="159"/>
        <v>9832732</v>
      </c>
      <c r="N272" s="291">
        <f t="shared" si="159"/>
        <v>9832732</v>
      </c>
      <c r="O272" s="291">
        <f t="shared" si="159"/>
        <v>2.6536452767716945</v>
      </c>
      <c r="P272" s="231"/>
      <c r="Q272" s="231"/>
      <c r="R272" s="231"/>
      <c r="S272" s="231"/>
      <c r="T272" s="231"/>
      <c r="U272" s="231"/>
      <c r="V272" s="231"/>
      <c r="W272" s="231"/>
      <c r="X272" s="231"/>
      <c r="Y272" s="231"/>
      <c r="Z272" s="231"/>
    </row>
    <row r="273" spans="1:26" ht="14.25" customHeight="1">
      <c r="A273" s="292">
        <v>2</v>
      </c>
      <c r="B273" s="293">
        <v>6</v>
      </c>
      <c r="C273" s="293">
        <v>1</v>
      </c>
      <c r="D273" s="293"/>
      <c r="E273" s="293"/>
      <c r="F273" s="292" t="s">
        <v>827</v>
      </c>
      <c r="G273" s="294">
        <f t="shared" ref="G273:O273" si="160">+G274+G276+G278+G280+G282</f>
        <v>0</v>
      </c>
      <c r="H273" s="294">
        <f t="shared" si="160"/>
        <v>0</v>
      </c>
      <c r="I273" s="294">
        <f t="shared" si="160"/>
        <v>0</v>
      </c>
      <c r="J273" s="294">
        <f t="shared" si="160"/>
        <v>0</v>
      </c>
      <c r="K273" s="294">
        <f t="shared" si="160"/>
        <v>0</v>
      </c>
      <c r="L273" s="294">
        <f t="shared" si="160"/>
        <v>0</v>
      </c>
      <c r="M273" s="294">
        <f t="shared" si="160"/>
        <v>2315000</v>
      </c>
      <c r="N273" s="294">
        <f t="shared" si="160"/>
        <v>2315000</v>
      </c>
      <c r="O273" s="294">
        <f t="shared" si="160"/>
        <v>0.62476927223547563</v>
      </c>
      <c r="P273" s="231"/>
      <c r="Q273" s="231"/>
      <c r="R273" s="231"/>
      <c r="S273" s="231"/>
      <c r="T273" s="231"/>
      <c r="U273" s="231"/>
      <c r="V273" s="231"/>
      <c r="W273" s="231"/>
      <c r="X273" s="231"/>
      <c r="Y273" s="231"/>
      <c r="Z273" s="231"/>
    </row>
    <row r="274" spans="1:26" ht="14.25" customHeight="1">
      <c r="A274" s="295">
        <v>2</v>
      </c>
      <c r="B274" s="296">
        <v>6</v>
      </c>
      <c r="C274" s="296">
        <v>1</v>
      </c>
      <c r="D274" s="296">
        <v>1</v>
      </c>
      <c r="E274" s="296"/>
      <c r="F274" s="295" t="s">
        <v>828</v>
      </c>
      <c r="G274" s="297">
        <f t="shared" ref="G274:O274" si="161">+G275</f>
        <v>0</v>
      </c>
      <c r="H274" s="297">
        <f t="shared" si="161"/>
        <v>0</v>
      </c>
      <c r="I274" s="297">
        <f t="shared" si="161"/>
        <v>0</v>
      </c>
      <c r="J274" s="297">
        <f t="shared" si="161"/>
        <v>0</v>
      </c>
      <c r="K274" s="297">
        <f t="shared" si="161"/>
        <v>0</v>
      </c>
      <c r="L274" s="297">
        <f t="shared" si="161"/>
        <v>0</v>
      </c>
      <c r="M274" s="297">
        <f t="shared" si="161"/>
        <v>345000</v>
      </c>
      <c r="N274" s="297">
        <f t="shared" si="161"/>
        <v>345000</v>
      </c>
      <c r="O274" s="298">
        <f t="shared" si="161"/>
        <v>9.3108163680880818E-2</v>
      </c>
      <c r="P274" s="231"/>
      <c r="Q274" s="231"/>
      <c r="R274" s="231"/>
      <c r="S274" s="231"/>
      <c r="T274" s="231"/>
      <c r="U274" s="231"/>
      <c r="V274" s="231"/>
      <c r="W274" s="231"/>
      <c r="X274" s="231"/>
      <c r="Y274" s="231"/>
      <c r="Z274" s="231"/>
    </row>
    <row r="275" spans="1:26" ht="14.25" customHeight="1">
      <c r="A275" s="299">
        <v>2</v>
      </c>
      <c r="B275" s="300">
        <v>6</v>
      </c>
      <c r="C275" s="300">
        <v>1</v>
      </c>
      <c r="D275" s="300">
        <v>1</v>
      </c>
      <c r="E275" s="300" t="s">
        <v>618</v>
      </c>
      <c r="F275" s="299" t="s">
        <v>828</v>
      </c>
      <c r="G275" s="301"/>
      <c r="H275" s="301"/>
      <c r="I275" s="301"/>
      <c r="J275" s="301"/>
      <c r="K275" s="301"/>
      <c r="L275" s="301"/>
      <c r="M275" s="301">
        <v>345000</v>
      </c>
      <c r="N275" s="301">
        <f>SUBTOTAL(9,G275:M275)</f>
        <v>345000</v>
      </c>
      <c r="O275" s="302">
        <f>IFERROR(N275/$N$18*100,"0.00")</f>
        <v>9.3108163680880818E-2</v>
      </c>
      <c r="P275" s="231"/>
      <c r="Q275" s="231"/>
      <c r="R275" s="231"/>
      <c r="S275" s="231"/>
      <c r="T275" s="231"/>
      <c r="U275" s="231"/>
      <c r="V275" s="231"/>
      <c r="W275" s="231"/>
      <c r="X275" s="231"/>
      <c r="Y275" s="231"/>
      <c r="Z275" s="231"/>
    </row>
    <row r="276" spans="1:26" ht="14.25" customHeight="1">
      <c r="A276" s="295">
        <v>2</v>
      </c>
      <c r="B276" s="296">
        <v>6</v>
      </c>
      <c r="C276" s="296">
        <v>1</v>
      </c>
      <c r="D276" s="296">
        <v>2</v>
      </c>
      <c r="E276" s="296"/>
      <c r="F276" s="295" t="s">
        <v>829</v>
      </c>
      <c r="G276" s="297">
        <f t="shared" ref="G276:O276" si="162">+G277</f>
        <v>0</v>
      </c>
      <c r="H276" s="297">
        <f t="shared" si="162"/>
        <v>0</v>
      </c>
      <c r="I276" s="297">
        <f t="shared" si="162"/>
        <v>0</v>
      </c>
      <c r="J276" s="297">
        <f t="shared" si="162"/>
        <v>0</v>
      </c>
      <c r="K276" s="297">
        <f t="shared" si="162"/>
        <v>0</v>
      </c>
      <c r="L276" s="297">
        <f t="shared" si="162"/>
        <v>0</v>
      </c>
      <c r="M276" s="297">
        <f t="shared" si="162"/>
        <v>0</v>
      </c>
      <c r="N276" s="297">
        <f t="shared" si="162"/>
        <v>0</v>
      </c>
      <c r="O276" s="298">
        <f t="shared" si="162"/>
        <v>0</v>
      </c>
      <c r="P276" s="231"/>
      <c r="Q276" s="231"/>
      <c r="R276" s="231"/>
      <c r="S276" s="231"/>
      <c r="T276" s="231"/>
      <c r="U276" s="231"/>
      <c r="V276" s="231"/>
      <c r="W276" s="231"/>
      <c r="X276" s="231"/>
      <c r="Y276" s="231"/>
      <c r="Z276" s="231"/>
    </row>
    <row r="277" spans="1:26" ht="14.25" customHeight="1">
      <c r="A277" s="299">
        <v>2</v>
      </c>
      <c r="B277" s="300">
        <v>6</v>
      </c>
      <c r="C277" s="300">
        <v>1</v>
      </c>
      <c r="D277" s="300">
        <v>2</v>
      </c>
      <c r="E277" s="300" t="s">
        <v>618</v>
      </c>
      <c r="F277" s="303" t="s">
        <v>829</v>
      </c>
      <c r="G277" s="301"/>
      <c r="H277" s="301"/>
      <c r="I277" s="301"/>
      <c r="J277" s="301"/>
      <c r="K277" s="301"/>
      <c r="L277" s="301"/>
      <c r="M277" s="301"/>
      <c r="N277" s="301">
        <f>SUBTOTAL(9,G277:M277)</f>
        <v>0</v>
      </c>
      <c r="O277" s="302">
        <f>IFERROR(N277/$N$18*100,"0.00")</f>
        <v>0</v>
      </c>
      <c r="P277" s="231"/>
      <c r="Q277" s="231"/>
      <c r="R277" s="231"/>
      <c r="S277" s="231"/>
      <c r="T277" s="231"/>
      <c r="U277" s="231"/>
      <c r="V277" s="231"/>
      <c r="W277" s="231"/>
      <c r="X277" s="231"/>
      <c r="Y277" s="231"/>
      <c r="Z277" s="231"/>
    </row>
    <row r="278" spans="1:26" ht="14.25" customHeight="1">
      <c r="A278" s="295">
        <v>2</v>
      </c>
      <c r="B278" s="296">
        <v>6</v>
      </c>
      <c r="C278" s="296">
        <v>1</v>
      </c>
      <c r="D278" s="296">
        <v>3</v>
      </c>
      <c r="E278" s="296"/>
      <c r="F278" s="309" t="s">
        <v>830</v>
      </c>
      <c r="G278" s="297">
        <f t="shared" ref="G278:O278" si="163">+G279</f>
        <v>0</v>
      </c>
      <c r="H278" s="297">
        <f t="shared" si="163"/>
        <v>0</v>
      </c>
      <c r="I278" s="297">
        <f t="shared" si="163"/>
        <v>0</v>
      </c>
      <c r="J278" s="297">
        <f t="shared" si="163"/>
        <v>0</v>
      </c>
      <c r="K278" s="297">
        <f t="shared" si="163"/>
        <v>0</v>
      </c>
      <c r="L278" s="297">
        <f t="shared" si="163"/>
        <v>0</v>
      </c>
      <c r="M278" s="297">
        <f t="shared" si="163"/>
        <v>320000</v>
      </c>
      <c r="N278" s="297">
        <f t="shared" si="163"/>
        <v>320000</v>
      </c>
      <c r="O278" s="298">
        <f t="shared" si="163"/>
        <v>8.6361195298208307E-2</v>
      </c>
      <c r="P278" s="231"/>
      <c r="Q278" s="231"/>
      <c r="R278" s="231"/>
      <c r="S278" s="231"/>
      <c r="T278" s="231"/>
      <c r="U278" s="231"/>
      <c r="V278" s="231"/>
      <c r="W278" s="231"/>
      <c r="X278" s="231"/>
      <c r="Y278" s="231"/>
      <c r="Z278" s="231"/>
    </row>
    <row r="279" spans="1:26" ht="14.25" customHeight="1">
      <c r="A279" s="299">
        <v>2</v>
      </c>
      <c r="B279" s="300">
        <v>6</v>
      </c>
      <c r="C279" s="300">
        <v>1</v>
      </c>
      <c r="D279" s="300">
        <v>3</v>
      </c>
      <c r="E279" s="300" t="s">
        <v>618</v>
      </c>
      <c r="F279" s="303" t="s">
        <v>830</v>
      </c>
      <c r="G279" s="301"/>
      <c r="H279" s="301"/>
      <c r="I279" s="301"/>
      <c r="J279" s="301"/>
      <c r="K279" s="301"/>
      <c r="L279" s="301"/>
      <c r="M279" s="301">
        <v>320000</v>
      </c>
      <c r="N279" s="301">
        <f>SUBTOTAL(9,G279:M279)</f>
        <v>320000</v>
      </c>
      <c r="O279" s="302">
        <f>IFERROR(N279/$N$18*100,"0.00")</f>
        <v>8.6361195298208307E-2</v>
      </c>
      <c r="P279" s="231"/>
      <c r="Q279" s="231"/>
      <c r="R279" s="231"/>
      <c r="S279" s="231"/>
      <c r="T279" s="231"/>
      <c r="U279" s="231"/>
      <c r="V279" s="231"/>
      <c r="W279" s="231"/>
      <c r="X279" s="231"/>
      <c r="Y279" s="231"/>
      <c r="Z279" s="231"/>
    </row>
    <row r="280" spans="1:26" ht="14.25" customHeight="1">
      <c r="A280" s="295">
        <v>2</v>
      </c>
      <c r="B280" s="296">
        <v>6</v>
      </c>
      <c r="C280" s="296">
        <v>1</v>
      </c>
      <c r="D280" s="296">
        <v>4</v>
      </c>
      <c r="E280" s="296"/>
      <c r="F280" s="295" t="s">
        <v>831</v>
      </c>
      <c r="G280" s="297">
        <f t="shared" ref="G280:O280" si="164">+G281</f>
        <v>0</v>
      </c>
      <c r="H280" s="297">
        <f t="shared" si="164"/>
        <v>0</v>
      </c>
      <c r="I280" s="297">
        <f t="shared" si="164"/>
        <v>0</v>
      </c>
      <c r="J280" s="297">
        <f t="shared" si="164"/>
        <v>0</v>
      </c>
      <c r="K280" s="297">
        <f t="shared" si="164"/>
        <v>0</v>
      </c>
      <c r="L280" s="297">
        <f t="shared" si="164"/>
        <v>0</v>
      </c>
      <c r="M280" s="297">
        <f t="shared" si="164"/>
        <v>100000</v>
      </c>
      <c r="N280" s="297">
        <f t="shared" si="164"/>
        <v>100000</v>
      </c>
      <c r="O280" s="298">
        <f t="shared" si="164"/>
        <v>2.6987873530690092E-2</v>
      </c>
      <c r="P280" s="231"/>
      <c r="Q280" s="231"/>
      <c r="R280" s="231"/>
      <c r="S280" s="231"/>
      <c r="T280" s="231"/>
      <c r="U280" s="231"/>
      <c r="V280" s="231"/>
      <c r="W280" s="231"/>
      <c r="X280" s="231"/>
      <c r="Y280" s="231"/>
      <c r="Z280" s="231"/>
    </row>
    <row r="281" spans="1:26" ht="14.25" customHeight="1">
      <c r="A281" s="299">
        <v>2</v>
      </c>
      <c r="B281" s="300">
        <v>6</v>
      </c>
      <c r="C281" s="300">
        <v>1</v>
      </c>
      <c r="D281" s="300">
        <v>4</v>
      </c>
      <c r="E281" s="300" t="s">
        <v>618</v>
      </c>
      <c r="F281" s="303" t="s">
        <v>831</v>
      </c>
      <c r="G281" s="301"/>
      <c r="H281" s="301"/>
      <c r="I281" s="301"/>
      <c r="J281" s="301"/>
      <c r="K281" s="301"/>
      <c r="L281" s="301"/>
      <c r="M281" s="301">
        <v>100000</v>
      </c>
      <c r="N281" s="301">
        <f>SUBTOTAL(9,G281:M281)</f>
        <v>100000</v>
      </c>
      <c r="O281" s="302">
        <f>IFERROR(N281/$N$18*100,"0.00")</f>
        <v>2.6987873530690092E-2</v>
      </c>
      <c r="P281" s="231"/>
      <c r="Q281" s="231"/>
      <c r="R281" s="231"/>
      <c r="S281" s="231"/>
      <c r="T281" s="231"/>
      <c r="U281" s="231"/>
      <c r="V281" s="231"/>
      <c r="W281" s="231"/>
      <c r="X281" s="231"/>
      <c r="Y281" s="231"/>
      <c r="Z281" s="231"/>
    </row>
    <row r="282" spans="1:26" ht="14.25" customHeight="1">
      <c r="A282" s="295">
        <v>2</v>
      </c>
      <c r="B282" s="296">
        <v>6</v>
      </c>
      <c r="C282" s="296">
        <v>1</v>
      </c>
      <c r="D282" s="296">
        <v>9</v>
      </c>
      <c r="E282" s="296"/>
      <c r="F282" s="295" t="s">
        <v>832</v>
      </c>
      <c r="G282" s="297">
        <f t="shared" ref="G282:O282" si="165">+G283</f>
        <v>0</v>
      </c>
      <c r="H282" s="297">
        <f t="shared" si="165"/>
        <v>0</v>
      </c>
      <c r="I282" s="297">
        <f t="shared" si="165"/>
        <v>0</v>
      </c>
      <c r="J282" s="297">
        <f t="shared" si="165"/>
        <v>0</v>
      </c>
      <c r="K282" s="297">
        <f t="shared" si="165"/>
        <v>0</v>
      </c>
      <c r="L282" s="297">
        <f t="shared" si="165"/>
        <v>0</v>
      </c>
      <c r="M282" s="297">
        <f t="shared" si="165"/>
        <v>1550000</v>
      </c>
      <c r="N282" s="297">
        <f t="shared" si="165"/>
        <v>1550000</v>
      </c>
      <c r="O282" s="298">
        <f t="shared" si="165"/>
        <v>0.41831203972569647</v>
      </c>
      <c r="P282" s="231"/>
      <c r="Q282" s="231"/>
      <c r="R282" s="231"/>
      <c r="S282" s="231"/>
      <c r="T282" s="231"/>
      <c r="U282" s="231"/>
      <c r="V282" s="231"/>
      <c r="W282" s="231"/>
      <c r="X282" s="231"/>
      <c r="Y282" s="231"/>
      <c r="Z282" s="231"/>
    </row>
    <row r="283" spans="1:26" ht="14.25" customHeight="1">
      <c r="A283" s="299">
        <v>2</v>
      </c>
      <c r="B283" s="300">
        <v>6</v>
      </c>
      <c r="C283" s="300">
        <v>1</v>
      </c>
      <c r="D283" s="300">
        <v>9</v>
      </c>
      <c r="E283" s="300" t="s">
        <v>618</v>
      </c>
      <c r="F283" s="303" t="s">
        <v>832</v>
      </c>
      <c r="G283" s="301"/>
      <c r="H283" s="301"/>
      <c r="I283" s="301"/>
      <c r="J283" s="301"/>
      <c r="K283" s="301"/>
      <c r="L283" s="301"/>
      <c r="M283" s="301">
        <v>1550000</v>
      </c>
      <c r="N283" s="301">
        <f>SUBTOTAL(9,G283:M283)</f>
        <v>1550000</v>
      </c>
      <c r="O283" s="302">
        <f>IFERROR(N283/$N$18*100,"0.00")</f>
        <v>0.41831203972569647</v>
      </c>
      <c r="P283" s="231"/>
      <c r="Q283" s="231"/>
      <c r="R283" s="231"/>
      <c r="S283" s="231"/>
      <c r="T283" s="231"/>
      <c r="U283" s="231"/>
      <c r="V283" s="231"/>
      <c r="W283" s="231"/>
      <c r="X283" s="231"/>
      <c r="Y283" s="231"/>
      <c r="Z283" s="231"/>
    </row>
    <row r="284" spans="1:26" ht="14.25" customHeight="1">
      <c r="A284" s="292">
        <v>2</v>
      </c>
      <c r="B284" s="293">
        <v>6</v>
      </c>
      <c r="C284" s="293">
        <v>2</v>
      </c>
      <c r="D284" s="293"/>
      <c r="E284" s="293"/>
      <c r="F284" s="292" t="s">
        <v>833</v>
      </c>
      <c r="G284" s="294">
        <f t="shared" ref="G284:O284" si="166">+G285+G287+G289</f>
        <v>0</v>
      </c>
      <c r="H284" s="294">
        <f t="shared" si="166"/>
        <v>0</v>
      </c>
      <c r="I284" s="294">
        <f t="shared" si="166"/>
        <v>0</v>
      </c>
      <c r="J284" s="294">
        <f t="shared" si="166"/>
        <v>0</v>
      </c>
      <c r="K284" s="294">
        <f t="shared" si="166"/>
        <v>0</v>
      </c>
      <c r="L284" s="294">
        <f t="shared" si="166"/>
        <v>0</v>
      </c>
      <c r="M284" s="294">
        <f t="shared" si="166"/>
        <v>2700000</v>
      </c>
      <c r="N284" s="294">
        <f t="shared" si="166"/>
        <v>2700000</v>
      </c>
      <c r="O284" s="294">
        <f t="shared" si="166"/>
        <v>0.72867258532863244</v>
      </c>
      <c r="P284" s="231"/>
      <c r="Q284" s="231"/>
      <c r="R284" s="231"/>
      <c r="S284" s="231"/>
      <c r="T284" s="231"/>
      <c r="U284" s="231"/>
      <c r="V284" s="231"/>
      <c r="W284" s="231"/>
      <c r="X284" s="231"/>
      <c r="Y284" s="231"/>
      <c r="Z284" s="231"/>
    </row>
    <row r="285" spans="1:26" ht="14.25" customHeight="1">
      <c r="A285" s="295">
        <v>2</v>
      </c>
      <c r="B285" s="296">
        <v>6</v>
      </c>
      <c r="C285" s="296">
        <v>2</v>
      </c>
      <c r="D285" s="296">
        <v>1</v>
      </c>
      <c r="E285" s="296"/>
      <c r="F285" s="295" t="s">
        <v>834</v>
      </c>
      <c r="G285" s="297">
        <f t="shared" ref="G285:O285" si="167">+G286</f>
        <v>0</v>
      </c>
      <c r="H285" s="297">
        <f t="shared" si="167"/>
        <v>0</v>
      </c>
      <c r="I285" s="297">
        <f t="shared" si="167"/>
        <v>0</v>
      </c>
      <c r="J285" s="297">
        <f t="shared" si="167"/>
        <v>0</v>
      </c>
      <c r="K285" s="297">
        <f t="shared" si="167"/>
        <v>0</v>
      </c>
      <c r="L285" s="297">
        <f t="shared" si="167"/>
        <v>0</v>
      </c>
      <c r="M285" s="297">
        <f t="shared" si="167"/>
        <v>0</v>
      </c>
      <c r="N285" s="297">
        <f t="shared" si="167"/>
        <v>0</v>
      </c>
      <c r="O285" s="298">
        <f t="shared" si="167"/>
        <v>0</v>
      </c>
      <c r="P285" s="231"/>
      <c r="Q285" s="231"/>
      <c r="R285" s="231"/>
      <c r="S285" s="231"/>
      <c r="T285" s="231"/>
      <c r="U285" s="231"/>
      <c r="V285" s="231"/>
      <c r="W285" s="231"/>
      <c r="X285" s="231"/>
      <c r="Y285" s="231"/>
      <c r="Z285" s="231"/>
    </row>
    <row r="286" spans="1:26" ht="14.25" customHeight="1">
      <c r="A286" s="304">
        <v>2</v>
      </c>
      <c r="B286" s="300">
        <v>6</v>
      </c>
      <c r="C286" s="300">
        <v>2</v>
      </c>
      <c r="D286" s="300">
        <v>1</v>
      </c>
      <c r="E286" s="300" t="s">
        <v>618</v>
      </c>
      <c r="F286" s="303" t="s">
        <v>834</v>
      </c>
      <c r="G286" s="301"/>
      <c r="H286" s="301"/>
      <c r="I286" s="301"/>
      <c r="J286" s="301"/>
      <c r="K286" s="301"/>
      <c r="L286" s="301"/>
      <c r="M286" s="301"/>
      <c r="N286" s="301">
        <f>SUBTOTAL(9,G286:M286)</f>
        <v>0</v>
      </c>
      <c r="O286" s="302">
        <f>IFERROR(N286/$N$18*100,"0.00")</f>
        <v>0</v>
      </c>
      <c r="P286" s="231"/>
      <c r="Q286" s="231"/>
      <c r="R286" s="231"/>
      <c r="S286" s="231"/>
      <c r="T286" s="231"/>
      <c r="U286" s="231"/>
      <c r="V286" s="231"/>
      <c r="W286" s="231"/>
      <c r="X286" s="231"/>
      <c r="Y286" s="231"/>
      <c r="Z286" s="231"/>
    </row>
    <row r="287" spans="1:26" ht="14.25" customHeight="1">
      <c r="A287" s="295">
        <v>2</v>
      </c>
      <c r="B287" s="296">
        <v>6</v>
      </c>
      <c r="C287" s="296">
        <v>2</v>
      </c>
      <c r="D287" s="296">
        <v>3</v>
      </c>
      <c r="E287" s="296"/>
      <c r="F287" s="295" t="s">
        <v>835</v>
      </c>
      <c r="G287" s="297">
        <f>+G288</f>
        <v>0</v>
      </c>
      <c r="H287" s="297">
        <f t="shared" ref="H287:O287" si="168">+H288+H289+H290+H291+H292+H293+H294</f>
        <v>0</v>
      </c>
      <c r="I287" s="297">
        <f t="shared" si="168"/>
        <v>0</v>
      </c>
      <c r="J287" s="297">
        <f t="shared" si="168"/>
        <v>0</v>
      </c>
      <c r="K287" s="297">
        <f t="shared" si="168"/>
        <v>0</v>
      </c>
      <c r="L287" s="297">
        <f t="shared" si="168"/>
        <v>0</v>
      </c>
      <c r="M287" s="297">
        <f t="shared" si="168"/>
        <v>2700000</v>
      </c>
      <c r="N287" s="297">
        <f t="shared" si="168"/>
        <v>2700000</v>
      </c>
      <c r="O287" s="298">
        <f t="shared" si="168"/>
        <v>0.72867258532863244</v>
      </c>
      <c r="P287" s="231"/>
      <c r="Q287" s="231"/>
      <c r="R287" s="231"/>
      <c r="S287" s="231"/>
      <c r="T287" s="231"/>
      <c r="U287" s="231"/>
      <c r="V287" s="231"/>
      <c r="W287" s="231"/>
      <c r="X287" s="231"/>
      <c r="Y287" s="231"/>
      <c r="Z287" s="231"/>
    </row>
    <row r="288" spans="1:26" ht="14.25" customHeight="1">
      <c r="A288" s="304">
        <v>2</v>
      </c>
      <c r="B288" s="300">
        <v>6</v>
      </c>
      <c r="C288" s="300">
        <v>2</v>
      </c>
      <c r="D288" s="300">
        <v>3</v>
      </c>
      <c r="E288" s="300" t="s">
        <v>618</v>
      </c>
      <c r="F288" s="303" t="s">
        <v>835</v>
      </c>
      <c r="G288" s="301"/>
      <c r="H288" s="301"/>
      <c r="I288" s="301"/>
      <c r="J288" s="301"/>
      <c r="K288" s="301"/>
      <c r="L288" s="301"/>
      <c r="M288" s="301"/>
      <c r="N288" s="301">
        <f>SUBTOTAL(9,G288:M288)</f>
        <v>0</v>
      </c>
      <c r="O288" s="302">
        <f>IFERROR(N288/$N$18*100,"0.00")</f>
        <v>0</v>
      </c>
      <c r="P288" s="231"/>
      <c r="Q288" s="231"/>
      <c r="R288" s="231"/>
      <c r="S288" s="231"/>
      <c r="T288" s="231"/>
      <c r="U288" s="231"/>
      <c r="V288" s="231"/>
      <c r="W288" s="231"/>
      <c r="X288" s="231"/>
      <c r="Y288" s="231"/>
      <c r="Z288" s="231"/>
    </row>
    <row r="289" spans="1:26" ht="14.25" customHeight="1">
      <c r="A289" s="295">
        <v>2</v>
      </c>
      <c r="B289" s="296">
        <v>6</v>
      </c>
      <c r="C289" s="296">
        <v>2</v>
      </c>
      <c r="D289" s="296">
        <v>4</v>
      </c>
      <c r="E289" s="296"/>
      <c r="F289" s="295" t="s">
        <v>836</v>
      </c>
      <c r="G289" s="297">
        <f t="shared" ref="G289:O289" si="169">+G290</f>
        <v>0</v>
      </c>
      <c r="H289" s="297">
        <f t="shared" si="169"/>
        <v>0</v>
      </c>
      <c r="I289" s="297">
        <f t="shared" si="169"/>
        <v>0</v>
      </c>
      <c r="J289" s="297">
        <f t="shared" si="169"/>
        <v>0</v>
      </c>
      <c r="K289" s="297">
        <f t="shared" si="169"/>
        <v>0</v>
      </c>
      <c r="L289" s="297">
        <f t="shared" si="169"/>
        <v>0</v>
      </c>
      <c r="M289" s="297">
        <f t="shared" si="169"/>
        <v>0</v>
      </c>
      <c r="N289" s="297">
        <f>+N290</f>
        <v>0</v>
      </c>
      <c r="O289" s="298">
        <f t="shared" si="169"/>
        <v>0</v>
      </c>
      <c r="P289" s="231"/>
      <c r="Q289" s="231"/>
      <c r="R289" s="231"/>
      <c r="S289" s="231"/>
      <c r="T289" s="231"/>
      <c r="U289" s="231"/>
      <c r="V289" s="231"/>
      <c r="W289" s="231"/>
      <c r="X289" s="231"/>
      <c r="Y289" s="231"/>
      <c r="Z289" s="231"/>
    </row>
    <row r="290" spans="1:26" ht="14.25" customHeight="1">
      <c r="A290" s="304">
        <v>2</v>
      </c>
      <c r="B290" s="300">
        <v>6</v>
      </c>
      <c r="C290" s="300">
        <v>2</v>
      </c>
      <c r="D290" s="300">
        <v>4</v>
      </c>
      <c r="E290" s="300" t="s">
        <v>618</v>
      </c>
      <c r="F290" s="299" t="s">
        <v>836</v>
      </c>
      <c r="G290" s="301"/>
      <c r="H290" s="301"/>
      <c r="I290" s="301"/>
      <c r="J290" s="301"/>
      <c r="K290" s="301"/>
      <c r="L290" s="301"/>
      <c r="M290" s="301"/>
      <c r="N290" s="301">
        <f>SUBTOTAL(9,G290:M290)</f>
        <v>0</v>
      </c>
      <c r="O290" s="302">
        <f>IFERROR(N290/$N$18*100,"0.00")</f>
        <v>0</v>
      </c>
      <c r="P290" s="231"/>
      <c r="Q290" s="231"/>
      <c r="R290" s="231"/>
      <c r="S290" s="231"/>
      <c r="T290" s="231"/>
      <c r="U290" s="231"/>
      <c r="V290" s="231"/>
      <c r="W290" s="231"/>
      <c r="X290" s="231"/>
      <c r="Y290" s="231"/>
      <c r="Z290" s="231"/>
    </row>
    <row r="291" spans="1:26" ht="14.25" customHeight="1">
      <c r="A291" s="292">
        <v>2</v>
      </c>
      <c r="B291" s="293">
        <v>6</v>
      </c>
      <c r="C291" s="293">
        <v>3</v>
      </c>
      <c r="D291" s="293"/>
      <c r="E291" s="293"/>
      <c r="F291" s="292" t="s">
        <v>837</v>
      </c>
      <c r="G291" s="294">
        <f t="shared" ref="G291:O291" si="170">+G292+G294</f>
        <v>0</v>
      </c>
      <c r="H291" s="294">
        <f t="shared" si="170"/>
        <v>0</v>
      </c>
      <c r="I291" s="294">
        <f t="shared" si="170"/>
        <v>0</v>
      </c>
      <c r="J291" s="294">
        <f t="shared" si="170"/>
        <v>0</v>
      </c>
      <c r="K291" s="294">
        <f t="shared" si="170"/>
        <v>0</v>
      </c>
      <c r="L291" s="294">
        <f t="shared" si="170"/>
        <v>0</v>
      </c>
      <c r="M291" s="294">
        <f t="shared" si="170"/>
        <v>900000</v>
      </c>
      <c r="N291" s="294">
        <f t="shared" si="170"/>
        <v>900000</v>
      </c>
      <c r="O291" s="294">
        <f t="shared" si="170"/>
        <v>0.24289086177621083</v>
      </c>
      <c r="P291" s="231"/>
      <c r="Q291" s="231"/>
      <c r="R291" s="231"/>
      <c r="S291" s="231"/>
      <c r="T291" s="231"/>
      <c r="U291" s="231"/>
      <c r="V291" s="231"/>
      <c r="W291" s="231"/>
      <c r="X291" s="231"/>
      <c r="Y291" s="231"/>
      <c r="Z291" s="231"/>
    </row>
    <row r="292" spans="1:26" ht="14.25" customHeight="1">
      <c r="A292" s="305">
        <v>2</v>
      </c>
      <c r="B292" s="296">
        <v>6</v>
      </c>
      <c r="C292" s="296">
        <v>3</v>
      </c>
      <c r="D292" s="296">
        <v>1</v>
      </c>
      <c r="E292" s="296"/>
      <c r="F292" s="309" t="s">
        <v>838</v>
      </c>
      <c r="G292" s="297">
        <f t="shared" ref="G292:O292" si="171">+G293</f>
        <v>0</v>
      </c>
      <c r="H292" s="297">
        <f t="shared" si="171"/>
        <v>0</v>
      </c>
      <c r="I292" s="297">
        <f t="shared" si="171"/>
        <v>0</v>
      </c>
      <c r="J292" s="297">
        <f t="shared" si="171"/>
        <v>0</v>
      </c>
      <c r="K292" s="297">
        <f t="shared" si="171"/>
        <v>0</v>
      </c>
      <c r="L292" s="297">
        <f t="shared" si="171"/>
        <v>0</v>
      </c>
      <c r="M292" s="297">
        <f t="shared" si="171"/>
        <v>900000</v>
      </c>
      <c r="N292" s="297">
        <f t="shared" si="171"/>
        <v>900000</v>
      </c>
      <c r="O292" s="298">
        <f t="shared" si="171"/>
        <v>0.24289086177621083</v>
      </c>
      <c r="P292" s="231"/>
      <c r="Q292" s="231"/>
      <c r="R292" s="231"/>
      <c r="S292" s="231"/>
      <c r="T292" s="231"/>
      <c r="U292" s="231"/>
      <c r="V292" s="231"/>
      <c r="W292" s="231"/>
      <c r="X292" s="231"/>
      <c r="Y292" s="231"/>
      <c r="Z292" s="231"/>
    </row>
    <row r="293" spans="1:26" ht="14.25" customHeight="1">
      <c r="A293" s="299">
        <v>2</v>
      </c>
      <c r="B293" s="300">
        <v>6</v>
      </c>
      <c r="C293" s="300">
        <v>3</v>
      </c>
      <c r="D293" s="300">
        <v>1</v>
      </c>
      <c r="E293" s="300" t="s">
        <v>618</v>
      </c>
      <c r="F293" s="299" t="s">
        <v>838</v>
      </c>
      <c r="G293" s="301"/>
      <c r="H293" s="301"/>
      <c r="I293" s="301"/>
      <c r="J293" s="301"/>
      <c r="K293" s="301"/>
      <c r="L293" s="301"/>
      <c r="M293" s="301">
        <v>900000</v>
      </c>
      <c r="N293" s="301">
        <f>SUBTOTAL(9,G293:M293)</f>
        <v>900000</v>
      </c>
      <c r="O293" s="302">
        <f>IFERROR(N293/$N$18*100,"0.00")</f>
        <v>0.24289086177621083</v>
      </c>
      <c r="P293" s="231"/>
      <c r="Q293" s="231"/>
      <c r="R293" s="231"/>
      <c r="S293" s="231"/>
      <c r="T293" s="231"/>
      <c r="U293" s="231"/>
      <c r="V293" s="231"/>
      <c r="W293" s="231"/>
      <c r="X293" s="231"/>
      <c r="Y293" s="231"/>
      <c r="Z293" s="231"/>
    </row>
    <row r="294" spans="1:26" ht="14.25" customHeight="1">
      <c r="A294" s="295">
        <v>2</v>
      </c>
      <c r="B294" s="296">
        <v>6</v>
      </c>
      <c r="C294" s="296">
        <v>3</v>
      </c>
      <c r="D294" s="296">
        <v>2</v>
      </c>
      <c r="E294" s="296"/>
      <c r="F294" s="295" t="s">
        <v>839</v>
      </c>
      <c r="G294" s="297">
        <f t="shared" ref="G294:O294" si="172">+G295</f>
        <v>0</v>
      </c>
      <c r="H294" s="297">
        <f t="shared" si="172"/>
        <v>0</v>
      </c>
      <c r="I294" s="297">
        <f t="shared" si="172"/>
        <v>0</v>
      </c>
      <c r="J294" s="297">
        <f t="shared" si="172"/>
        <v>0</v>
      </c>
      <c r="K294" s="297">
        <f t="shared" si="172"/>
        <v>0</v>
      </c>
      <c r="L294" s="297">
        <f t="shared" si="172"/>
        <v>0</v>
      </c>
      <c r="M294" s="297">
        <f t="shared" si="172"/>
        <v>0</v>
      </c>
      <c r="N294" s="297">
        <f t="shared" si="172"/>
        <v>0</v>
      </c>
      <c r="O294" s="298">
        <f t="shared" si="172"/>
        <v>0</v>
      </c>
      <c r="P294" s="231"/>
      <c r="Q294" s="231"/>
      <c r="R294" s="231"/>
      <c r="S294" s="231"/>
      <c r="T294" s="231"/>
      <c r="U294" s="231"/>
      <c r="V294" s="231"/>
      <c r="W294" s="231"/>
      <c r="X294" s="231"/>
      <c r="Y294" s="231"/>
      <c r="Z294" s="231"/>
    </row>
    <row r="295" spans="1:26" ht="14.25" customHeight="1">
      <c r="A295" s="304">
        <v>2</v>
      </c>
      <c r="B295" s="300">
        <v>6</v>
      </c>
      <c r="C295" s="300">
        <v>3</v>
      </c>
      <c r="D295" s="300">
        <v>2</v>
      </c>
      <c r="E295" s="300" t="s">
        <v>618</v>
      </c>
      <c r="F295" s="303" t="s">
        <v>839</v>
      </c>
      <c r="G295" s="301"/>
      <c r="H295" s="301"/>
      <c r="I295" s="301"/>
      <c r="J295" s="301"/>
      <c r="K295" s="301"/>
      <c r="L295" s="301"/>
      <c r="M295" s="301"/>
      <c r="N295" s="301">
        <f>SUBTOTAL(9,G295:M295)</f>
        <v>0</v>
      </c>
      <c r="O295" s="302">
        <f>IFERROR(N295/$N$18*100,"0.00")</f>
        <v>0</v>
      </c>
      <c r="P295" s="231"/>
      <c r="Q295" s="231"/>
      <c r="R295" s="231"/>
      <c r="S295" s="231"/>
      <c r="T295" s="231"/>
      <c r="U295" s="231"/>
      <c r="V295" s="231"/>
      <c r="W295" s="231"/>
      <c r="X295" s="231"/>
      <c r="Y295" s="231"/>
      <c r="Z295" s="231"/>
    </row>
    <row r="296" spans="1:26" ht="14.25" customHeight="1">
      <c r="A296" s="292">
        <v>2</v>
      </c>
      <c r="B296" s="293">
        <v>6</v>
      </c>
      <c r="C296" s="293">
        <v>4</v>
      </c>
      <c r="D296" s="293"/>
      <c r="E296" s="293"/>
      <c r="F296" s="292" t="s">
        <v>840</v>
      </c>
      <c r="G296" s="294">
        <f t="shared" ref="G296:O296" si="173">+G297+G299+G301</f>
        <v>0</v>
      </c>
      <c r="H296" s="294">
        <f t="shared" si="173"/>
        <v>0</v>
      </c>
      <c r="I296" s="294">
        <f t="shared" si="173"/>
        <v>0</v>
      </c>
      <c r="J296" s="294">
        <f t="shared" si="173"/>
        <v>0</v>
      </c>
      <c r="K296" s="294">
        <f t="shared" si="173"/>
        <v>0</v>
      </c>
      <c r="L296" s="294">
        <f t="shared" si="173"/>
        <v>0</v>
      </c>
      <c r="M296" s="294">
        <f t="shared" si="173"/>
        <v>2800000</v>
      </c>
      <c r="N296" s="294">
        <f t="shared" si="173"/>
        <v>2800000</v>
      </c>
      <c r="O296" s="294">
        <f t="shared" si="173"/>
        <v>0.75566045885932265</v>
      </c>
      <c r="P296" s="231"/>
      <c r="Q296" s="231"/>
      <c r="R296" s="231"/>
      <c r="S296" s="231"/>
      <c r="T296" s="231"/>
      <c r="U296" s="231"/>
      <c r="V296" s="231"/>
      <c r="W296" s="231"/>
      <c r="X296" s="231"/>
      <c r="Y296" s="231"/>
      <c r="Z296" s="231"/>
    </row>
    <row r="297" spans="1:26" ht="14.25" customHeight="1">
      <c r="A297" s="295">
        <v>2</v>
      </c>
      <c r="B297" s="296">
        <v>6</v>
      </c>
      <c r="C297" s="296">
        <v>4</v>
      </c>
      <c r="D297" s="296">
        <v>1</v>
      </c>
      <c r="E297" s="296"/>
      <c r="F297" s="295" t="s">
        <v>841</v>
      </c>
      <c r="G297" s="297">
        <f t="shared" ref="G297:O297" si="174">+G298</f>
        <v>0</v>
      </c>
      <c r="H297" s="297">
        <f t="shared" si="174"/>
        <v>0</v>
      </c>
      <c r="I297" s="297">
        <f t="shared" si="174"/>
        <v>0</v>
      </c>
      <c r="J297" s="297">
        <f t="shared" si="174"/>
        <v>0</v>
      </c>
      <c r="K297" s="297">
        <f t="shared" si="174"/>
        <v>0</v>
      </c>
      <c r="L297" s="297">
        <f t="shared" si="174"/>
        <v>0</v>
      </c>
      <c r="M297" s="297">
        <f t="shared" si="174"/>
        <v>2800000</v>
      </c>
      <c r="N297" s="297">
        <f t="shared" si="174"/>
        <v>2800000</v>
      </c>
      <c r="O297" s="298">
        <f t="shared" si="174"/>
        <v>0.75566045885932265</v>
      </c>
      <c r="P297" s="231"/>
      <c r="Q297" s="231"/>
      <c r="R297" s="231"/>
      <c r="S297" s="231"/>
      <c r="T297" s="231"/>
      <c r="U297" s="231"/>
      <c r="V297" s="231"/>
      <c r="W297" s="231"/>
      <c r="X297" s="231"/>
      <c r="Y297" s="231"/>
      <c r="Z297" s="231"/>
    </row>
    <row r="298" spans="1:26" ht="14.25" customHeight="1">
      <c r="A298" s="304">
        <v>2</v>
      </c>
      <c r="B298" s="300">
        <v>6</v>
      </c>
      <c r="C298" s="300">
        <v>4</v>
      </c>
      <c r="D298" s="300">
        <v>1</v>
      </c>
      <c r="E298" s="300" t="s">
        <v>618</v>
      </c>
      <c r="F298" s="303" t="s">
        <v>841</v>
      </c>
      <c r="G298" s="301"/>
      <c r="H298" s="301"/>
      <c r="I298" s="301"/>
      <c r="J298" s="301"/>
      <c r="K298" s="301"/>
      <c r="L298" s="301"/>
      <c r="M298" s="301">
        <v>2800000</v>
      </c>
      <c r="N298" s="301">
        <f>SUBTOTAL(9,G298:M298)</f>
        <v>2800000</v>
      </c>
      <c r="O298" s="302">
        <f>IFERROR(N298/$N$18*100,"0.00")</f>
        <v>0.75566045885932265</v>
      </c>
      <c r="P298" s="231"/>
      <c r="Q298" s="231"/>
      <c r="R298" s="231"/>
      <c r="S298" s="231"/>
      <c r="T298" s="231"/>
      <c r="U298" s="231"/>
      <c r="V298" s="231"/>
      <c r="W298" s="231"/>
      <c r="X298" s="231"/>
      <c r="Y298" s="231"/>
      <c r="Z298" s="231"/>
    </row>
    <row r="299" spans="1:26" ht="14.25" customHeight="1">
      <c r="A299" s="295">
        <v>2</v>
      </c>
      <c r="B299" s="296">
        <v>6</v>
      </c>
      <c r="C299" s="296">
        <v>4</v>
      </c>
      <c r="D299" s="296">
        <v>2</v>
      </c>
      <c r="E299" s="296"/>
      <c r="F299" s="295" t="s">
        <v>842</v>
      </c>
      <c r="G299" s="297">
        <f t="shared" ref="G299:O299" si="175">+G300</f>
        <v>0</v>
      </c>
      <c r="H299" s="297">
        <f t="shared" si="175"/>
        <v>0</v>
      </c>
      <c r="I299" s="297">
        <f t="shared" si="175"/>
        <v>0</v>
      </c>
      <c r="J299" s="297">
        <f t="shared" si="175"/>
        <v>0</v>
      </c>
      <c r="K299" s="297">
        <f t="shared" si="175"/>
        <v>0</v>
      </c>
      <c r="L299" s="297">
        <f t="shared" si="175"/>
        <v>0</v>
      </c>
      <c r="M299" s="297">
        <f t="shared" si="175"/>
        <v>0</v>
      </c>
      <c r="N299" s="297">
        <f t="shared" si="175"/>
        <v>0</v>
      </c>
      <c r="O299" s="298">
        <f t="shared" si="175"/>
        <v>0</v>
      </c>
      <c r="P299" s="231"/>
      <c r="Q299" s="231"/>
      <c r="R299" s="231"/>
      <c r="S299" s="231"/>
      <c r="T299" s="231"/>
      <c r="U299" s="231"/>
      <c r="V299" s="231"/>
      <c r="W299" s="231"/>
      <c r="X299" s="231"/>
      <c r="Y299" s="231"/>
      <c r="Z299" s="231"/>
    </row>
    <row r="300" spans="1:26" ht="14.25" customHeight="1">
      <c r="A300" s="304">
        <v>2</v>
      </c>
      <c r="B300" s="300">
        <v>6</v>
      </c>
      <c r="C300" s="300">
        <v>4</v>
      </c>
      <c r="D300" s="300">
        <v>2</v>
      </c>
      <c r="E300" s="300" t="s">
        <v>618</v>
      </c>
      <c r="F300" s="303" t="s">
        <v>842</v>
      </c>
      <c r="G300" s="301"/>
      <c r="H300" s="301"/>
      <c r="I300" s="301"/>
      <c r="J300" s="301"/>
      <c r="K300" s="301"/>
      <c r="L300" s="301"/>
      <c r="M300" s="301"/>
      <c r="N300" s="301">
        <f>SUBTOTAL(9,G300:M300)</f>
        <v>0</v>
      </c>
      <c r="O300" s="302">
        <f>IFERROR(N300/$N$18*100,"0.00")</f>
        <v>0</v>
      </c>
      <c r="P300" s="231"/>
      <c r="Q300" s="231"/>
      <c r="R300" s="231"/>
      <c r="S300" s="231"/>
      <c r="T300" s="231"/>
      <c r="U300" s="231"/>
      <c r="V300" s="231"/>
      <c r="W300" s="231"/>
      <c r="X300" s="231"/>
      <c r="Y300" s="231"/>
      <c r="Z300" s="231"/>
    </row>
    <row r="301" spans="1:26" ht="14.25" customHeight="1">
      <c r="A301" s="295">
        <v>2</v>
      </c>
      <c r="B301" s="296">
        <v>6</v>
      </c>
      <c r="C301" s="296">
        <v>4</v>
      </c>
      <c r="D301" s="296">
        <v>8</v>
      </c>
      <c r="E301" s="296"/>
      <c r="F301" s="295" t="s">
        <v>843</v>
      </c>
      <c r="G301" s="297">
        <f t="shared" ref="G301:O301" si="176">+G302</f>
        <v>0</v>
      </c>
      <c r="H301" s="297">
        <f t="shared" si="176"/>
        <v>0</v>
      </c>
      <c r="I301" s="297">
        <f t="shared" si="176"/>
        <v>0</v>
      </c>
      <c r="J301" s="297">
        <f t="shared" si="176"/>
        <v>0</v>
      </c>
      <c r="K301" s="297">
        <f t="shared" si="176"/>
        <v>0</v>
      </c>
      <c r="L301" s="297">
        <f t="shared" si="176"/>
        <v>0</v>
      </c>
      <c r="M301" s="297">
        <f t="shared" si="176"/>
        <v>0</v>
      </c>
      <c r="N301" s="297">
        <f t="shared" si="176"/>
        <v>0</v>
      </c>
      <c r="O301" s="298">
        <f t="shared" si="176"/>
        <v>0</v>
      </c>
      <c r="P301" s="231"/>
      <c r="Q301" s="231"/>
      <c r="R301" s="231"/>
      <c r="S301" s="231"/>
      <c r="T301" s="231"/>
      <c r="U301" s="231"/>
      <c r="V301" s="231"/>
      <c r="W301" s="231"/>
      <c r="X301" s="231"/>
      <c r="Y301" s="231"/>
      <c r="Z301" s="231"/>
    </row>
    <row r="302" spans="1:26" ht="14.25" customHeight="1">
      <c r="A302" s="304">
        <v>2</v>
      </c>
      <c r="B302" s="300">
        <v>6</v>
      </c>
      <c r="C302" s="300">
        <v>4</v>
      </c>
      <c r="D302" s="300">
        <v>8</v>
      </c>
      <c r="E302" s="300" t="s">
        <v>618</v>
      </c>
      <c r="F302" s="303" t="s">
        <v>843</v>
      </c>
      <c r="G302" s="301"/>
      <c r="H302" s="301"/>
      <c r="I302" s="301"/>
      <c r="J302" s="301"/>
      <c r="K302" s="301"/>
      <c r="L302" s="301"/>
      <c r="M302" s="301"/>
      <c r="N302" s="301">
        <f>SUBTOTAL(9,G302:M302)</f>
        <v>0</v>
      </c>
      <c r="O302" s="302">
        <f>IFERROR(N302/$N$18*100,"0.00")</f>
        <v>0</v>
      </c>
      <c r="P302" s="231"/>
      <c r="Q302" s="231"/>
      <c r="R302" s="231"/>
      <c r="S302" s="231"/>
      <c r="T302" s="231"/>
      <c r="U302" s="231"/>
      <c r="V302" s="231"/>
      <c r="W302" s="231"/>
      <c r="X302" s="231"/>
      <c r="Y302" s="231"/>
      <c r="Z302" s="231"/>
    </row>
    <row r="303" spans="1:26" ht="14.25" customHeight="1">
      <c r="A303" s="292">
        <v>2</v>
      </c>
      <c r="B303" s="293">
        <v>6</v>
      </c>
      <c r="C303" s="293">
        <v>5</v>
      </c>
      <c r="D303" s="293"/>
      <c r="E303" s="293"/>
      <c r="F303" s="292" t="s">
        <v>844</v>
      </c>
      <c r="G303" s="294">
        <f t="shared" ref="G303:O303" si="177">+G304+G306+G308+G310</f>
        <v>0</v>
      </c>
      <c r="H303" s="294">
        <f t="shared" si="177"/>
        <v>0</v>
      </c>
      <c r="I303" s="294">
        <f t="shared" si="177"/>
        <v>0</v>
      </c>
      <c r="J303" s="294">
        <f t="shared" si="177"/>
        <v>0</v>
      </c>
      <c r="K303" s="294">
        <f t="shared" si="177"/>
        <v>0</v>
      </c>
      <c r="L303" s="294">
        <f t="shared" si="177"/>
        <v>0</v>
      </c>
      <c r="M303" s="294">
        <f t="shared" si="177"/>
        <v>0</v>
      </c>
      <c r="N303" s="294">
        <f t="shared" si="177"/>
        <v>0</v>
      </c>
      <c r="O303" s="294">
        <f t="shared" si="177"/>
        <v>0</v>
      </c>
      <c r="P303" s="231"/>
      <c r="Q303" s="231"/>
      <c r="R303" s="231"/>
      <c r="S303" s="231"/>
      <c r="T303" s="231"/>
      <c r="U303" s="231"/>
      <c r="V303" s="231"/>
      <c r="W303" s="231"/>
      <c r="X303" s="231"/>
      <c r="Y303" s="231"/>
      <c r="Z303" s="231"/>
    </row>
    <row r="304" spans="1:26" ht="14.25" customHeight="1">
      <c r="A304" s="295">
        <v>2</v>
      </c>
      <c r="B304" s="296">
        <v>6</v>
      </c>
      <c r="C304" s="296">
        <v>5</v>
      </c>
      <c r="D304" s="296">
        <v>2</v>
      </c>
      <c r="E304" s="296"/>
      <c r="F304" s="295" t="s">
        <v>845</v>
      </c>
      <c r="G304" s="297">
        <f t="shared" ref="G304:O304" si="178">+G305</f>
        <v>0</v>
      </c>
      <c r="H304" s="297">
        <f t="shared" si="178"/>
        <v>0</v>
      </c>
      <c r="I304" s="297">
        <f t="shared" si="178"/>
        <v>0</v>
      </c>
      <c r="J304" s="297">
        <f t="shared" si="178"/>
        <v>0</v>
      </c>
      <c r="K304" s="297">
        <f t="shared" si="178"/>
        <v>0</v>
      </c>
      <c r="L304" s="297">
        <f t="shared" si="178"/>
        <v>0</v>
      </c>
      <c r="M304" s="297">
        <f t="shared" si="178"/>
        <v>0</v>
      </c>
      <c r="N304" s="297">
        <f t="shared" si="178"/>
        <v>0</v>
      </c>
      <c r="O304" s="298">
        <f t="shared" si="178"/>
        <v>0</v>
      </c>
      <c r="P304" s="231"/>
      <c r="Q304" s="231"/>
      <c r="R304" s="231"/>
      <c r="S304" s="231"/>
      <c r="T304" s="231"/>
      <c r="U304" s="231"/>
      <c r="V304" s="231"/>
      <c r="W304" s="231"/>
      <c r="X304" s="231"/>
      <c r="Y304" s="231"/>
      <c r="Z304" s="231"/>
    </row>
    <row r="305" spans="1:26" ht="14.25" customHeight="1">
      <c r="A305" s="299">
        <v>2</v>
      </c>
      <c r="B305" s="300">
        <v>6</v>
      </c>
      <c r="C305" s="300">
        <v>5</v>
      </c>
      <c r="D305" s="300">
        <v>2</v>
      </c>
      <c r="E305" s="300" t="s">
        <v>618</v>
      </c>
      <c r="F305" s="303" t="s">
        <v>845</v>
      </c>
      <c r="G305" s="301"/>
      <c r="H305" s="301"/>
      <c r="I305" s="301"/>
      <c r="J305" s="301"/>
      <c r="K305" s="301"/>
      <c r="L305" s="301"/>
      <c r="M305" s="301"/>
      <c r="N305" s="301">
        <f>SUBTOTAL(9,G305:M305)</f>
        <v>0</v>
      </c>
      <c r="O305" s="302">
        <f>IFERROR(N305/$N$18*100,"0.00")</f>
        <v>0</v>
      </c>
      <c r="P305" s="231"/>
      <c r="Q305" s="231"/>
      <c r="R305" s="231"/>
      <c r="S305" s="231"/>
      <c r="T305" s="231"/>
      <c r="U305" s="231"/>
      <c r="V305" s="231"/>
      <c r="W305" s="231"/>
      <c r="X305" s="231"/>
      <c r="Y305" s="231"/>
      <c r="Z305" s="231"/>
    </row>
    <row r="306" spans="1:26" ht="14.25" customHeight="1">
      <c r="A306" s="295">
        <v>2</v>
      </c>
      <c r="B306" s="296">
        <v>6</v>
      </c>
      <c r="C306" s="296">
        <v>5</v>
      </c>
      <c r="D306" s="296">
        <v>4</v>
      </c>
      <c r="E306" s="296"/>
      <c r="F306" s="295" t="s">
        <v>846</v>
      </c>
      <c r="G306" s="297">
        <f t="shared" ref="G306:O306" si="179">+G307</f>
        <v>0</v>
      </c>
      <c r="H306" s="297">
        <f t="shared" si="179"/>
        <v>0</v>
      </c>
      <c r="I306" s="297">
        <f t="shared" si="179"/>
        <v>0</v>
      </c>
      <c r="J306" s="297">
        <f t="shared" si="179"/>
        <v>0</v>
      </c>
      <c r="K306" s="297">
        <f t="shared" si="179"/>
        <v>0</v>
      </c>
      <c r="L306" s="297">
        <f t="shared" si="179"/>
        <v>0</v>
      </c>
      <c r="M306" s="297">
        <f t="shared" si="179"/>
        <v>0</v>
      </c>
      <c r="N306" s="297">
        <f t="shared" si="179"/>
        <v>0</v>
      </c>
      <c r="O306" s="298">
        <f t="shared" si="179"/>
        <v>0</v>
      </c>
      <c r="P306" s="231"/>
      <c r="Q306" s="231"/>
      <c r="R306" s="231"/>
      <c r="S306" s="231"/>
      <c r="T306" s="231"/>
      <c r="U306" s="231"/>
      <c r="V306" s="231"/>
      <c r="W306" s="231"/>
      <c r="X306" s="231"/>
      <c r="Y306" s="231"/>
      <c r="Z306" s="231"/>
    </row>
    <row r="307" spans="1:26" ht="14.25" customHeight="1">
      <c r="A307" s="299">
        <v>2</v>
      </c>
      <c r="B307" s="300">
        <v>6</v>
      </c>
      <c r="C307" s="300">
        <v>5</v>
      </c>
      <c r="D307" s="300">
        <v>4</v>
      </c>
      <c r="E307" s="300" t="s">
        <v>618</v>
      </c>
      <c r="F307" s="303" t="s">
        <v>846</v>
      </c>
      <c r="G307" s="301"/>
      <c r="H307" s="301"/>
      <c r="I307" s="301"/>
      <c r="J307" s="301"/>
      <c r="K307" s="301"/>
      <c r="L307" s="301"/>
      <c r="M307" s="301"/>
      <c r="N307" s="301">
        <f>SUBTOTAL(9,G307:M307)</f>
        <v>0</v>
      </c>
      <c r="O307" s="302">
        <f>IFERROR(N307/$N$18*100,"0.00")</f>
        <v>0</v>
      </c>
      <c r="P307" s="231"/>
      <c r="Q307" s="231"/>
      <c r="R307" s="231"/>
      <c r="S307" s="231"/>
      <c r="T307" s="231"/>
      <c r="U307" s="231"/>
      <c r="V307" s="231"/>
      <c r="W307" s="231"/>
      <c r="X307" s="231"/>
      <c r="Y307" s="231"/>
      <c r="Z307" s="231"/>
    </row>
    <row r="308" spans="1:26" ht="14.25" customHeight="1">
      <c r="A308" s="295">
        <v>2</v>
      </c>
      <c r="B308" s="296">
        <v>6</v>
      </c>
      <c r="C308" s="296">
        <v>5</v>
      </c>
      <c r="D308" s="296">
        <v>5</v>
      </c>
      <c r="E308" s="296"/>
      <c r="F308" s="295" t="s">
        <v>847</v>
      </c>
      <c r="G308" s="297">
        <f t="shared" ref="G308:O308" si="180">+G309</f>
        <v>0</v>
      </c>
      <c r="H308" s="297">
        <f t="shared" si="180"/>
        <v>0</v>
      </c>
      <c r="I308" s="297">
        <f t="shared" si="180"/>
        <v>0</v>
      </c>
      <c r="J308" s="297">
        <f t="shared" si="180"/>
        <v>0</v>
      </c>
      <c r="K308" s="297">
        <f t="shared" si="180"/>
        <v>0</v>
      </c>
      <c r="L308" s="297">
        <f t="shared" si="180"/>
        <v>0</v>
      </c>
      <c r="M308" s="297">
        <f t="shared" si="180"/>
        <v>0</v>
      </c>
      <c r="N308" s="297">
        <f t="shared" si="180"/>
        <v>0</v>
      </c>
      <c r="O308" s="298">
        <f t="shared" si="180"/>
        <v>0</v>
      </c>
      <c r="P308" s="231"/>
      <c r="Q308" s="231"/>
      <c r="R308" s="231"/>
      <c r="S308" s="231"/>
      <c r="T308" s="231"/>
      <c r="U308" s="231"/>
      <c r="V308" s="231"/>
      <c r="W308" s="231"/>
      <c r="X308" s="231"/>
      <c r="Y308" s="231"/>
      <c r="Z308" s="231"/>
    </row>
    <row r="309" spans="1:26" ht="14.25" customHeight="1">
      <c r="A309" s="299">
        <v>2</v>
      </c>
      <c r="B309" s="300">
        <v>6</v>
      </c>
      <c r="C309" s="300">
        <v>5</v>
      </c>
      <c r="D309" s="300">
        <v>5</v>
      </c>
      <c r="E309" s="300" t="s">
        <v>618</v>
      </c>
      <c r="F309" s="303" t="s">
        <v>847</v>
      </c>
      <c r="G309" s="301"/>
      <c r="H309" s="301"/>
      <c r="I309" s="301"/>
      <c r="J309" s="301"/>
      <c r="K309" s="301"/>
      <c r="L309" s="301"/>
      <c r="M309" s="301"/>
      <c r="N309" s="301">
        <f>SUBTOTAL(9,G309:M309)</f>
        <v>0</v>
      </c>
      <c r="O309" s="302">
        <f>IFERROR(N309/$N$18*100,"0.00")</f>
        <v>0</v>
      </c>
      <c r="P309" s="231"/>
      <c r="Q309" s="231"/>
      <c r="R309" s="231"/>
      <c r="S309" s="231"/>
      <c r="T309" s="231"/>
      <c r="U309" s="231"/>
      <c r="V309" s="231"/>
      <c r="W309" s="231"/>
      <c r="X309" s="231"/>
      <c r="Y309" s="231"/>
      <c r="Z309" s="231"/>
    </row>
    <row r="310" spans="1:26" ht="14.25" customHeight="1">
      <c r="A310" s="295">
        <v>2</v>
      </c>
      <c r="B310" s="296">
        <v>6</v>
      </c>
      <c r="C310" s="296">
        <v>5</v>
      </c>
      <c r="D310" s="296">
        <v>6</v>
      </c>
      <c r="E310" s="296"/>
      <c r="F310" s="295" t="s">
        <v>848</v>
      </c>
      <c r="G310" s="297">
        <f t="shared" ref="G310:O310" si="181">+G311</f>
        <v>0</v>
      </c>
      <c r="H310" s="297">
        <f t="shared" si="181"/>
        <v>0</v>
      </c>
      <c r="I310" s="297">
        <f t="shared" si="181"/>
        <v>0</v>
      </c>
      <c r="J310" s="297">
        <f t="shared" si="181"/>
        <v>0</v>
      </c>
      <c r="K310" s="297">
        <f t="shared" si="181"/>
        <v>0</v>
      </c>
      <c r="L310" s="297">
        <f t="shared" si="181"/>
        <v>0</v>
      </c>
      <c r="M310" s="297">
        <f t="shared" si="181"/>
        <v>0</v>
      </c>
      <c r="N310" s="297">
        <f t="shared" si="181"/>
        <v>0</v>
      </c>
      <c r="O310" s="298">
        <f t="shared" si="181"/>
        <v>0</v>
      </c>
      <c r="P310" s="231"/>
      <c r="Q310" s="231"/>
      <c r="R310" s="231"/>
      <c r="S310" s="231"/>
      <c r="T310" s="231"/>
      <c r="U310" s="231"/>
      <c r="V310" s="231"/>
      <c r="W310" s="231"/>
      <c r="X310" s="231"/>
      <c r="Y310" s="231"/>
      <c r="Z310" s="231"/>
    </row>
    <row r="311" spans="1:26" ht="14.25" customHeight="1">
      <c r="A311" s="299">
        <v>2</v>
      </c>
      <c r="B311" s="300">
        <v>6</v>
      </c>
      <c r="C311" s="300">
        <v>5</v>
      </c>
      <c r="D311" s="300">
        <v>6</v>
      </c>
      <c r="E311" s="300" t="s">
        <v>618</v>
      </c>
      <c r="F311" s="303" t="s">
        <v>848</v>
      </c>
      <c r="G311" s="301"/>
      <c r="H311" s="301"/>
      <c r="I311" s="301"/>
      <c r="J311" s="301"/>
      <c r="K311" s="301"/>
      <c r="L311" s="301"/>
      <c r="M311" s="301"/>
      <c r="N311" s="301">
        <f>SUBTOTAL(9,G311:M311)</f>
        <v>0</v>
      </c>
      <c r="O311" s="302">
        <f>IFERROR(N311/$N$18*100,"0.00")</f>
        <v>0</v>
      </c>
      <c r="P311" s="231"/>
      <c r="Q311" s="231"/>
      <c r="R311" s="231"/>
      <c r="S311" s="231"/>
      <c r="T311" s="231"/>
      <c r="U311" s="231"/>
      <c r="V311" s="231"/>
      <c r="W311" s="231"/>
      <c r="X311" s="231"/>
      <c r="Y311" s="231"/>
      <c r="Z311" s="231"/>
    </row>
    <row r="312" spans="1:26" ht="14.25" customHeight="1">
      <c r="A312" s="292">
        <v>2</v>
      </c>
      <c r="B312" s="293">
        <v>6</v>
      </c>
      <c r="C312" s="293">
        <v>6</v>
      </c>
      <c r="D312" s="293"/>
      <c r="E312" s="293"/>
      <c r="F312" s="292" t="s">
        <v>849</v>
      </c>
      <c r="G312" s="294">
        <f t="shared" ref="G312:O312" si="182">+G313</f>
        <v>0</v>
      </c>
      <c r="H312" s="294">
        <f t="shared" si="182"/>
        <v>0</v>
      </c>
      <c r="I312" s="294">
        <f t="shared" si="182"/>
        <v>0</v>
      </c>
      <c r="J312" s="294">
        <f t="shared" si="182"/>
        <v>0</v>
      </c>
      <c r="K312" s="294">
        <f t="shared" si="182"/>
        <v>0</v>
      </c>
      <c r="L312" s="294">
        <f t="shared" si="182"/>
        <v>0</v>
      </c>
      <c r="M312" s="294">
        <f t="shared" si="182"/>
        <v>0</v>
      </c>
      <c r="N312" s="294">
        <f t="shared" si="182"/>
        <v>0</v>
      </c>
      <c r="O312" s="306">
        <f t="shared" si="182"/>
        <v>0</v>
      </c>
      <c r="P312" s="231"/>
      <c r="Q312" s="231"/>
      <c r="R312" s="231"/>
      <c r="S312" s="231"/>
      <c r="T312" s="231"/>
      <c r="U312" s="231"/>
      <c r="V312" s="231"/>
      <c r="W312" s="231"/>
      <c r="X312" s="231"/>
      <c r="Y312" s="231"/>
      <c r="Z312" s="231"/>
    </row>
    <row r="313" spans="1:26" ht="14.25" customHeight="1">
      <c r="A313" s="295">
        <v>2</v>
      </c>
      <c r="B313" s="296">
        <v>6</v>
      </c>
      <c r="C313" s="296">
        <v>6</v>
      </c>
      <c r="D313" s="296">
        <v>1</v>
      </c>
      <c r="E313" s="296"/>
      <c r="F313" s="309" t="s">
        <v>850</v>
      </c>
      <c r="G313" s="297">
        <f t="shared" ref="G313:O313" si="183">+G314</f>
        <v>0</v>
      </c>
      <c r="H313" s="297">
        <f t="shared" si="183"/>
        <v>0</v>
      </c>
      <c r="I313" s="297">
        <f t="shared" si="183"/>
        <v>0</v>
      </c>
      <c r="J313" s="297">
        <f t="shared" si="183"/>
        <v>0</v>
      </c>
      <c r="K313" s="297">
        <f t="shared" si="183"/>
        <v>0</v>
      </c>
      <c r="L313" s="297">
        <f t="shared" si="183"/>
        <v>0</v>
      </c>
      <c r="M313" s="297">
        <f t="shared" si="183"/>
        <v>0</v>
      </c>
      <c r="N313" s="297">
        <f t="shared" si="183"/>
        <v>0</v>
      </c>
      <c r="O313" s="298">
        <f t="shared" si="183"/>
        <v>0</v>
      </c>
      <c r="P313" s="231"/>
      <c r="Q313" s="231"/>
      <c r="R313" s="231"/>
      <c r="S313" s="231"/>
      <c r="T313" s="231"/>
      <c r="U313" s="231"/>
      <c r="V313" s="231"/>
      <c r="W313" s="231"/>
      <c r="X313" s="231"/>
      <c r="Y313" s="231"/>
      <c r="Z313" s="231"/>
    </row>
    <row r="314" spans="1:26" ht="14.25" customHeight="1">
      <c r="A314" s="299">
        <v>2</v>
      </c>
      <c r="B314" s="300">
        <v>6</v>
      </c>
      <c r="C314" s="300">
        <v>6</v>
      </c>
      <c r="D314" s="300">
        <v>1</v>
      </c>
      <c r="E314" s="300" t="s">
        <v>618</v>
      </c>
      <c r="F314" s="303" t="s">
        <v>850</v>
      </c>
      <c r="G314" s="301"/>
      <c r="H314" s="301"/>
      <c r="I314" s="301"/>
      <c r="J314" s="301"/>
      <c r="K314" s="301"/>
      <c r="L314" s="301"/>
      <c r="M314" s="301"/>
      <c r="N314" s="301">
        <f>SUBTOTAL(9,G314:M314)</f>
        <v>0</v>
      </c>
      <c r="O314" s="302">
        <f>IFERROR(N314/$N$18*100,"0.00")</f>
        <v>0</v>
      </c>
      <c r="P314" s="231"/>
      <c r="Q314" s="231"/>
      <c r="R314" s="231"/>
      <c r="S314" s="231"/>
      <c r="T314" s="231"/>
      <c r="U314" s="231"/>
      <c r="V314" s="231"/>
      <c r="W314" s="231"/>
      <c r="X314" s="231"/>
      <c r="Y314" s="231"/>
      <c r="Z314" s="231"/>
    </row>
    <row r="315" spans="1:26" ht="14.25" customHeight="1">
      <c r="A315" s="292">
        <v>2</v>
      </c>
      <c r="B315" s="293">
        <v>6</v>
      </c>
      <c r="C315" s="293">
        <v>8</v>
      </c>
      <c r="D315" s="293"/>
      <c r="E315" s="293"/>
      <c r="F315" s="292" t="s">
        <v>851</v>
      </c>
      <c r="G315" s="294">
        <f t="shared" ref="G315:O315" si="184">+G316+G319+G321+G323</f>
        <v>0</v>
      </c>
      <c r="H315" s="294">
        <f t="shared" si="184"/>
        <v>0</v>
      </c>
      <c r="I315" s="294">
        <f t="shared" si="184"/>
        <v>0</v>
      </c>
      <c r="J315" s="294">
        <f t="shared" si="184"/>
        <v>0</v>
      </c>
      <c r="K315" s="294">
        <f t="shared" si="184"/>
        <v>0</v>
      </c>
      <c r="L315" s="294">
        <f t="shared" si="184"/>
        <v>0</v>
      </c>
      <c r="M315" s="294">
        <f t="shared" si="184"/>
        <v>1117732</v>
      </c>
      <c r="N315" s="294">
        <f t="shared" si="184"/>
        <v>1117732</v>
      </c>
      <c r="O315" s="294">
        <f t="shared" si="184"/>
        <v>0.301652098572053</v>
      </c>
      <c r="P315" s="231"/>
      <c r="Q315" s="231"/>
      <c r="R315" s="231"/>
      <c r="S315" s="231"/>
      <c r="T315" s="231"/>
      <c r="U315" s="231"/>
      <c r="V315" s="231"/>
      <c r="W315" s="231"/>
      <c r="X315" s="231"/>
      <c r="Y315" s="231"/>
      <c r="Z315" s="231"/>
    </row>
    <row r="316" spans="1:26" ht="14.25" customHeight="1">
      <c r="A316" s="295">
        <v>2</v>
      </c>
      <c r="B316" s="296">
        <v>6</v>
      </c>
      <c r="C316" s="296">
        <v>8</v>
      </c>
      <c r="D316" s="296">
        <v>3</v>
      </c>
      <c r="E316" s="296"/>
      <c r="F316" s="295" t="s">
        <v>852</v>
      </c>
      <c r="G316" s="297">
        <f t="shared" ref="G316:O316" si="185">+G317+G318</f>
        <v>0</v>
      </c>
      <c r="H316" s="297">
        <f t="shared" si="185"/>
        <v>0</v>
      </c>
      <c r="I316" s="297">
        <f t="shared" si="185"/>
        <v>0</v>
      </c>
      <c r="J316" s="297">
        <f t="shared" si="185"/>
        <v>0</v>
      </c>
      <c r="K316" s="297">
        <f t="shared" si="185"/>
        <v>0</v>
      </c>
      <c r="L316" s="297">
        <f t="shared" si="185"/>
        <v>0</v>
      </c>
      <c r="M316" s="297">
        <f t="shared" si="185"/>
        <v>1117732</v>
      </c>
      <c r="N316" s="297">
        <f t="shared" si="185"/>
        <v>1117732</v>
      </c>
      <c r="O316" s="298">
        <f t="shared" si="185"/>
        <v>0.301652098572053</v>
      </c>
      <c r="P316" s="231"/>
      <c r="Q316" s="231"/>
      <c r="R316" s="231"/>
      <c r="S316" s="231"/>
      <c r="T316" s="231"/>
      <c r="U316" s="231"/>
      <c r="V316" s="231"/>
      <c r="W316" s="231"/>
      <c r="X316" s="231"/>
      <c r="Y316" s="231"/>
      <c r="Z316" s="231"/>
    </row>
    <row r="317" spans="1:26" ht="14.25" customHeight="1">
      <c r="A317" s="304">
        <v>2</v>
      </c>
      <c r="B317" s="300">
        <v>6</v>
      </c>
      <c r="C317" s="300">
        <v>8</v>
      </c>
      <c r="D317" s="300">
        <v>3</v>
      </c>
      <c r="E317" s="300" t="s">
        <v>618</v>
      </c>
      <c r="F317" s="303" t="s">
        <v>853</v>
      </c>
      <c r="G317" s="301"/>
      <c r="H317" s="301"/>
      <c r="I317" s="301"/>
      <c r="J317" s="301"/>
      <c r="K317" s="301"/>
      <c r="L317" s="301"/>
      <c r="M317" s="301">
        <v>600000</v>
      </c>
      <c r="N317" s="301">
        <f t="shared" ref="N317:N318" si="186">SUBTOTAL(9,G317:M317)</f>
        <v>600000</v>
      </c>
      <c r="O317" s="302">
        <f t="shared" ref="O317:O324" si="187">IFERROR(N317/$N$18*100,"0.00")</f>
        <v>0.16192724118414056</v>
      </c>
      <c r="P317" s="231"/>
      <c r="Q317" s="231"/>
      <c r="R317" s="231"/>
      <c r="S317" s="231"/>
      <c r="T317" s="231"/>
      <c r="U317" s="231"/>
      <c r="V317" s="231"/>
      <c r="W317" s="231"/>
      <c r="X317" s="231"/>
      <c r="Y317" s="231"/>
      <c r="Z317" s="231"/>
    </row>
    <row r="318" spans="1:26" ht="14.25" customHeight="1">
      <c r="A318" s="304">
        <v>2</v>
      </c>
      <c r="B318" s="300">
        <v>6</v>
      </c>
      <c r="C318" s="300">
        <v>8</v>
      </c>
      <c r="D318" s="300">
        <v>3</v>
      </c>
      <c r="E318" s="300" t="s">
        <v>620</v>
      </c>
      <c r="F318" s="303" t="s">
        <v>533</v>
      </c>
      <c r="G318" s="301"/>
      <c r="H318" s="301"/>
      <c r="I318" s="301"/>
      <c r="J318" s="301"/>
      <c r="K318" s="301"/>
      <c r="L318" s="301"/>
      <c r="M318" s="301">
        <v>517732</v>
      </c>
      <c r="N318" s="301">
        <f t="shared" si="186"/>
        <v>517732</v>
      </c>
      <c r="O318" s="302">
        <f t="shared" si="187"/>
        <v>0.13972485738791243</v>
      </c>
      <c r="P318" s="231"/>
      <c r="Q318" s="231"/>
      <c r="R318" s="231"/>
      <c r="S318" s="231"/>
      <c r="T318" s="231"/>
      <c r="U318" s="231"/>
      <c r="V318" s="231"/>
      <c r="W318" s="231"/>
      <c r="X318" s="231"/>
      <c r="Y318" s="231"/>
      <c r="Z318" s="231"/>
    </row>
    <row r="319" spans="1:26" ht="14.25" customHeight="1">
      <c r="A319" s="295">
        <v>2</v>
      </c>
      <c r="B319" s="296">
        <v>6</v>
      </c>
      <c r="C319" s="296">
        <v>8</v>
      </c>
      <c r="D319" s="296">
        <v>5</v>
      </c>
      <c r="E319" s="296"/>
      <c r="F319" s="295" t="s">
        <v>854</v>
      </c>
      <c r="G319" s="297">
        <f t="shared" ref="G319:N319" si="188">+G320</f>
        <v>0</v>
      </c>
      <c r="H319" s="297">
        <f t="shared" si="188"/>
        <v>0</v>
      </c>
      <c r="I319" s="297">
        <f t="shared" si="188"/>
        <v>0</v>
      </c>
      <c r="J319" s="297">
        <f t="shared" si="188"/>
        <v>0</v>
      </c>
      <c r="K319" s="297">
        <f t="shared" si="188"/>
        <v>0</v>
      </c>
      <c r="L319" s="297">
        <f t="shared" si="188"/>
        <v>0</v>
      </c>
      <c r="M319" s="297">
        <f t="shared" si="188"/>
        <v>0</v>
      </c>
      <c r="N319" s="297">
        <f t="shared" si="188"/>
        <v>0</v>
      </c>
      <c r="O319" s="298">
        <f t="shared" si="187"/>
        <v>0</v>
      </c>
      <c r="P319" s="231"/>
      <c r="Q319" s="231"/>
      <c r="R319" s="231"/>
      <c r="S319" s="231"/>
      <c r="T319" s="231"/>
      <c r="U319" s="231"/>
      <c r="V319" s="231"/>
      <c r="W319" s="231"/>
      <c r="X319" s="231"/>
      <c r="Y319" s="231"/>
      <c r="Z319" s="231"/>
    </row>
    <row r="320" spans="1:26" ht="14.25" customHeight="1">
      <c r="A320" s="304">
        <v>2</v>
      </c>
      <c r="B320" s="300">
        <v>6</v>
      </c>
      <c r="C320" s="300">
        <v>8</v>
      </c>
      <c r="D320" s="300">
        <v>5</v>
      </c>
      <c r="E320" s="300" t="s">
        <v>618</v>
      </c>
      <c r="F320" s="303" t="s">
        <v>854</v>
      </c>
      <c r="G320" s="301"/>
      <c r="H320" s="301"/>
      <c r="I320" s="301"/>
      <c r="J320" s="301"/>
      <c r="K320" s="301"/>
      <c r="L320" s="301"/>
      <c r="M320" s="301"/>
      <c r="N320" s="301">
        <f>SUBTOTAL(9,G320:M320)</f>
        <v>0</v>
      </c>
      <c r="O320" s="302">
        <f t="shared" si="187"/>
        <v>0</v>
      </c>
      <c r="P320" s="231"/>
      <c r="Q320" s="231"/>
      <c r="R320" s="231"/>
      <c r="S320" s="231"/>
      <c r="T320" s="231"/>
      <c r="U320" s="231"/>
      <c r="V320" s="231"/>
      <c r="W320" s="231"/>
      <c r="X320" s="231"/>
      <c r="Y320" s="231"/>
      <c r="Z320" s="231"/>
    </row>
    <row r="321" spans="1:26" ht="14.25" customHeight="1">
      <c r="A321" s="295">
        <v>2</v>
      </c>
      <c r="B321" s="296">
        <v>6</v>
      </c>
      <c r="C321" s="296">
        <v>8</v>
      </c>
      <c r="D321" s="296">
        <v>8</v>
      </c>
      <c r="E321" s="296"/>
      <c r="F321" s="309" t="s">
        <v>855</v>
      </c>
      <c r="G321" s="297">
        <f t="shared" ref="G321:N321" si="189">+G322</f>
        <v>0</v>
      </c>
      <c r="H321" s="297">
        <f t="shared" si="189"/>
        <v>0</v>
      </c>
      <c r="I321" s="297">
        <f t="shared" si="189"/>
        <v>0</v>
      </c>
      <c r="J321" s="297">
        <f t="shared" si="189"/>
        <v>0</v>
      </c>
      <c r="K321" s="297">
        <f t="shared" si="189"/>
        <v>0</v>
      </c>
      <c r="L321" s="297">
        <f t="shared" si="189"/>
        <v>0</v>
      </c>
      <c r="M321" s="297">
        <f t="shared" si="189"/>
        <v>0</v>
      </c>
      <c r="N321" s="297">
        <f t="shared" si="189"/>
        <v>0</v>
      </c>
      <c r="O321" s="298">
        <f t="shared" si="187"/>
        <v>0</v>
      </c>
      <c r="P321" s="231"/>
      <c r="Q321" s="231"/>
      <c r="R321" s="231"/>
      <c r="S321" s="231"/>
      <c r="T321" s="231"/>
      <c r="U321" s="231"/>
      <c r="V321" s="231"/>
      <c r="W321" s="231"/>
      <c r="X321" s="231"/>
      <c r="Y321" s="231"/>
      <c r="Z321" s="231"/>
    </row>
    <row r="322" spans="1:26" ht="14.25" customHeight="1">
      <c r="A322" s="304">
        <v>2</v>
      </c>
      <c r="B322" s="300">
        <v>6</v>
      </c>
      <c r="C322" s="300">
        <v>8</v>
      </c>
      <c r="D322" s="300">
        <v>8</v>
      </c>
      <c r="E322" s="300" t="s">
        <v>618</v>
      </c>
      <c r="F322" s="303" t="s">
        <v>856</v>
      </c>
      <c r="G322" s="301"/>
      <c r="H322" s="301"/>
      <c r="I322" s="301"/>
      <c r="J322" s="301"/>
      <c r="K322" s="301"/>
      <c r="L322" s="301"/>
      <c r="M322" s="301"/>
      <c r="N322" s="301">
        <f>SUBTOTAL(9,G322:M322)</f>
        <v>0</v>
      </c>
      <c r="O322" s="302">
        <f t="shared" si="187"/>
        <v>0</v>
      </c>
      <c r="P322" s="231"/>
      <c r="Q322" s="231"/>
      <c r="R322" s="231"/>
      <c r="S322" s="231"/>
      <c r="T322" s="231"/>
      <c r="U322" s="231"/>
      <c r="V322" s="231"/>
      <c r="W322" s="231"/>
      <c r="X322" s="231"/>
      <c r="Y322" s="231"/>
      <c r="Z322" s="231"/>
    </row>
    <row r="323" spans="1:26" ht="14.25" customHeight="1">
      <c r="A323" s="295">
        <v>2</v>
      </c>
      <c r="B323" s="296">
        <v>6</v>
      </c>
      <c r="C323" s="296">
        <v>8</v>
      </c>
      <c r="D323" s="296">
        <v>9</v>
      </c>
      <c r="E323" s="296"/>
      <c r="F323" s="309" t="s">
        <v>857</v>
      </c>
      <c r="G323" s="297">
        <f t="shared" ref="G323:N323" si="190">+G324</f>
        <v>0</v>
      </c>
      <c r="H323" s="297">
        <f t="shared" si="190"/>
        <v>0</v>
      </c>
      <c r="I323" s="297">
        <f t="shared" si="190"/>
        <v>0</v>
      </c>
      <c r="J323" s="297">
        <f t="shared" si="190"/>
        <v>0</v>
      </c>
      <c r="K323" s="297">
        <f t="shared" si="190"/>
        <v>0</v>
      </c>
      <c r="L323" s="297">
        <f t="shared" si="190"/>
        <v>0</v>
      </c>
      <c r="M323" s="297">
        <f t="shared" si="190"/>
        <v>0</v>
      </c>
      <c r="N323" s="297">
        <f t="shared" si="190"/>
        <v>0</v>
      </c>
      <c r="O323" s="302">
        <f t="shared" si="187"/>
        <v>0</v>
      </c>
      <c r="P323" s="231"/>
      <c r="Q323" s="231"/>
      <c r="R323" s="231"/>
      <c r="S323" s="231"/>
      <c r="T323" s="231"/>
      <c r="U323" s="231"/>
      <c r="V323" s="231"/>
      <c r="W323" s="231"/>
      <c r="X323" s="231"/>
      <c r="Y323" s="231"/>
      <c r="Z323" s="231"/>
    </row>
    <row r="324" spans="1:26" ht="14.25" customHeight="1">
      <c r="A324" s="304">
        <v>2</v>
      </c>
      <c r="B324" s="300">
        <v>6</v>
      </c>
      <c r="C324" s="300">
        <v>8</v>
      </c>
      <c r="D324" s="300">
        <v>9</v>
      </c>
      <c r="E324" s="300" t="s">
        <v>618</v>
      </c>
      <c r="F324" s="303" t="s">
        <v>857</v>
      </c>
      <c r="G324" s="301"/>
      <c r="H324" s="301"/>
      <c r="I324" s="301"/>
      <c r="J324" s="301"/>
      <c r="K324" s="301"/>
      <c r="L324" s="301"/>
      <c r="M324" s="301"/>
      <c r="N324" s="301">
        <f>SUBTOTAL(9,G324:M324)</f>
        <v>0</v>
      </c>
      <c r="O324" s="302">
        <f t="shared" si="187"/>
        <v>0</v>
      </c>
      <c r="P324" s="231"/>
      <c r="Q324" s="231"/>
      <c r="R324" s="231"/>
      <c r="S324" s="231"/>
      <c r="T324" s="231"/>
      <c r="U324" s="231"/>
      <c r="V324" s="231"/>
      <c r="W324" s="231"/>
      <c r="X324" s="231"/>
      <c r="Y324" s="231"/>
      <c r="Z324" s="231"/>
    </row>
    <row r="325" spans="1:26" ht="14.25" customHeight="1">
      <c r="A325" s="288">
        <v>2</v>
      </c>
      <c r="B325" s="289">
        <v>7</v>
      </c>
      <c r="C325" s="290"/>
      <c r="D325" s="290"/>
      <c r="E325" s="290"/>
      <c r="F325" s="288" t="s">
        <v>858</v>
      </c>
      <c r="G325" s="291">
        <f t="shared" ref="G325:O325" si="191">+G326</f>
        <v>0</v>
      </c>
      <c r="H325" s="291">
        <f t="shared" si="191"/>
        <v>0</v>
      </c>
      <c r="I325" s="291">
        <f t="shared" si="191"/>
        <v>0</v>
      </c>
      <c r="J325" s="291">
        <f t="shared" si="191"/>
        <v>0</v>
      </c>
      <c r="K325" s="291">
        <f t="shared" si="191"/>
        <v>0</v>
      </c>
      <c r="L325" s="291">
        <f t="shared" si="191"/>
        <v>0</v>
      </c>
      <c r="M325" s="291">
        <f t="shared" si="191"/>
        <v>34626622</v>
      </c>
      <c r="N325" s="291">
        <f t="shared" si="191"/>
        <v>34626622</v>
      </c>
      <c r="O325" s="310">
        <f t="shared" si="191"/>
        <v>9.3449889533101125</v>
      </c>
      <c r="P325" s="231"/>
      <c r="Q325" s="231"/>
      <c r="R325" s="231"/>
      <c r="S325" s="231"/>
      <c r="T325" s="231"/>
      <c r="U325" s="231"/>
      <c r="V325" s="231"/>
      <c r="W325" s="231"/>
      <c r="X325" s="231"/>
      <c r="Y325" s="231"/>
      <c r="Z325" s="231"/>
    </row>
    <row r="326" spans="1:26" ht="14.25" customHeight="1">
      <c r="A326" s="292">
        <v>2</v>
      </c>
      <c r="B326" s="293">
        <v>7</v>
      </c>
      <c r="C326" s="293">
        <v>1</v>
      </c>
      <c r="D326" s="293"/>
      <c r="E326" s="293"/>
      <c r="F326" s="292" t="s">
        <v>859</v>
      </c>
      <c r="G326" s="294">
        <f t="shared" ref="G326:O326" si="192">+G327</f>
        <v>0</v>
      </c>
      <c r="H326" s="294">
        <f t="shared" si="192"/>
        <v>0</v>
      </c>
      <c r="I326" s="294">
        <f t="shared" si="192"/>
        <v>0</v>
      </c>
      <c r="J326" s="294">
        <f t="shared" si="192"/>
        <v>0</v>
      </c>
      <c r="K326" s="294">
        <f t="shared" si="192"/>
        <v>0</v>
      </c>
      <c r="L326" s="294">
        <f t="shared" si="192"/>
        <v>0</v>
      </c>
      <c r="M326" s="294">
        <f t="shared" si="192"/>
        <v>34626622</v>
      </c>
      <c r="N326" s="294">
        <f t="shared" si="192"/>
        <v>34626622</v>
      </c>
      <c r="O326" s="298">
        <f t="shared" si="192"/>
        <v>9.3449889533101125</v>
      </c>
      <c r="P326" s="231"/>
      <c r="Q326" s="231"/>
      <c r="R326" s="231"/>
      <c r="S326" s="231"/>
      <c r="T326" s="231"/>
      <c r="U326" s="231"/>
      <c r="V326" s="231"/>
      <c r="W326" s="231"/>
      <c r="X326" s="231"/>
      <c r="Y326" s="231"/>
      <c r="Z326" s="231"/>
    </row>
    <row r="327" spans="1:26" ht="14.25" customHeight="1">
      <c r="A327" s="295">
        <v>2</v>
      </c>
      <c r="B327" s="296">
        <v>7</v>
      </c>
      <c r="C327" s="296">
        <v>1</v>
      </c>
      <c r="D327" s="296">
        <v>2</v>
      </c>
      <c r="E327" s="296"/>
      <c r="F327" s="295" t="s">
        <v>860</v>
      </c>
      <c r="G327" s="297">
        <f t="shared" ref="G327:O327" si="193">+G328</f>
        <v>0</v>
      </c>
      <c r="H327" s="297">
        <f t="shared" si="193"/>
        <v>0</v>
      </c>
      <c r="I327" s="297">
        <f t="shared" si="193"/>
        <v>0</v>
      </c>
      <c r="J327" s="297">
        <f t="shared" si="193"/>
        <v>0</v>
      </c>
      <c r="K327" s="297">
        <f t="shared" si="193"/>
        <v>0</v>
      </c>
      <c r="L327" s="297">
        <f t="shared" si="193"/>
        <v>0</v>
      </c>
      <c r="M327" s="297">
        <f t="shared" si="193"/>
        <v>34626622</v>
      </c>
      <c r="N327" s="297">
        <f t="shared" si="193"/>
        <v>34626622</v>
      </c>
      <c r="O327" s="298">
        <f t="shared" si="193"/>
        <v>9.3449889533101125</v>
      </c>
      <c r="P327" s="231"/>
      <c r="Q327" s="231"/>
      <c r="R327" s="231"/>
      <c r="S327" s="231"/>
      <c r="T327" s="231"/>
      <c r="U327" s="231"/>
      <c r="V327" s="231"/>
      <c r="W327" s="231"/>
      <c r="X327" s="231"/>
      <c r="Y327" s="231"/>
      <c r="Z327" s="231"/>
    </row>
    <row r="328" spans="1:26" ht="14.25" customHeight="1">
      <c r="A328" s="57">
        <v>2</v>
      </c>
      <c r="B328" s="58">
        <v>7</v>
      </c>
      <c r="C328" s="58">
        <v>1</v>
      </c>
      <c r="D328" s="58">
        <v>2</v>
      </c>
      <c r="E328" s="58" t="s">
        <v>618</v>
      </c>
      <c r="F328" s="59" t="s">
        <v>860</v>
      </c>
      <c r="G328" s="60"/>
      <c r="H328" s="60"/>
      <c r="I328" s="60"/>
      <c r="J328" s="60"/>
      <c r="K328" s="60"/>
      <c r="L328" s="60"/>
      <c r="M328" s="60">
        <v>34626622</v>
      </c>
      <c r="N328" s="61">
        <f>SUBTOTAL(9,G328:M328)</f>
        <v>34626622</v>
      </c>
      <c r="O328" s="62">
        <f>IFERROR(N328/$N$18*100,"0.00")</f>
        <v>9.3449889533101125</v>
      </c>
      <c r="P328" s="231"/>
      <c r="Q328" s="231"/>
      <c r="R328" s="231"/>
      <c r="S328" s="231"/>
      <c r="T328" s="231"/>
      <c r="U328" s="231"/>
      <c r="V328" s="231"/>
      <c r="W328" s="231"/>
      <c r="X328" s="231"/>
      <c r="Y328" s="231"/>
      <c r="Z328" s="231"/>
    </row>
    <row r="329" spans="1:26" ht="14.25" customHeight="1">
      <c r="A329" s="68"/>
      <c r="B329" s="68"/>
      <c r="C329" s="68"/>
      <c r="D329" s="68"/>
      <c r="E329" s="68"/>
      <c r="F329" s="68"/>
      <c r="G329" s="68"/>
      <c r="H329" s="68"/>
      <c r="I329" s="68"/>
      <c r="J329" s="68"/>
      <c r="K329" s="68"/>
      <c r="L329" s="68"/>
      <c r="M329" s="68"/>
      <c r="N329" s="68"/>
      <c r="O329" s="231"/>
      <c r="P329" s="231"/>
      <c r="Q329" s="231"/>
      <c r="R329" s="231"/>
      <c r="S329" s="231"/>
      <c r="T329" s="231"/>
      <c r="U329" s="231"/>
      <c r="V329" s="231"/>
      <c r="W329" s="231"/>
      <c r="X329" s="231"/>
      <c r="Y329" s="231"/>
      <c r="Z329" s="231"/>
    </row>
    <row r="330" spans="1:26" ht="14.25" customHeight="1">
      <c r="A330" s="68"/>
      <c r="B330" s="68"/>
      <c r="C330" s="68"/>
      <c r="D330" s="68"/>
      <c r="E330" s="68"/>
      <c r="F330" s="68"/>
      <c r="G330" s="68"/>
      <c r="H330" s="68"/>
      <c r="I330" s="68"/>
      <c r="J330" s="68"/>
      <c r="K330" s="68"/>
      <c r="L330" s="68"/>
      <c r="M330" s="68"/>
      <c r="N330" s="68"/>
      <c r="O330" s="231"/>
      <c r="P330" s="231"/>
      <c r="Q330" s="231"/>
      <c r="R330" s="231"/>
      <c r="S330" s="231"/>
      <c r="T330" s="231"/>
      <c r="U330" s="231"/>
      <c r="V330" s="231"/>
      <c r="W330" s="231"/>
      <c r="X330" s="231"/>
      <c r="Y330" s="231"/>
      <c r="Z330" s="231"/>
    </row>
    <row r="331" spans="1:26" ht="14.25" customHeight="1">
      <c r="A331" s="68"/>
      <c r="B331" s="68"/>
      <c r="C331" s="68"/>
      <c r="D331" s="68"/>
      <c r="E331" s="68"/>
      <c r="F331" s="68"/>
      <c r="G331" s="68"/>
      <c r="H331" s="68"/>
      <c r="I331" s="68"/>
      <c r="J331" s="68"/>
      <c r="K331" s="68"/>
      <c r="L331" s="68"/>
      <c r="M331" s="68"/>
      <c r="N331" s="68"/>
      <c r="O331" s="231"/>
      <c r="P331" s="231"/>
      <c r="Q331" s="231"/>
      <c r="R331" s="231"/>
      <c r="S331" s="231"/>
      <c r="T331" s="231"/>
      <c r="U331" s="231"/>
      <c r="V331" s="231"/>
      <c r="W331" s="231"/>
      <c r="X331" s="231"/>
      <c r="Y331" s="231"/>
      <c r="Z331" s="231"/>
    </row>
    <row r="332" spans="1:26" ht="14.25" customHeight="1">
      <c r="A332" s="68"/>
      <c r="B332" s="68"/>
      <c r="C332" s="68"/>
      <c r="D332" s="68"/>
      <c r="E332" s="68"/>
      <c r="F332" s="68"/>
      <c r="G332" s="68"/>
      <c r="H332" s="68"/>
      <c r="I332" s="68"/>
      <c r="J332" s="68"/>
      <c r="K332" s="68"/>
      <c r="L332" s="68"/>
      <c r="M332" s="68"/>
      <c r="N332" s="68"/>
      <c r="O332" s="231"/>
      <c r="P332" s="231"/>
      <c r="Q332" s="231"/>
      <c r="R332" s="231"/>
      <c r="S332" s="231"/>
      <c r="T332" s="231"/>
      <c r="U332" s="231"/>
      <c r="V332" s="231"/>
      <c r="W332" s="231"/>
      <c r="X332" s="231"/>
      <c r="Y332" s="231"/>
      <c r="Z332" s="231"/>
    </row>
    <row r="333" spans="1:26" ht="14.25" customHeight="1">
      <c r="A333" s="68"/>
      <c r="B333" s="68"/>
      <c r="C333" s="68"/>
      <c r="D333" s="68"/>
      <c r="E333" s="68"/>
      <c r="F333" s="68"/>
      <c r="G333" s="68"/>
      <c r="H333" s="68"/>
      <c r="I333" s="68"/>
      <c r="J333" s="68"/>
      <c r="K333" s="68"/>
      <c r="L333" s="68"/>
      <c r="M333" s="68"/>
      <c r="N333" s="68"/>
      <c r="O333" s="231"/>
      <c r="P333" s="231"/>
      <c r="Q333" s="231"/>
      <c r="R333" s="231"/>
      <c r="S333" s="231"/>
      <c r="T333" s="231"/>
      <c r="U333" s="231"/>
      <c r="V333" s="231"/>
      <c r="W333" s="231"/>
      <c r="X333" s="231"/>
      <c r="Y333" s="231"/>
      <c r="Z333" s="231"/>
    </row>
    <row r="334" spans="1:26" ht="14.25" customHeight="1">
      <c r="A334" s="68"/>
      <c r="B334" s="68"/>
      <c r="C334" s="68"/>
      <c r="D334" s="68"/>
      <c r="E334" s="68"/>
      <c r="F334" s="68"/>
      <c r="G334" s="68"/>
      <c r="H334" s="68"/>
      <c r="I334" s="68"/>
      <c r="J334" s="68"/>
      <c r="K334" s="68"/>
      <c r="L334" s="68"/>
      <c r="M334" s="68"/>
      <c r="N334" s="68"/>
      <c r="O334" s="231"/>
      <c r="P334" s="231"/>
      <c r="Q334" s="231"/>
      <c r="R334" s="231"/>
      <c r="S334" s="231"/>
      <c r="T334" s="231"/>
      <c r="U334" s="231"/>
      <c r="V334" s="231"/>
      <c r="W334" s="231"/>
      <c r="X334" s="231"/>
      <c r="Y334" s="231"/>
      <c r="Z334" s="231"/>
    </row>
    <row r="335" spans="1:26" ht="14.25" customHeight="1">
      <c r="A335" s="68"/>
      <c r="B335" s="68"/>
      <c r="C335" s="68"/>
      <c r="D335" s="68"/>
      <c r="E335" s="68"/>
      <c r="F335" s="68"/>
      <c r="G335" s="68"/>
      <c r="H335" s="68"/>
      <c r="I335" s="68"/>
      <c r="J335" s="68"/>
      <c r="K335" s="68"/>
      <c r="L335" s="68"/>
      <c r="M335" s="68"/>
      <c r="N335" s="68"/>
      <c r="O335" s="231"/>
      <c r="P335" s="231"/>
      <c r="Q335" s="231"/>
      <c r="R335" s="231"/>
      <c r="S335" s="231"/>
      <c r="T335" s="231"/>
      <c r="U335" s="231"/>
      <c r="V335" s="231"/>
      <c r="W335" s="231"/>
      <c r="X335" s="231"/>
      <c r="Y335" s="231"/>
      <c r="Z335" s="231"/>
    </row>
    <row r="336" spans="1:26" ht="14.25" customHeight="1">
      <c r="A336" s="68"/>
      <c r="B336" s="68"/>
      <c r="C336" s="68"/>
      <c r="D336" s="68"/>
      <c r="E336" s="68"/>
      <c r="F336" s="68"/>
      <c r="G336" s="68"/>
      <c r="H336" s="68"/>
      <c r="I336" s="68"/>
      <c r="J336" s="68"/>
      <c r="K336" s="68"/>
      <c r="L336" s="68"/>
      <c r="M336" s="68"/>
      <c r="N336" s="68"/>
      <c r="O336" s="231"/>
      <c r="P336" s="231"/>
      <c r="Q336" s="231"/>
      <c r="R336" s="231"/>
      <c r="S336" s="231"/>
      <c r="T336" s="231"/>
      <c r="U336" s="231"/>
      <c r="V336" s="231"/>
      <c r="W336" s="231"/>
      <c r="X336" s="231"/>
      <c r="Y336" s="231"/>
      <c r="Z336" s="231"/>
    </row>
    <row r="337" spans="1:26" ht="14.25" customHeight="1">
      <c r="A337" s="68"/>
      <c r="B337" s="68"/>
      <c r="C337" s="68"/>
      <c r="D337" s="68"/>
      <c r="E337" s="68"/>
      <c r="F337" s="68"/>
      <c r="G337" s="68"/>
      <c r="H337" s="68"/>
      <c r="I337" s="68"/>
      <c r="J337" s="68"/>
      <c r="K337" s="68"/>
      <c r="L337" s="68"/>
      <c r="M337" s="68"/>
      <c r="N337" s="68"/>
      <c r="O337" s="231"/>
      <c r="P337" s="231"/>
      <c r="Q337" s="231"/>
      <c r="R337" s="231"/>
      <c r="S337" s="231"/>
      <c r="T337" s="231"/>
      <c r="U337" s="231"/>
      <c r="V337" s="231"/>
      <c r="W337" s="231"/>
      <c r="X337" s="231"/>
      <c r="Y337" s="231"/>
      <c r="Z337" s="231"/>
    </row>
    <row r="338" spans="1:26" ht="14.25" customHeight="1">
      <c r="A338" s="68"/>
      <c r="B338" s="68"/>
      <c r="C338" s="68"/>
      <c r="D338" s="68"/>
      <c r="E338" s="68"/>
      <c r="F338" s="68"/>
      <c r="G338" s="68"/>
      <c r="H338" s="68"/>
      <c r="I338" s="68"/>
      <c r="J338" s="68"/>
      <c r="K338" s="68"/>
      <c r="L338" s="68"/>
      <c r="M338" s="68"/>
      <c r="N338" s="68"/>
      <c r="O338" s="231"/>
      <c r="P338" s="231"/>
      <c r="Q338" s="231"/>
      <c r="R338" s="231"/>
      <c r="S338" s="231"/>
      <c r="T338" s="231"/>
      <c r="U338" s="231"/>
      <c r="V338" s="231"/>
      <c r="W338" s="231"/>
      <c r="X338" s="231"/>
      <c r="Y338" s="231"/>
      <c r="Z338" s="231"/>
    </row>
    <row r="339" spans="1:26" ht="14.25" customHeight="1">
      <c r="A339" s="68"/>
      <c r="B339" s="68"/>
      <c r="C339" s="68"/>
      <c r="D339" s="68"/>
      <c r="E339" s="68"/>
      <c r="F339" s="68"/>
      <c r="G339" s="68"/>
      <c r="H339" s="68"/>
      <c r="I339" s="68"/>
      <c r="J339" s="68"/>
      <c r="K339" s="68"/>
      <c r="L339" s="68"/>
      <c r="M339" s="68"/>
      <c r="N339" s="68"/>
      <c r="O339" s="231"/>
      <c r="P339" s="231"/>
      <c r="Q339" s="231"/>
      <c r="R339" s="231"/>
      <c r="S339" s="231"/>
      <c r="T339" s="231"/>
      <c r="U339" s="231"/>
      <c r="V339" s="231"/>
      <c r="W339" s="231"/>
      <c r="X339" s="231"/>
      <c r="Y339" s="231"/>
      <c r="Z339" s="231"/>
    </row>
    <row r="340" spans="1:26" ht="14.25" customHeight="1">
      <c r="A340" s="68"/>
      <c r="B340" s="68"/>
      <c r="C340" s="68"/>
      <c r="D340" s="68"/>
      <c r="E340" s="68"/>
      <c r="F340" s="68"/>
      <c r="G340" s="68"/>
      <c r="H340" s="68"/>
      <c r="I340" s="68"/>
      <c r="J340" s="68"/>
      <c r="K340" s="68"/>
      <c r="L340" s="68"/>
      <c r="M340" s="68"/>
      <c r="N340" s="68"/>
      <c r="O340" s="231"/>
      <c r="P340" s="231"/>
      <c r="Q340" s="231"/>
      <c r="R340" s="231"/>
      <c r="S340" s="231"/>
      <c r="T340" s="231"/>
      <c r="U340" s="231"/>
      <c r="V340" s="231"/>
      <c r="W340" s="231"/>
      <c r="X340" s="231"/>
      <c r="Y340" s="231"/>
      <c r="Z340" s="231"/>
    </row>
    <row r="341" spans="1:26" ht="14.25" customHeight="1">
      <c r="A341" s="68"/>
      <c r="B341" s="68"/>
      <c r="C341" s="68"/>
      <c r="D341" s="68"/>
      <c r="E341" s="68"/>
      <c r="F341" s="68"/>
      <c r="G341" s="68"/>
      <c r="H341" s="68"/>
      <c r="I341" s="68"/>
      <c r="J341" s="68"/>
      <c r="K341" s="68"/>
      <c r="L341" s="68"/>
      <c r="M341" s="68"/>
      <c r="N341" s="68"/>
      <c r="O341" s="231"/>
      <c r="P341" s="231"/>
      <c r="Q341" s="231"/>
      <c r="R341" s="231"/>
      <c r="S341" s="231"/>
      <c r="T341" s="231"/>
      <c r="U341" s="231"/>
      <c r="V341" s="231"/>
      <c r="W341" s="231"/>
      <c r="X341" s="231"/>
      <c r="Y341" s="231"/>
      <c r="Z341" s="231"/>
    </row>
    <row r="342" spans="1:26" ht="14.25" customHeight="1">
      <c r="A342" s="68"/>
      <c r="B342" s="68"/>
      <c r="C342" s="68"/>
      <c r="D342" s="68"/>
      <c r="E342" s="68"/>
      <c r="F342" s="68"/>
      <c r="G342" s="68"/>
      <c r="H342" s="68"/>
      <c r="I342" s="68"/>
      <c r="J342" s="68"/>
      <c r="K342" s="68"/>
      <c r="L342" s="68"/>
      <c r="M342" s="68"/>
      <c r="N342" s="68"/>
      <c r="O342" s="231"/>
      <c r="P342" s="231"/>
      <c r="Q342" s="231"/>
      <c r="R342" s="231"/>
      <c r="S342" s="231"/>
      <c r="T342" s="231"/>
      <c r="U342" s="231"/>
      <c r="V342" s="231"/>
      <c r="W342" s="231"/>
      <c r="X342" s="231"/>
      <c r="Y342" s="231"/>
      <c r="Z342" s="231"/>
    </row>
    <row r="343" spans="1:26" ht="14.25" customHeight="1">
      <c r="A343" s="68"/>
      <c r="B343" s="68"/>
      <c r="C343" s="68"/>
      <c r="D343" s="68"/>
      <c r="E343" s="68"/>
      <c r="F343" s="68"/>
      <c r="G343" s="68"/>
      <c r="H343" s="68"/>
      <c r="I343" s="68"/>
      <c r="J343" s="68"/>
      <c r="K343" s="68"/>
      <c r="L343" s="68"/>
      <c r="M343" s="68"/>
      <c r="N343" s="68"/>
      <c r="O343" s="231"/>
      <c r="P343" s="231"/>
      <c r="Q343" s="231"/>
      <c r="R343" s="231"/>
      <c r="S343" s="231"/>
      <c r="T343" s="231"/>
      <c r="U343" s="231"/>
      <c r="V343" s="231"/>
      <c r="W343" s="231"/>
      <c r="X343" s="231"/>
      <c r="Y343" s="231"/>
      <c r="Z343" s="231"/>
    </row>
    <row r="344" spans="1:26" ht="14.25" customHeight="1">
      <c r="A344" s="68"/>
      <c r="B344" s="68"/>
      <c r="C344" s="68"/>
      <c r="D344" s="68"/>
      <c r="E344" s="68"/>
      <c r="F344" s="68"/>
      <c r="G344" s="68"/>
      <c r="H344" s="68"/>
      <c r="I344" s="68"/>
      <c r="J344" s="68"/>
      <c r="K344" s="68"/>
      <c r="L344" s="68"/>
      <c r="M344" s="68"/>
      <c r="N344" s="68"/>
      <c r="O344" s="231"/>
      <c r="P344" s="231"/>
      <c r="Q344" s="231"/>
      <c r="R344" s="231"/>
      <c r="S344" s="231"/>
      <c r="T344" s="231"/>
      <c r="U344" s="231"/>
      <c r="V344" s="231"/>
      <c r="W344" s="231"/>
      <c r="X344" s="231"/>
      <c r="Y344" s="231"/>
      <c r="Z344" s="231"/>
    </row>
    <row r="345" spans="1:26" ht="14.25" customHeight="1">
      <c r="A345" s="68"/>
      <c r="B345" s="68"/>
      <c r="C345" s="68"/>
      <c r="D345" s="68"/>
      <c r="E345" s="68"/>
      <c r="F345" s="68"/>
      <c r="G345" s="68"/>
      <c r="H345" s="68"/>
      <c r="I345" s="68"/>
      <c r="J345" s="68"/>
      <c r="K345" s="68"/>
      <c r="L345" s="68"/>
      <c r="M345" s="68"/>
      <c r="N345" s="68"/>
      <c r="O345" s="231"/>
      <c r="P345" s="231"/>
      <c r="Q345" s="231"/>
      <c r="R345" s="231"/>
      <c r="S345" s="231"/>
      <c r="T345" s="231"/>
      <c r="U345" s="231"/>
      <c r="V345" s="231"/>
      <c r="W345" s="231"/>
      <c r="X345" s="231"/>
      <c r="Y345" s="231"/>
      <c r="Z345" s="231"/>
    </row>
    <row r="346" spans="1:26" ht="14.25" customHeight="1">
      <c r="A346" s="68"/>
      <c r="B346" s="68"/>
      <c r="C346" s="68"/>
      <c r="D346" s="68"/>
      <c r="E346" s="68"/>
      <c r="F346" s="68"/>
      <c r="G346" s="68"/>
      <c r="H346" s="68"/>
      <c r="I346" s="68"/>
      <c r="J346" s="68"/>
      <c r="K346" s="68"/>
      <c r="L346" s="68"/>
      <c r="M346" s="68"/>
      <c r="N346" s="68"/>
      <c r="O346" s="231"/>
      <c r="P346" s="231"/>
      <c r="Q346" s="231"/>
      <c r="R346" s="231"/>
      <c r="S346" s="231"/>
      <c r="T346" s="231"/>
      <c r="U346" s="231"/>
      <c r="V346" s="231"/>
      <c r="W346" s="231"/>
      <c r="X346" s="231"/>
      <c r="Y346" s="231"/>
      <c r="Z346" s="231"/>
    </row>
    <row r="347" spans="1:26" ht="14.25" customHeight="1">
      <c r="A347" s="68"/>
      <c r="B347" s="68"/>
      <c r="C347" s="68"/>
      <c r="D347" s="68"/>
      <c r="E347" s="68"/>
      <c r="F347" s="68"/>
      <c r="G347" s="68"/>
      <c r="H347" s="68"/>
      <c r="I347" s="68"/>
      <c r="J347" s="68"/>
      <c r="K347" s="68"/>
      <c r="L347" s="68"/>
      <c r="M347" s="68"/>
      <c r="N347" s="68"/>
      <c r="O347" s="231"/>
      <c r="P347" s="231"/>
      <c r="Q347" s="231"/>
      <c r="R347" s="231"/>
      <c r="S347" s="231"/>
      <c r="T347" s="231"/>
      <c r="U347" s="231"/>
      <c r="V347" s="231"/>
      <c r="W347" s="231"/>
      <c r="X347" s="231"/>
      <c r="Y347" s="231"/>
      <c r="Z347" s="231"/>
    </row>
    <row r="348" spans="1:26" ht="14.25" customHeight="1">
      <c r="A348" s="68"/>
      <c r="B348" s="68"/>
      <c r="C348" s="68"/>
      <c r="D348" s="68"/>
      <c r="E348" s="68"/>
      <c r="F348" s="68"/>
      <c r="G348" s="68"/>
      <c r="H348" s="68"/>
      <c r="I348" s="68"/>
      <c r="J348" s="68"/>
      <c r="K348" s="68"/>
      <c r="L348" s="68"/>
      <c r="M348" s="68"/>
      <c r="N348" s="68"/>
      <c r="O348" s="231"/>
      <c r="P348" s="231"/>
      <c r="Q348" s="231"/>
      <c r="R348" s="231"/>
      <c r="S348" s="231"/>
      <c r="T348" s="231"/>
      <c r="U348" s="231"/>
      <c r="V348" s="231"/>
      <c r="W348" s="231"/>
      <c r="X348" s="231"/>
      <c r="Y348" s="231"/>
      <c r="Z348" s="231"/>
    </row>
    <row r="349" spans="1:26" ht="14.25" customHeight="1">
      <c r="A349" s="68"/>
      <c r="B349" s="68"/>
      <c r="C349" s="68"/>
      <c r="D349" s="68"/>
      <c r="E349" s="68"/>
      <c r="F349" s="68"/>
      <c r="G349" s="68"/>
      <c r="H349" s="68"/>
      <c r="I349" s="68"/>
      <c r="J349" s="68"/>
      <c r="K349" s="68"/>
      <c r="L349" s="68"/>
      <c r="M349" s="68"/>
      <c r="N349" s="68"/>
      <c r="O349" s="231"/>
      <c r="P349" s="231"/>
      <c r="Q349" s="231"/>
      <c r="R349" s="231"/>
      <c r="S349" s="231"/>
      <c r="T349" s="231"/>
      <c r="U349" s="231"/>
      <c r="V349" s="231"/>
      <c r="W349" s="231"/>
      <c r="X349" s="231"/>
      <c r="Y349" s="231"/>
      <c r="Z349" s="231"/>
    </row>
    <row r="350" spans="1:26" ht="14.25" customHeight="1">
      <c r="A350" s="68"/>
      <c r="B350" s="68"/>
      <c r="C350" s="68"/>
      <c r="D350" s="68"/>
      <c r="E350" s="68"/>
      <c r="F350" s="68"/>
      <c r="G350" s="68"/>
      <c r="H350" s="68"/>
      <c r="I350" s="68"/>
      <c r="J350" s="68"/>
      <c r="K350" s="68"/>
      <c r="L350" s="68"/>
      <c r="M350" s="68"/>
      <c r="N350" s="68"/>
      <c r="O350" s="231"/>
      <c r="P350" s="231"/>
      <c r="Q350" s="231"/>
      <c r="R350" s="231"/>
      <c r="S350" s="231"/>
      <c r="T350" s="231"/>
      <c r="U350" s="231"/>
      <c r="V350" s="231"/>
      <c r="W350" s="231"/>
      <c r="X350" s="231"/>
      <c r="Y350" s="231"/>
      <c r="Z350" s="231"/>
    </row>
    <row r="351" spans="1:26" ht="14.25" customHeight="1">
      <c r="A351" s="68"/>
      <c r="B351" s="68"/>
      <c r="C351" s="68"/>
      <c r="D351" s="68"/>
      <c r="E351" s="68"/>
      <c r="F351" s="68"/>
      <c r="G351" s="68"/>
      <c r="H351" s="68"/>
      <c r="I351" s="68"/>
      <c r="J351" s="68"/>
      <c r="K351" s="68"/>
      <c r="L351" s="68"/>
      <c r="M351" s="68"/>
      <c r="N351" s="68"/>
      <c r="O351" s="231"/>
      <c r="P351" s="231"/>
      <c r="Q351" s="231"/>
      <c r="R351" s="231"/>
      <c r="S351" s="231"/>
      <c r="T351" s="231"/>
      <c r="U351" s="231"/>
      <c r="V351" s="231"/>
      <c r="W351" s="231"/>
      <c r="X351" s="231"/>
      <c r="Y351" s="231"/>
      <c r="Z351" s="231"/>
    </row>
    <row r="352" spans="1:26" ht="14.25" customHeight="1">
      <c r="A352" s="68"/>
      <c r="B352" s="68"/>
      <c r="C352" s="68"/>
      <c r="D352" s="68"/>
      <c r="E352" s="68"/>
      <c r="F352" s="68"/>
      <c r="G352" s="68"/>
      <c r="H352" s="68"/>
      <c r="I352" s="68"/>
      <c r="J352" s="68"/>
      <c r="K352" s="68"/>
      <c r="L352" s="68"/>
      <c r="M352" s="68"/>
      <c r="N352" s="68"/>
      <c r="O352" s="231"/>
      <c r="P352" s="231"/>
      <c r="Q352" s="231"/>
      <c r="R352" s="231"/>
      <c r="S352" s="231"/>
      <c r="T352" s="231"/>
      <c r="U352" s="231"/>
      <c r="V352" s="231"/>
      <c r="W352" s="231"/>
      <c r="X352" s="231"/>
      <c r="Y352" s="231"/>
      <c r="Z352" s="231"/>
    </row>
    <row r="353" spans="1:26" ht="14.25" customHeight="1">
      <c r="A353" s="68"/>
      <c r="B353" s="68"/>
      <c r="C353" s="68"/>
      <c r="D353" s="68"/>
      <c r="E353" s="68"/>
      <c r="F353" s="68"/>
      <c r="G353" s="68"/>
      <c r="H353" s="68"/>
      <c r="I353" s="68"/>
      <c r="J353" s="68"/>
      <c r="K353" s="68"/>
      <c r="L353" s="68"/>
      <c r="M353" s="68"/>
      <c r="N353" s="68"/>
      <c r="O353" s="231"/>
      <c r="P353" s="231"/>
      <c r="Q353" s="231"/>
      <c r="R353" s="231"/>
      <c r="S353" s="231"/>
      <c r="T353" s="231"/>
      <c r="U353" s="231"/>
      <c r="V353" s="231"/>
      <c r="W353" s="231"/>
      <c r="X353" s="231"/>
      <c r="Y353" s="231"/>
      <c r="Z353" s="231"/>
    </row>
    <row r="354" spans="1:26" ht="14.25" customHeight="1">
      <c r="A354" s="68"/>
      <c r="B354" s="68"/>
      <c r="C354" s="68"/>
      <c r="D354" s="68"/>
      <c r="E354" s="68"/>
      <c r="F354" s="68"/>
      <c r="G354" s="68"/>
      <c r="H354" s="68"/>
      <c r="I354" s="68"/>
      <c r="J354" s="68"/>
      <c r="K354" s="68"/>
      <c r="L354" s="68"/>
      <c r="M354" s="68"/>
      <c r="N354" s="68"/>
      <c r="O354" s="231"/>
      <c r="P354" s="231"/>
      <c r="Q354" s="231"/>
      <c r="R354" s="231"/>
      <c r="S354" s="231"/>
      <c r="T354" s="231"/>
      <c r="U354" s="231"/>
      <c r="V354" s="231"/>
      <c r="W354" s="231"/>
      <c r="X354" s="231"/>
      <c r="Y354" s="231"/>
      <c r="Z354" s="231"/>
    </row>
    <row r="355" spans="1:26" ht="14.25" customHeight="1">
      <c r="A355" s="68"/>
      <c r="B355" s="68"/>
      <c r="C355" s="68"/>
      <c r="D355" s="68"/>
      <c r="E355" s="68"/>
      <c r="F355" s="68"/>
      <c r="G355" s="68"/>
      <c r="H355" s="68"/>
      <c r="I355" s="68"/>
      <c r="J355" s="68"/>
      <c r="K355" s="68"/>
      <c r="L355" s="68"/>
      <c r="M355" s="68"/>
      <c r="N355" s="68"/>
      <c r="O355" s="231"/>
      <c r="P355" s="231"/>
      <c r="Q355" s="231"/>
      <c r="R355" s="231"/>
      <c r="S355" s="231"/>
      <c r="T355" s="231"/>
      <c r="U355" s="231"/>
      <c r="V355" s="231"/>
      <c r="W355" s="231"/>
      <c r="X355" s="231"/>
      <c r="Y355" s="231"/>
      <c r="Z355" s="231"/>
    </row>
    <row r="356" spans="1:26" ht="14.25" customHeight="1">
      <c r="A356" s="68"/>
      <c r="B356" s="68"/>
      <c r="C356" s="68"/>
      <c r="D356" s="68"/>
      <c r="E356" s="68"/>
      <c r="F356" s="68"/>
      <c r="G356" s="68"/>
      <c r="H356" s="68"/>
      <c r="I356" s="68"/>
      <c r="J356" s="68"/>
      <c r="K356" s="68"/>
      <c r="L356" s="68"/>
      <c r="M356" s="68"/>
      <c r="N356" s="68"/>
      <c r="O356" s="231"/>
      <c r="P356" s="231"/>
      <c r="Q356" s="231"/>
      <c r="R356" s="231"/>
      <c r="S356" s="231"/>
      <c r="T356" s="231"/>
      <c r="U356" s="231"/>
      <c r="V356" s="231"/>
      <c r="W356" s="231"/>
      <c r="X356" s="231"/>
      <c r="Y356" s="231"/>
      <c r="Z356" s="231"/>
    </row>
    <row r="357" spans="1:26" ht="14.25" customHeight="1">
      <c r="A357" s="68"/>
      <c r="B357" s="68"/>
      <c r="C357" s="68"/>
      <c r="D357" s="68"/>
      <c r="E357" s="68"/>
      <c r="F357" s="68"/>
      <c r="G357" s="68"/>
      <c r="H357" s="68"/>
      <c r="I357" s="68"/>
      <c r="J357" s="68"/>
      <c r="K357" s="68"/>
      <c r="L357" s="68"/>
      <c r="M357" s="68"/>
      <c r="N357" s="68"/>
      <c r="O357" s="231"/>
      <c r="P357" s="231"/>
      <c r="Q357" s="231"/>
      <c r="R357" s="231"/>
      <c r="S357" s="231"/>
      <c r="T357" s="231"/>
      <c r="U357" s="231"/>
      <c r="V357" s="231"/>
      <c r="W357" s="231"/>
      <c r="X357" s="231"/>
      <c r="Y357" s="231"/>
      <c r="Z357" s="231"/>
    </row>
    <row r="358" spans="1:26" ht="14.25" customHeight="1">
      <c r="A358" s="68"/>
      <c r="B358" s="68"/>
      <c r="C358" s="68"/>
      <c r="D358" s="68"/>
      <c r="E358" s="68"/>
      <c r="F358" s="68"/>
      <c r="G358" s="68"/>
      <c r="H358" s="68"/>
      <c r="I358" s="68"/>
      <c r="J358" s="68"/>
      <c r="K358" s="68"/>
      <c r="L358" s="68"/>
      <c r="M358" s="68"/>
      <c r="N358" s="68"/>
      <c r="O358" s="231"/>
      <c r="P358" s="231"/>
      <c r="Q358" s="231"/>
      <c r="R358" s="231"/>
      <c r="S358" s="231"/>
      <c r="T358" s="231"/>
      <c r="U358" s="231"/>
      <c r="V358" s="231"/>
      <c r="W358" s="231"/>
      <c r="X358" s="231"/>
      <c r="Y358" s="231"/>
      <c r="Z358" s="231"/>
    </row>
    <row r="359" spans="1:26" ht="14.25" customHeight="1">
      <c r="A359" s="68"/>
      <c r="B359" s="68"/>
      <c r="C359" s="68"/>
      <c r="D359" s="68"/>
      <c r="E359" s="68"/>
      <c r="F359" s="68"/>
      <c r="G359" s="68"/>
      <c r="H359" s="68"/>
      <c r="I359" s="68"/>
      <c r="J359" s="68"/>
      <c r="K359" s="68"/>
      <c r="L359" s="68"/>
      <c r="M359" s="68"/>
      <c r="N359" s="68"/>
      <c r="O359" s="231"/>
      <c r="P359" s="231"/>
      <c r="Q359" s="231"/>
      <c r="R359" s="231"/>
      <c r="S359" s="231"/>
      <c r="T359" s="231"/>
      <c r="U359" s="231"/>
      <c r="V359" s="231"/>
      <c r="W359" s="231"/>
      <c r="X359" s="231"/>
      <c r="Y359" s="231"/>
      <c r="Z359" s="231"/>
    </row>
    <row r="360" spans="1:26" ht="14.25" customHeight="1">
      <c r="A360" s="68"/>
      <c r="B360" s="68"/>
      <c r="C360" s="68"/>
      <c r="D360" s="68"/>
      <c r="E360" s="68"/>
      <c r="F360" s="68"/>
      <c r="G360" s="68"/>
      <c r="H360" s="68"/>
      <c r="I360" s="68"/>
      <c r="J360" s="68"/>
      <c r="K360" s="68"/>
      <c r="L360" s="68"/>
      <c r="M360" s="68"/>
      <c r="N360" s="68"/>
      <c r="O360" s="231"/>
      <c r="P360" s="231"/>
      <c r="Q360" s="231"/>
      <c r="R360" s="231"/>
      <c r="S360" s="231"/>
      <c r="T360" s="231"/>
      <c r="U360" s="231"/>
      <c r="V360" s="231"/>
      <c r="W360" s="231"/>
      <c r="X360" s="231"/>
      <c r="Y360" s="231"/>
      <c r="Z360" s="231"/>
    </row>
    <row r="361" spans="1:26" ht="14.25" customHeight="1">
      <c r="A361" s="68"/>
      <c r="B361" s="68"/>
      <c r="C361" s="68"/>
      <c r="D361" s="68"/>
      <c r="E361" s="68"/>
      <c r="F361" s="68"/>
      <c r="G361" s="68"/>
      <c r="H361" s="68"/>
      <c r="I361" s="68"/>
      <c r="J361" s="68"/>
      <c r="K361" s="68"/>
      <c r="L361" s="68"/>
      <c r="M361" s="68"/>
      <c r="N361" s="68"/>
      <c r="O361" s="231"/>
      <c r="P361" s="231"/>
      <c r="Q361" s="231"/>
      <c r="R361" s="231"/>
      <c r="S361" s="231"/>
      <c r="T361" s="231"/>
      <c r="U361" s="231"/>
      <c r="V361" s="231"/>
      <c r="W361" s="231"/>
      <c r="X361" s="231"/>
      <c r="Y361" s="231"/>
      <c r="Z361" s="231"/>
    </row>
    <row r="362" spans="1:26" ht="14.25" customHeight="1">
      <c r="A362" s="68"/>
      <c r="B362" s="68"/>
      <c r="C362" s="68"/>
      <c r="D362" s="68"/>
      <c r="E362" s="68"/>
      <c r="F362" s="68"/>
      <c r="G362" s="68"/>
      <c r="H362" s="68"/>
      <c r="I362" s="68"/>
      <c r="J362" s="68"/>
      <c r="K362" s="68"/>
      <c r="L362" s="68"/>
      <c r="M362" s="68"/>
      <c r="N362" s="68"/>
      <c r="O362" s="231"/>
      <c r="P362" s="231"/>
      <c r="Q362" s="231"/>
      <c r="R362" s="231"/>
      <c r="S362" s="231"/>
      <c r="T362" s="231"/>
      <c r="U362" s="231"/>
      <c r="V362" s="231"/>
      <c r="W362" s="231"/>
      <c r="X362" s="231"/>
      <c r="Y362" s="231"/>
      <c r="Z362" s="231"/>
    </row>
    <row r="363" spans="1:26" ht="14.25" customHeight="1">
      <c r="A363" s="68"/>
      <c r="B363" s="68"/>
      <c r="C363" s="68"/>
      <c r="D363" s="68"/>
      <c r="E363" s="68"/>
      <c r="F363" s="68"/>
      <c r="G363" s="68"/>
      <c r="H363" s="68"/>
      <c r="I363" s="68"/>
      <c r="J363" s="68"/>
      <c r="K363" s="68"/>
      <c r="L363" s="68"/>
      <c r="M363" s="68"/>
      <c r="N363" s="68"/>
      <c r="O363" s="231"/>
      <c r="P363" s="231"/>
      <c r="Q363" s="231"/>
      <c r="R363" s="231"/>
      <c r="S363" s="231"/>
      <c r="T363" s="231"/>
      <c r="U363" s="231"/>
      <c r="V363" s="231"/>
      <c r="W363" s="231"/>
      <c r="X363" s="231"/>
      <c r="Y363" s="231"/>
      <c r="Z363" s="231"/>
    </row>
    <row r="364" spans="1:26" ht="14.25" customHeight="1">
      <c r="A364" s="68"/>
      <c r="B364" s="68"/>
      <c r="C364" s="68"/>
      <c r="D364" s="68"/>
      <c r="E364" s="68"/>
      <c r="F364" s="68"/>
      <c r="G364" s="68"/>
      <c r="H364" s="68"/>
      <c r="I364" s="68"/>
      <c r="J364" s="68"/>
      <c r="K364" s="68"/>
      <c r="L364" s="68"/>
      <c r="M364" s="68"/>
      <c r="N364" s="68"/>
      <c r="O364" s="231"/>
      <c r="P364" s="231"/>
      <c r="Q364" s="231"/>
      <c r="R364" s="231"/>
      <c r="S364" s="231"/>
      <c r="T364" s="231"/>
      <c r="U364" s="231"/>
      <c r="V364" s="231"/>
      <c r="W364" s="231"/>
      <c r="X364" s="231"/>
      <c r="Y364" s="231"/>
      <c r="Z364" s="231"/>
    </row>
    <row r="365" spans="1:26" ht="14.25" customHeight="1">
      <c r="A365" s="68"/>
      <c r="B365" s="68"/>
      <c r="C365" s="68"/>
      <c r="D365" s="68"/>
      <c r="E365" s="68"/>
      <c r="F365" s="68"/>
      <c r="G365" s="68"/>
      <c r="H365" s="68"/>
      <c r="I365" s="68"/>
      <c r="J365" s="68"/>
      <c r="K365" s="68"/>
      <c r="L365" s="68"/>
      <c r="M365" s="68"/>
      <c r="N365" s="68"/>
      <c r="O365" s="231"/>
      <c r="P365" s="231"/>
      <c r="Q365" s="231"/>
      <c r="R365" s="231"/>
      <c r="S365" s="231"/>
      <c r="T365" s="231"/>
      <c r="U365" s="231"/>
      <c r="V365" s="231"/>
      <c r="W365" s="231"/>
      <c r="X365" s="231"/>
      <c r="Y365" s="231"/>
      <c r="Z365" s="231"/>
    </row>
    <row r="366" spans="1:26" ht="14.25" customHeight="1">
      <c r="A366" s="68"/>
      <c r="B366" s="68"/>
      <c r="C366" s="68"/>
      <c r="D366" s="68"/>
      <c r="E366" s="68"/>
      <c r="F366" s="68"/>
      <c r="G366" s="68"/>
      <c r="H366" s="68"/>
      <c r="I366" s="68"/>
      <c r="J366" s="68"/>
      <c r="K366" s="68"/>
      <c r="L366" s="68"/>
      <c r="M366" s="68"/>
      <c r="N366" s="68"/>
      <c r="O366" s="231"/>
      <c r="P366" s="231"/>
      <c r="Q366" s="231"/>
      <c r="R366" s="231"/>
      <c r="S366" s="231"/>
      <c r="T366" s="231"/>
      <c r="U366" s="231"/>
      <c r="V366" s="231"/>
      <c r="W366" s="231"/>
      <c r="X366" s="231"/>
      <c r="Y366" s="231"/>
      <c r="Z366" s="231"/>
    </row>
    <row r="367" spans="1:26" ht="14.25" customHeight="1">
      <c r="A367" s="68"/>
      <c r="B367" s="68"/>
      <c r="C367" s="68"/>
      <c r="D367" s="68"/>
      <c r="E367" s="68"/>
      <c r="F367" s="68"/>
      <c r="G367" s="68"/>
      <c r="H367" s="68"/>
      <c r="I367" s="68"/>
      <c r="J367" s="68"/>
      <c r="K367" s="68"/>
      <c r="L367" s="68"/>
      <c r="M367" s="68"/>
      <c r="N367" s="68"/>
      <c r="O367" s="231"/>
      <c r="P367" s="231"/>
      <c r="Q367" s="231"/>
      <c r="R367" s="231"/>
      <c r="S367" s="231"/>
      <c r="T367" s="231"/>
      <c r="U367" s="231"/>
      <c r="V367" s="231"/>
      <c r="W367" s="231"/>
      <c r="X367" s="231"/>
      <c r="Y367" s="231"/>
      <c r="Z367" s="231"/>
    </row>
    <row r="368" spans="1:26" ht="14.25" customHeight="1">
      <c r="A368" s="68"/>
      <c r="B368" s="68"/>
      <c r="C368" s="68"/>
      <c r="D368" s="68"/>
      <c r="E368" s="68"/>
      <c r="F368" s="68"/>
      <c r="G368" s="68"/>
      <c r="H368" s="68"/>
      <c r="I368" s="68"/>
      <c r="J368" s="68"/>
      <c r="K368" s="68"/>
      <c r="L368" s="68"/>
      <c r="M368" s="68"/>
      <c r="N368" s="68"/>
      <c r="O368" s="231"/>
      <c r="P368" s="231"/>
      <c r="Q368" s="231"/>
      <c r="R368" s="231"/>
      <c r="S368" s="231"/>
      <c r="T368" s="231"/>
      <c r="U368" s="231"/>
      <c r="V368" s="231"/>
      <c r="W368" s="231"/>
      <c r="X368" s="231"/>
      <c r="Y368" s="231"/>
      <c r="Z368" s="231"/>
    </row>
    <row r="369" spans="1:26" ht="14.25" customHeight="1">
      <c r="A369" s="68"/>
      <c r="B369" s="68"/>
      <c r="C369" s="68"/>
      <c r="D369" s="68"/>
      <c r="E369" s="68"/>
      <c r="F369" s="68"/>
      <c r="G369" s="68"/>
      <c r="H369" s="68"/>
      <c r="I369" s="68"/>
      <c r="J369" s="68"/>
      <c r="K369" s="68"/>
      <c r="L369" s="68"/>
      <c r="M369" s="68"/>
      <c r="N369" s="68"/>
      <c r="O369" s="231"/>
      <c r="P369" s="231"/>
      <c r="Q369" s="231"/>
      <c r="R369" s="231"/>
      <c r="S369" s="231"/>
      <c r="T369" s="231"/>
      <c r="U369" s="231"/>
      <c r="V369" s="231"/>
      <c r="W369" s="231"/>
      <c r="X369" s="231"/>
      <c r="Y369" s="231"/>
      <c r="Z369" s="231"/>
    </row>
    <row r="370" spans="1:26" ht="14.25" customHeight="1">
      <c r="A370" s="68"/>
      <c r="B370" s="68"/>
      <c r="C370" s="68"/>
      <c r="D370" s="68"/>
      <c r="E370" s="68"/>
      <c r="F370" s="68"/>
      <c r="G370" s="68"/>
      <c r="H370" s="68"/>
      <c r="I370" s="68"/>
      <c r="J370" s="68"/>
      <c r="K370" s="68"/>
      <c r="L370" s="68"/>
      <c r="M370" s="68"/>
      <c r="N370" s="68"/>
      <c r="O370" s="231"/>
      <c r="P370" s="231"/>
      <c r="Q370" s="231"/>
      <c r="R370" s="231"/>
      <c r="S370" s="231"/>
      <c r="T370" s="231"/>
      <c r="U370" s="231"/>
      <c r="V370" s="231"/>
      <c r="W370" s="231"/>
      <c r="X370" s="231"/>
      <c r="Y370" s="231"/>
      <c r="Z370" s="231"/>
    </row>
    <row r="371" spans="1:26" ht="14.25" customHeight="1">
      <c r="A371" s="68"/>
      <c r="B371" s="68"/>
      <c r="C371" s="68"/>
      <c r="D371" s="68"/>
      <c r="E371" s="68"/>
      <c r="F371" s="68"/>
      <c r="G371" s="68"/>
      <c r="H371" s="68"/>
      <c r="I371" s="68"/>
      <c r="J371" s="68"/>
      <c r="K371" s="68"/>
      <c r="L371" s="68"/>
      <c r="M371" s="68"/>
      <c r="N371" s="68"/>
      <c r="O371" s="231"/>
      <c r="P371" s="231"/>
      <c r="Q371" s="231"/>
      <c r="R371" s="231"/>
      <c r="S371" s="231"/>
      <c r="T371" s="231"/>
      <c r="U371" s="231"/>
      <c r="V371" s="231"/>
      <c r="W371" s="231"/>
      <c r="X371" s="231"/>
      <c r="Y371" s="231"/>
      <c r="Z371" s="231"/>
    </row>
    <row r="372" spans="1:26" ht="14.25" customHeight="1">
      <c r="A372" s="68"/>
      <c r="B372" s="68"/>
      <c r="C372" s="68"/>
      <c r="D372" s="68"/>
      <c r="E372" s="68"/>
      <c r="F372" s="68"/>
      <c r="G372" s="68"/>
      <c r="H372" s="68"/>
      <c r="I372" s="68"/>
      <c r="J372" s="68"/>
      <c r="K372" s="68"/>
      <c r="L372" s="68"/>
      <c r="M372" s="68"/>
      <c r="N372" s="68"/>
      <c r="O372" s="231"/>
      <c r="P372" s="231"/>
      <c r="Q372" s="231"/>
      <c r="R372" s="231"/>
      <c r="S372" s="231"/>
      <c r="T372" s="231"/>
      <c r="U372" s="231"/>
      <c r="V372" s="231"/>
      <c r="W372" s="231"/>
      <c r="X372" s="231"/>
      <c r="Y372" s="231"/>
      <c r="Z372" s="231"/>
    </row>
    <row r="373" spans="1:26" ht="14.25" customHeight="1">
      <c r="A373" s="68"/>
      <c r="B373" s="68"/>
      <c r="C373" s="68"/>
      <c r="D373" s="68"/>
      <c r="E373" s="68"/>
      <c r="F373" s="68"/>
      <c r="G373" s="68"/>
      <c r="H373" s="68"/>
      <c r="I373" s="68"/>
      <c r="J373" s="68"/>
      <c r="K373" s="68"/>
      <c r="L373" s="68"/>
      <c r="M373" s="68"/>
      <c r="N373" s="68"/>
      <c r="O373" s="231"/>
      <c r="P373" s="231"/>
      <c r="Q373" s="231"/>
      <c r="R373" s="231"/>
      <c r="S373" s="231"/>
      <c r="T373" s="231"/>
      <c r="U373" s="231"/>
      <c r="V373" s="231"/>
      <c r="W373" s="231"/>
      <c r="X373" s="231"/>
      <c r="Y373" s="231"/>
      <c r="Z373" s="231"/>
    </row>
    <row r="374" spans="1:26" ht="14.25" customHeight="1">
      <c r="A374" s="68"/>
      <c r="B374" s="68"/>
      <c r="C374" s="68"/>
      <c r="D374" s="68"/>
      <c r="E374" s="68"/>
      <c r="F374" s="68"/>
      <c r="G374" s="68"/>
      <c r="H374" s="68"/>
      <c r="I374" s="68"/>
      <c r="J374" s="68"/>
      <c r="K374" s="68"/>
      <c r="L374" s="68"/>
      <c r="M374" s="68"/>
      <c r="N374" s="68"/>
      <c r="O374" s="231"/>
      <c r="P374" s="231"/>
      <c r="Q374" s="231"/>
      <c r="R374" s="231"/>
      <c r="S374" s="231"/>
      <c r="T374" s="231"/>
      <c r="U374" s="231"/>
      <c r="V374" s="231"/>
      <c r="W374" s="231"/>
      <c r="X374" s="231"/>
      <c r="Y374" s="231"/>
      <c r="Z374" s="231"/>
    </row>
    <row r="375" spans="1:26" ht="14.25" customHeight="1">
      <c r="A375" s="68"/>
      <c r="B375" s="68"/>
      <c r="C375" s="68"/>
      <c r="D375" s="68"/>
      <c r="E375" s="68"/>
      <c r="F375" s="68"/>
      <c r="G375" s="68"/>
      <c r="H375" s="68"/>
      <c r="I375" s="68"/>
      <c r="J375" s="68"/>
      <c r="K375" s="68"/>
      <c r="L375" s="68"/>
      <c r="M375" s="68"/>
      <c r="N375" s="68"/>
      <c r="O375" s="231"/>
      <c r="P375" s="231"/>
      <c r="Q375" s="231"/>
      <c r="R375" s="231"/>
      <c r="S375" s="231"/>
      <c r="T375" s="231"/>
      <c r="U375" s="231"/>
      <c r="V375" s="231"/>
      <c r="W375" s="231"/>
      <c r="X375" s="231"/>
      <c r="Y375" s="231"/>
      <c r="Z375" s="231"/>
    </row>
    <row r="376" spans="1:26" ht="14.25" customHeight="1">
      <c r="A376" s="68"/>
      <c r="B376" s="68"/>
      <c r="C376" s="68"/>
      <c r="D376" s="68"/>
      <c r="E376" s="68"/>
      <c r="F376" s="68"/>
      <c r="G376" s="68"/>
      <c r="H376" s="68"/>
      <c r="I376" s="68"/>
      <c r="J376" s="68"/>
      <c r="K376" s="68"/>
      <c r="L376" s="68"/>
      <c r="M376" s="68"/>
      <c r="N376" s="68"/>
      <c r="O376" s="231"/>
      <c r="P376" s="231"/>
      <c r="Q376" s="231"/>
      <c r="R376" s="231"/>
      <c r="S376" s="231"/>
      <c r="T376" s="231"/>
      <c r="U376" s="231"/>
      <c r="V376" s="231"/>
      <c r="W376" s="231"/>
      <c r="X376" s="231"/>
      <c r="Y376" s="231"/>
      <c r="Z376" s="231"/>
    </row>
    <row r="377" spans="1:26" ht="14.25" customHeight="1">
      <c r="A377" s="68"/>
      <c r="B377" s="68"/>
      <c r="C377" s="68"/>
      <c r="D377" s="68"/>
      <c r="E377" s="68"/>
      <c r="F377" s="68"/>
      <c r="G377" s="68"/>
      <c r="H377" s="68"/>
      <c r="I377" s="68"/>
      <c r="J377" s="68"/>
      <c r="K377" s="68"/>
      <c r="L377" s="68"/>
      <c r="M377" s="68"/>
      <c r="N377" s="68"/>
      <c r="O377" s="231"/>
      <c r="P377" s="231"/>
      <c r="Q377" s="231"/>
      <c r="R377" s="231"/>
      <c r="S377" s="231"/>
      <c r="T377" s="231"/>
      <c r="U377" s="231"/>
      <c r="V377" s="231"/>
      <c r="W377" s="231"/>
      <c r="X377" s="231"/>
      <c r="Y377" s="231"/>
      <c r="Z377" s="231"/>
    </row>
    <row r="378" spans="1:26" ht="14.25" customHeight="1">
      <c r="A378" s="68"/>
      <c r="B378" s="68"/>
      <c r="C378" s="68"/>
      <c r="D378" s="68"/>
      <c r="E378" s="68"/>
      <c r="F378" s="68"/>
      <c r="G378" s="68"/>
      <c r="H378" s="68"/>
      <c r="I378" s="68"/>
      <c r="J378" s="68"/>
      <c r="K378" s="68"/>
      <c r="L378" s="68"/>
      <c r="M378" s="68"/>
      <c r="N378" s="68"/>
      <c r="O378" s="231"/>
      <c r="P378" s="231"/>
      <c r="Q378" s="231"/>
      <c r="R378" s="231"/>
      <c r="S378" s="231"/>
      <c r="T378" s="231"/>
      <c r="U378" s="231"/>
      <c r="V378" s="231"/>
      <c r="W378" s="231"/>
      <c r="X378" s="231"/>
      <c r="Y378" s="231"/>
      <c r="Z378" s="231"/>
    </row>
    <row r="379" spans="1:26" ht="14.25" customHeight="1">
      <c r="A379" s="68"/>
      <c r="B379" s="68"/>
      <c r="C379" s="68"/>
      <c r="D379" s="68"/>
      <c r="E379" s="68"/>
      <c r="F379" s="68"/>
      <c r="G379" s="68"/>
      <c r="H379" s="68"/>
      <c r="I379" s="68"/>
      <c r="J379" s="68"/>
      <c r="K379" s="68"/>
      <c r="L379" s="68"/>
      <c r="M379" s="68"/>
      <c r="N379" s="68"/>
      <c r="O379" s="231"/>
      <c r="P379" s="231"/>
      <c r="Q379" s="231"/>
      <c r="R379" s="231"/>
      <c r="S379" s="231"/>
      <c r="T379" s="231"/>
      <c r="U379" s="231"/>
      <c r="V379" s="231"/>
      <c r="W379" s="231"/>
      <c r="X379" s="231"/>
      <c r="Y379" s="231"/>
      <c r="Z379" s="231"/>
    </row>
    <row r="380" spans="1:26" ht="14.25" customHeight="1">
      <c r="A380" s="68"/>
      <c r="B380" s="68"/>
      <c r="C380" s="68"/>
      <c r="D380" s="68"/>
      <c r="E380" s="68"/>
      <c r="F380" s="68"/>
      <c r="G380" s="68"/>
      <c r="H380" s="68"/>
      <c r="I380" s="68"/>
      <c r="J380" s="68"/>
      <c r="K380" s="68"/>
      <c r="L380" s="68"/>
      <c r="M380" s="68"/>
      <c r="N380" s="68"/>
      <c r="O380" s="231"/>
      <c r="P380" s="231"/>
      <c r="Q380" s="231"/>
      <c r="R380" s="231"/>
      <c r="S380" s="231"/>
      <c r="T380" s="231"/>
      <c r="U380" s="231"/>
      <c r="V380" s="231"/>
      <c r="W380" s="231"/>
      <c r="X380" s="231"/>
      <c r="Y380" s="231"/>
      <c r="Z380" s="231"/>
    </row>
    <row r="381" spans="1:26" ht="14.25" customHeight="1">
      <c r="A381" s="68"/>
      <c r="B381" s="68"/>
      <c r="C381" s="68"/>
      <c r="D381" s="68"/>
      <c r="E381" s="68"/>
      <c r="F381" s="68"/>
      <c r="G381" s="68"/>
      <c r="H381" s="68"/>
      <c r="I381" s="68"/>
      <c r="J381" s="68"/>
      <c r="K381" s="68"/>
      <c r="L381" s="68"/>
      <c r="M381" s="68"/>
      <c r="N381" s="68"/>
      <c r="O381" s="231"/>
      <c r="P381" s="231"/>
      <c r="Q381" s="231"/>
      <c r="R381" s="231"/>
      <c r="S381" s="231"/>
      <c r="T381" s="231"/>
      <c r="U381" s="231"/>
      <c r="V381" s="231"/>
      <c r="W381" s="231"/>
      <c r="X381" s="231"/>
      <c r="Y381" s="231"/>
      <c r="Z381" s="231"/>
    </row>
    <row r="382" spans="1:26" ht="14.25" customHeight="1">
      <c r="A382" s="68"/>
      <c r="B382" s="68"/>
      <c r="C382" s="68"/>
      <c r="D382" s="68"/>
      <c r="E382" s="68"/>
      <c r="F382" s="68"/>
      <c r="G382" s="68"/>
      <c r="H382" s="68"/>
      <c r="I382" s="68"/>
      <c r="J382" s="68"/>
      <c r="K382" s="68"/>
      <c r="L382" s="68"/>
      <c r="M382" s="68"/>
      <c r="N382" s="68"/>
      <c r="O382" s="231"/>
      <c r="P382" s="231"/>
      <c r="Q382" s="231"/>
      <c r="R382" s="231"/>
      <c r="S382" s="231"/>
      <c r="T382" s="231"/>
      <c r="U382" s="231"/>
      <c r="V382" s="231"/>
      <c r="W382" s="231"/>
      <c r="X382" s="231"/>
      <c r="Y382" s="231"/>
      <c r="Z382" s="231"/>
    </row>
    <row r="383" spans="1:26" ht="14.25" customHeight="1">
      <c r="A383" s="68"/>
      <c r="B383" s="68"/>
      <c r="C383" s="68"/>
      <c r="D383" s="68"/>
      <c r="E383" s="68"/>
      <c r="F383" s="68"/>
      <c r="G383" s="68"/>
      <c r="H383" s="68"/>
      <c r="I383" s="68"/>
      <c r="J383" s="68"/>
      <c r="K383" s="68"/>
      <c r="L383" s="68"/>
      <c r="M383" s="68"/>
      <c r="N383" s="68"/>
      <c r="O383" s="231"/>
      <c r="P383" s="231"/>
      <c r="Q383" s="231"/>
      <c r="R383" s="231"/>
      <c r="S383" s="231"/>
      <c r="T383" s="231"/>
      <c r="U383" s="231"/>
      <c r="V383" s="231"/>
      <c r="W383" s="231"/>
      <c r="X383" s="231"/>
      <c r="Y383" s="231"/>
      <c r="Z383" s="231"/>
    </row>
    <row r="384" spans="1:26" ht="14.25" customHeight="1">
      <c r="A384" s="68"/>
      <c r="B384" s="68"/>
      <c r="C384" s="68"/>
      <c r="D384" s="68"/>
      <c r="E384" s="68"/>
      <c r="F384" s="68"/>
      <c r="G384" s="68"/>
      <c r="H384" s="68"/>
      <c r="I384" s="68"/>
      <c r="J384" s="68"/>
      <c r="K384" s="68"/>
      <c r="L384" s="68"/>
      <c r="M384" s="68"/>
      <c r="N384" s="68"/>
      <c r="O384" s="231"/>
      <c r="P384" s="231"/>
      <c r="Q384" s="231"/>
      <c r="R384" s="231"/>
      <c r="S384" s="231"/>
      <c r="T384" s="231"/>
      <c r="U384" s="231"/>
      <c r="V384" s="231"/>
      <c r="W384" s="231"/>
      <c r="X384" s="231"/>
      <c r="Y384" s="231"/>
      <c r="Z384" s="231"/>
    </row>
    <row r="385" spans="1:26" ht="14.25" customHeight="1">
      <c r="A385" s="68"/>
      <c r="B385" s="68"/>
      <c r="C385" s="68"/>
      <c r="D385" s="68"/>
      <c r="E385" s="68"/>
      <c r="F385" s="68"/>
      <c r="G385" s="68"/>
      <c r="H385" s="68"/>
      <c r="I385" s="68"/>
      <c r="J385" s="68"/>
      <c r="K385" s="68"/>
      <c r="L385" s="68"/>
      <c r="M385" s="68"/>
      <c r="N385" s="68"/>
      <c r="O385" s="231"/>
      <c r="P385" s="231"/>
      <c r="Q385" s="231"/>
      <c r="R385" s="231"/>
      <c r="S385" s="231"/>
      <c r="T385" s="231"/>
      <c r="U385" s="231"/>
      <c r="V385" s="231"/>
      <c r="W385" s="231"/>
      <c r="X385" s="231"/>
      <c r="Y385" s="231"/>
      <c r="Z385" s="231"/>
    </row>
    <row r="386" spans="1:26" ht="14.25" customHeight="1">
      <c r="A386" s="68"/>
      <c r="B386" s="68"/>
      <c r="C386" s="68"/>
      <c r="D386" s="68"/>
      <c r="E386" s="68"/>
      <c r="F386" s="68"/>
      <c r="G386" s="68"/>
      <c r="H386" s="68"/>
      <c r="I386" s="68"/>
      <c r="J386" s="68"/>
      <c r="K386" s="68"/>
      <c r="L386" s="68"/>
      <c r="M386" s="68"/>
      <c r="N386" s="68"/>
      <c r="O386" s="231"/>
      <c r="P386" s="231"/>
      <c r="Q386" s="231"/>
      <c r="R386" s="231"/>
      <c r="S386" s="231"/>
      <c r="T386" s="231"/>
      <c r="U386" s="231"/>
      <c r="V386" s="231"/>
      <c r="W386" s="231"/>
      <c r="X386" s="231"/>
      <c r="Y386" s="231"/>
      <c r="Z386" s="231"/>
    </row>
    <row r="387" spans="1:26" ht="14.25" customHeight="1">
      <c r="A387" s="68"/>
      <c r="B387" s="68"/>
      <c r="C387" s="68"/>
      <c r="D387" s="68"/>
      <c r="E387" s="68"/>
      <c r="F387" s="68"/>
      <c r="G387" s="68"/>
      <c r="H387" s="68"/>
      <c r="I387" s="68"/>
      <c r="J387" s="68"/>
      <c r="K387" s="68"/>
      <c r="L387" s="68"/>
      <c r="M387" s="68"/>
      <c r="N387" s="68"/>
      <c r="O387" s="231"/>
      <c r="P387" s="231"/>
      <c r="Q387" s="231"/>
      <c r="R387" s="231"/>
      <c r="S387" s="231"/>
      <c r="T387" s="231"/>
      <c r="U387" s="231"/>
      <c r="V387" s="231"/>
      <c r="W387" s="231"/>
      <c r="X387" s="231"/>
      <c r="Y387" s="231"/>
      <c r="Z387" s="231"/>
    </row>
    <row r="388" spans="1:26" ht="14.25" customHeight="1">
      <c r="A388" s="68"/>
      <c r="B388" s="68"/>
      <c r="C388" s="68"/>
      <c r="D388" s="68"/>
      <c r="E388" s="68"/>
      <c r="F388" s="68"/>
      <c r="G388" s="68"/>
      <c r="H388" s="68"/>
      <c r="I388" s="68"/>
      <c r="J388" s="68"/>
      <c r="K388" s="68"/>
      <c r="L388" s="68"/>
      <c r="M388" s="68"/>
      <c r="N388" s="68"/>
      <c r="O388" s="231"/>
      <c r="P388" s="231"/>
      <c r="Q388" s="231"/>
      <c r="R388" s="231"/>
      <c r="S388" s="231"/>
      <c r="T388" s="231"/>
      <c r="U388" s="231"/>
      <c r="V388" s="231"/>
      <c r="W388" s="231"/>
      <c r="X388" s="231"/>
      <c r="Y388" s="231"/>
      <c r="Z388" s="231"/>
    </row>
    <row r="389" spans="1:26" ht="14.25" customHeight="1">
      <c r="A389" s="68"/>
      <c r="B389" s="68"/>
      <c r="C389" s="68"/>
      <c r="D389" s="68"/>
      <c r="E389" s="68"/>
      <c r="F389" s="68"/>
      <c r="G389" s="68"/>
      <c r="H389" s="68"/>
      <c r="I389" s="68"/>
      <c r="J389" s="68"/>
      <c r="K389" s="68"/>
      <c r="L389" s="68"/>
      <c r="M389" s="68"/>
      <c r="N389" s="68"/>
      <c r="O389" s="231"/>
      <c r="P389" s="231"/>
      <c r="Q389" s="231"/>
      <c r="R389" s="231"/>
      <c r="S389" s="231"/>
      <c r="T389" s="231"/>
      <c r="U389" s="231"/>
      <c r="V389" s="231"/>
      <c r="W389" s="231"/>
      <c r="X389" s="231"/>
      <c r="Y389" s="231"/>
      <c r="Z389" s="231"/>
    </row>
    <row r="390" spans="1:26" ht="14.25" customHeight="1">
      <c r="A390" s="68"/>
      <c r="B390" s="68"/>
      <c r="C390" s="68"/>
      <c r="D390" s="68"/>
      <c r="E390" s="68"/>
      <c r="F390" s="68"/>
      <c r="G390" s="68"/>
      <c r="H390" s="68"/>
      <c r="I390" s="68"/>
      <c r="J390" s="68"/>
      <c r="K390" s="68"/>
      <c r="L390" s="68"/>
      <c r="M390" s="68"/>
      <c r="N390" s="68"/>
      <c r="O390" s="231"/>
      <c r="P390" s="231"/>
      <c r="Q390" s="231"/>
      <c r="R390" s="231"/>
      <c r="S390" s="231"/>
      <c r="T390" s="231"/>
      <c r="U390" s="231"/>
      <c r="V390" s="231"/>
      <c r="W390" s="231"/>
      <c r="X390" s="231"/>
      <c r="Y390" s="231"/>
      <c r="Z390" s="231"/>
    </row>
    <row r="391" spans="1:26" ht="14.25" customHeight="1">
      <c r="A391" s="68"/>
      <c r="B391" s="68"/>
      <c r="C391" s="68"/>
      <c r="D391" s="68"/>
      <c r="E391" s="68"/>
      <c r="F391" s="68"/>
      <c r="G391" s="68"/>
      <c r="H391" s="68"/>
      <c r="I391" s="68"/>
      <c r="J391" s="68"/>
      <c r="K391" s="68"/>
      <c r="L391" s="68"/>
      <c r="M391" s="68"/>
      <c r="N391" s="68"/>
      <c r="O391" s="231"/>
      <c r="P391" s="231"/>
      <c r="Q391" s="231"/>
      <c r="R391" s="231"/>
      <c r="S391" s="231"/>
      <c r="T391" s="231"/>
      <c r="U391" s="231"/>
      <c r="V391" s="231"/>
      <c r="W391" s="231"/>
      <c r="X391" s="231"/>
      <c r="Y391" s="231"/>
      <c r="Z391" s="231"/>
    </row>
    <row r="392" spans="1:26" ht="14.25" customHeight="1">
      <c r="A392" s="68"/>
      <c r="B392" s="68"/>
      <c r="C392" s="68"/>
      <c r="D392" s="68"/>
      <c r="E392" s="68"/>
      <c r="F392" s="68"/>
      <c r="G392" s="68"/>
      <c r="H392" s="68"/>
      <c r="I392" s="68"/>
      <c r="J392" s="68"/>
      <c r="K392" s="68"/>
      <c r="L392" s="68"/>
      <c r="M392" s="68"/>
      <c r="N392" s="68"/>
      <c r="O392" s="231"/>
      <c r="P392" s="231"/>
      <c r="Q392" s="231"/>
      <c r="R392" s="231"/>
      <c r="S392" s="231"/>
      <c r="T392" s="231"/>
      <c r="U392" s="231"/>
      <c r="V392" s="231"/>
      <c r="W392" s="231"/>
      <c r="X392" s="231"/>
      <c r="Y392" s="231"/>
      <c r="Z392" s="231"/>
    </row>
    <row r="393" spans="1:26" ht="14.25" customHeight="1">
      <c r="A393" s="68"/>
      <c r="B393" s="68"/>
      <c r="C393" s="68"/>
      <c r="D393" s="68"/>
      <c r="E393" s="68"/>
      <c r="F393" s="68"/>
      <c r="G393" s="68"/>
      <c r="H393" s="68"/>
      <c r="I393" s="68"/>
      <c r="J393" s="68"/>
      <c r="K393" s="68"/>
      <c r="L393" s="68"/>
      <c r="M393" s="68"/>
      <c r="N393" s="68"/>
      <c r="O393" s="231"/>
      <c r="P393" s="231"/>
      <c r="Q393" s="231"/>
      <c r="R393" s="231"/>
      <c r="S393" s="231"/>
      <c r="T393" s="231"/>
      <c r="U393" s="231"/>
      <c r="V393" s="231"/>
      <c r="W393" s="231"/>
      <c r="X393" s="231"/>
      <c r="Y393" s="231"/>
      <c r="Z393" s="231"/>
    </row>
    <row r="394" spans="1:26" ht="14.25" customHeight="1">
      <c r="A394" s="68"/>
      <c r="B394" s="68"/>
      <c r="C394" s="68"/>
      <c r="D394" s="68"/>
      <c r="E394" s="68"/>
      <c r="F394" s="68"/>
      <c r="G394" s="68"/>
      <c r="H394" s="68"/>
      <c r="I394" s="68"/>
      <c r="J394" s="68"/>
      <c r="K394" s="68"/>
      <c r="L394" s="68"/>
      <c r="M394" s="68"/>
      <c r="N394" s="68"/>
      <c r="O394" s="231"/>
      <c r="P394" s="231"/>
      <c r="Q394" s="231"/>
      <c r="R394" s="231"/>
      <c r="S394" s="231"/>
      <c r="T394" s="231"/>
      <c r="U394" s="231"/>
      <c r="V394" s="231"/>
      <c r="W394" s="231"/>
      <c r="X394" s="231"/>
      <c r="Y394" s="231"/>
      <c r="Z394" s="231"/>
    </row>
    <row r="395" spans="1:26" ht="14.25" customHeight="1">
      <c r="A395" s="68"/>
      <c r="B395" s="68"/>
      <c r="C395" s="68"/>
      <c r="D395" s="68"/>
      <c r="E395" s="68"/>
      <c r="F395" s="68"/>
      <c r="G395" s="68"/>
      <c r="H395" s="68"/>
      <c r="I395" s="68"/>
      <c r="J395" s="68"/>
      <c r="K395" s="68"/>
      <c r="L395" s="68"/>
      <c r="M395" s="68"/>
      <c r="N395" s="68"/>
      <c r="O395" s="231"/>
      <c r="P395" s="231"/>
      <c r="Q395" s="231"/>
      <c r="R395" s="231"/>
      <c r="S395" s="231"/>
      <c r="T395" s="231"/>
      <c r="U395" s="231"/>
      <c r="V395" s="231"/>
      <c r="W395" s="231"/>
      <c r="X395" s="231"/>
      <c r="Y395" s="231"/>
      <c r="Z395" s="231"/>
    </row>
    <row r="396" spans="1:26" ht="14.25" customHeight="1">
      <c r="A396" s="68"/>
      <c r="B396" s="68"/>
      <c r="C396" s="68"/>
      <c r="D396" s="68"/>
      <c r="E396" s="68"/>
      <c r="F396" s="68"/>
      <c r="G396" s="68"/>
      <c r="H396" s="68"/>
      <c r="I396" s="68"/>
      <c r="J396" s="68"/>
      <c r="K396" s="68"/>
      <c r="L396" s="68"/>
      <c r="M396" s="68"/>
      <c r="N396" s="68"/>
      <c r="O396" s="231"/>
      <c r="P396" s="231"/>
      <c r="Q396" s="231"/>
      <c r="R396" s="231"/>
      <c r="S396" s="231"/>
      <c r="T396" s="231"/>
      <c r="U396" s="231"/>
      <c r="V396" s="231"/>
      <c r="W396" s="231"/>
      <c r="X396" s="231"/>
      <c r="Y396" s="231"/>
      <c r="Z396" s="231"/>
    </row>
    <row r="397" spans="1:26" ht="14.25" customHeight="1">
      <c r="A397" s="68"/>
      <c r="B397" s="68"/>
      <c r="C397" s="68"/>
      <c r="D397" s="68"/>
      <c r="E397" s="68"/>
      <c r="F397" s="68"/>
      <c r="G397" s="68"/>
      <c r="H397" s="68"/>
      <c r="I397" s="68"/>
      <c r="J397" s="68"/>
      <c r="K397" s="68"/>
      <c r="L397" s="68"/>
      <c r="M397" s="68"/>
      <c r="N397" s="68"/>
      <c r="O397" s="231"/>
      <c r="P397" s="231"/>
      <c r="Q397" s="231"/>
      <c r="R397" s="231"/>
      <c r="S397" s="231"/>
      <c r="T397" s="231"/>
      <c r="U397" s="231"/>
      <c r="V397" s="231"/>
      <c r="W397" s="231"/>
      <c r="X397" s="231"/>
      <c r="Y397" s="231"/>
      <c r="Z397" s="231"/>
    </row>
    <row r="398" spans="1:26" ht="14.25" customHeight="1">
      <c r="A398" s="68"/>
      <c r="B398" s="68"/>
      <c r="C398" s="68"/>
      <c r="D398" s="68"/>
      <c r="E398" s="68"/>
      <c r="F398" s="68"/>
      <c r="G398" s="68"/>
      <c r="H398" s="68"/>
      <c r="I398" s="68"/>
      <c r="J398" s="68"/>
      <c r="K398" s="68"/>
      <c r="L398" s="68"/>
      <c r="M398" s="68"/>
      <c r="N398" s="68"/>
      <c r="O398" s="231"/>
      <c r="P398" s="231"/>
      <c r="Q398" s="231"/>
      <c r="R398" s="231"/>
      <c r="S398" s="231"/>
      <c r="T398" s="231"/>
      <c r="U398" s="231"/>
      <c r="V398" s="231"/>
      <c r="W398" s="231"/>
      <c r="X398" s="231"/>
      <c r="Y398" s="231"/>
      <c r="Z398" s="231"/>
    </row>
    <row r="399" spans="1:26" ht="14.25" customHeight="1">
      <c r="A399" s="68"/>
      <c r="B399" s="68"/>
      <c r="C399" s="68"/>
      <c r="D399" s="68"/>
      <c r="E399" s="68"/>
      <c r="F399" s="68"/>
      <c r="G399" s="68"/>
      <c r="H399" s="68"/>
      <c r="I399" s="68"/>
      <c r="J399" s="68"/>
      <c r="K399" s="68"/>
      <c r="L399" s="68"/>
      <c r="M399" s="68"/>
      <c r="N399" s="68"/>
      <c r="O399" s="231"/>
      <c r="P399" s="231"/>
      <c r="Q399" s="231"/>
      <c r="R399" s="231"/>
      <c r="S399" s="231"/>
      <c r="T399" s="231"/>
      <c r="U399" s="231"/>
      <c r="V399" s="231"/>
      <c r="W399" s="231"/>
      <c r="X399" s="231"/>
      <c r="Y399" s="231"/>
      <c r="Z399" s="231"/>
    </row>
    <row r="400" spans="1:26" ht="14.25" customHeight="1">
      <c r="A400" s="68"/>
      <c r="B400" s="68"/>
      <c r="C400" s="68"/>
      <c r="D400" s="68"/>
      <c r="E400" s="68"/>
      <c r="F400" s="68"/>
      <c r="G400" s="68"/>
      <c r="H400" s="68"/>
      <c r="I400" s="68"/>
      <c r="J400" s="68"/>
      <c r="K400" s="68"/>
      <c r="L400" s="68"/>
      <c r="M400" s="68"/>
      <c r="N400" s="68"/>
      <c r="O400" s="231"/>
      <c r="P400" s="231"/>
      <c r="Q400" s="231"/>
      <c r="R400" s="231"/>
      <c r="S400" s="231"/>
      <c r="T400" s="231"/>
      <c r="U400" s="231"/>
      <c r="V400" s="231"/>
      <c r="W400" s="231"/>
      <c r="X400" s="231"/>
      <c r="Y400" s="231"/>
      <c r="Z400" s="231"/>
    </row>
    <row r="401" spans="1:26" ht="14.25" customHeight="1">
      <c r="A401" s="68"/>
      <c r="B401" s="68"/>
      <c r="C401" s="68"/>
      <c r="D401" s="68"/>
      <c r="E401" s="68"/>
      <c r="F401" s="68"/>
      <c r="G401" s="68"/>
      <c r="H401" s="68"/>
      <c r="I401" s="68"/>
      <c r="J401" s="68"/>
      <c r="K401" s="68"/>
      <c r="L401" s="68"/>
      <c r="M401" s="68"/>
      <c r="N401" s="68"/>
      <c r="O401" s="231"/>
      <c r="P401" s="231"/>
      <c r="Q401" s="231"/>
      <c r="R401" s="231"/>
      <c r="S401" s="231"/>
      <c r="T401" s="231"/>
      <c r="U401" s="231"/>
      <c r="V401" s="231"/>
      <c r="W401" s="231"/>
      <c r="X401" s="231"/>
      <c r="Y401" s="231"/>
      <c r="Z401" s="231"/>
    </row>
    <row r="402" spans="1:26" ht="14.25" customHeight="1">
      <c r="A402" s="68"/>
      <c r="B402" s="68"/>
      <c r="C402" s="68"/>
      <c r="D402" s="68"/>
      <c r="E402" s="68"/>
      <c r="F402" s="68"/>
      <c r="G402" s="68"/>
      <c r="H402" s="68"/>
      <c r="I402" s="68"/>
      <c r="J402" s="68"/>
      <c r="K402" s="68"/>
      <c r="L402" s="68"/>
      <c r="M402" s="68"/>
      <c r="N402" s="68"/>
      <c r="O402" s="231"/>
      <c r="P402" s="231"/>
      <c r="Q402" s="231"/>
      <c r="R402" s="231"/>
      <c r="S402" s="231"/>
      <c r="T402" s="231"/>
      <c r="U402" s="231"/>
      <c r="V402" s="231"/>
      <c r="W402" s="231"/>
      <c r="X402" s="231"/>
      <c r="Y402" s="231"/>
      <c r="Z402" s="231"/>
    </row>
    <row r="403" spans="1:26" ht="14.25" customHeight="1">
      <c r="A403" s="68"/>
      <c r="B403" s="68"/>
      <c r="C403" s="68"/>
      <c r="D403" s="68"/>
      <c r="E403" s="68"/>
      <c r="F403" s="68"/>
      <c r="G403" s="68"/>
      <c r="H403" s="68"/>
      <c r="I403" s="68"/>
      <c r="J403" s="68"/>
      <c r="K403" s="68"/>
      <c r="L403" s="68"/>
      <c r="M403" s="68"/>
      <c r="N403" s="68"/>
      <c r="O403" s="231"/>
      <c r="P403" s="231"/>
      <c r="Q403" s="231"/>
      <c r="R403" s="231"/>
      <c r="S403" s="231"/>
      <c r="T403" s="231"/>
      <c r="U403" s="231"/>
      <c r="V403" s="231"/>
      <c r="W403" s="231"/>
      <c r="X403" s="231"/>
      <c r="Y403" s="231"/>
      <c r="Z403" s="231"/>
    </row>
    <row r="404" spans="1:26" ht="14.25" customHeight="1">
      <c r="A404" s="68"/>
      <c r="B404" s="68"/>
      <c r="C404" s="68"/>
      <c r="D404" s="68"/>
      <c r="E404" s="68"/>
      <c r="F404" s="68"/>
      <c r="G404" s="68"/>
      <c r="H404" s="68"/>
      <c r="I404" s="68"/>
      <c r="J404" s="68"/>
      <c r="K404" s="68"/>
      <c r="L404" s="68"/>
      <c r="M404" s="68"/>
      <c r="N404" s="68"/>
      <c r="O404" s="231"/>
      <c r="P404" s="231"/>
      <c r="Q404" s="231"/>
      <c r="R404" s="231"/>
      <c r="S404" s="231"/>
      <c r="T404" s="231"/>
      <c r="U404" s="231"/>
      <c r="V404" s="231"/>
      <c r="W404" s="231"/>
      <c r="X404" s="231"/>
      <c r="Y404" s="231"/>
      <c r="Z404" s="231"/>
    </row>
    <row r="405" spans="1:26" ht="14.25" customHeight="1">
      <c r="A405" s="68"/>
      <c r="B405" s="68"/>
      <c r="C405" s="68"/>
      <c r="D405" s="68"/>
      <c r="E405" s="68"/>
      <c r="F405" s="68"/>
      <c r="G405" s="68"/>
      <c r="H405" s="68"/>
      <c r="I405" s="68"/>
      <c r="J405" s="68"/>
      <c r="K405" s="68"/>
      <c r="L405" s="68"/>
      <c r="M405" s="68"/>
      <c r="N405" s="68"/>
      <c r="O405" s="231"/>
      <c r="P405" s="231"/>
      <c r="Q405" s="231"/>
      <c r="R405" s="231"/>
      <c r="S405" s="231"/>
      <c r="T405" s="231"/>
      <c r="U405" s="231"/>
      <c r="V405" s="231"/>
      <c r="W405" s="231"/>
      <c r="X405" s="231"/>
      <c r="Y405" s="231"/>
      <c r="Z405" s="231"/>
    </row>
    <row r="406" spans="1:26" ht="14.25" customHeight="1">
      <c r="A406" s="68"/>
      <c r="B406" s="68"/>
      <c r="C406" s="68"/>
      <c r="D406" s="68"/>
      <c r="E406" s="68"/>
      <c r="F406" s="68"/>
      <c r="G406" s="68"/>
      <c r="H406" s="68"/>
      <c r="I406" s="68"/>
      <c r="J406" s="68"/>
      <c r="K406" s="68"/>
      <c r="L406" s="68"/>
      <c r="M406" s="68"/>
      <c r="N406" s="68"/>
      <c r="O406" s="231"/>
      <c r="P406" s="231"/>
      <c r="Q406" s="231"/>
      <c r="R406" s="231"/>
      <c r="S406" s="231"/>
      <c r="T406" s="231"/>
      <c r="U406" s="231"/>
      <c r="V406" s="231"/>
      <c r="W406" s="231"/>
      <c r="X406" s="231"/>
      <c r="Y406" s="231"/>
      <c r="Z406" s="231"/>
    </row>
    <row r="407" spans="1:26" ht="14.25" customHeight="1">
      <c r="A407" s="68"/>
      <c r="B407" s="68"/>
      <c r="C407" s="68"/>
      <c r="D407" s="68"/>
      <c r="E407" s="68"/>
      <c r="F407" s="68"/>
      <c r="G407" s="68"/>
      <c r="H407" s="68"/>
      <c r="I407" s="68"/>
      <c r="J407" s="68"/>
      <c r="K407" s="68"/>
      <c r="L407" s="68"/>
      <c r="M407" s="68"/>
      <c r="N407" s="68"/>
      <c r="O407" s="231"/>
      <c r="P407" s="231"/>
      <c r="Q407" s="231"/>
      <c r="R407" s="231"/>
      <c r="S407" s="231"/>
      <c r="T407" s="231"/>
      <c r="U407" s="231"/>
      <c r="V407" s="231"/>
      <c r="W407" s="231"/>
      <c r="X407" s="231"/>
      <c r="Y407" s="231"/>
      <c r="Z407" s="231"/>
    </row>
    <row r="408" spans="1:26" ht="14.25" customHeight="1">
      <c r="A408" s="68"/>
      <c r="B408" s="68"/>
      <c r="C408" s="68"/>
      <c r="D408" s="68"/>
      <c r="E408" s="68"/>
      <c r="F408" s="68"/>
      <c r="G408" s="68"/>
      <c r="H408" s="68"/>
      <c r="I408" s="68"/>
      <c r="J408" s="68"/>
      <c r="K408" s="68"/>
      <c r="L408" s="68"/>
      <c r="M408" s="68"/>
      <c r="N408" s="68"/>
      <c r="O408" s="231"/>
      <c r="P408" s="231"/>
      <c r="Q408" s="231"/>
      <c r="R408" s="231"/>
      <c r="S408" s="231"/>
      <c r="T408" s="231"/>
      <c r="U408" s="231"/>
      <c r="V408" s="231"/>
      <c r="W408" s="231"/>
      <c r="X408" s="231"/>
      <c r="Y408" s="231"/>
      <c r="Z408" s="231"/>
    </row>
    <row r="409" spans="1:26" ht="14.25" customHeight="1">
      <c r="A409" s="68"/>
      <c r="B409" s="68"/>
      <c r="C409" s="68"/>
      <c r="D409" s="68"/>
      <c r="E409" s="68"/>
      <c r="F409" s="68"/>
      <c r="G409" s="68"/>
      <c r="H409" s="68"/>
      <c r="I409" s="68"/>
      <c r="J409" s="68"/>
      <c r="K409" s="68"/>
      <c r="L409" s="68"/>
      <c r="M409" s="68"/>
      <c r="N409" s="68"/>
      <c r="O409" s="231"/>
      <c r="P409" s="231"/>
      <c r="Q409" s="231"/>
      <c r="R409" s="231"/>
      <c r="S409" s="231"/>
      <c r="T409" s="231"/>
      <c r="U409" s="231"/>
      <c r="V409" s="231"/>
      <c r="W409" s="231"/>
      <c r="X409" s="231"/>
      <c r="Y409" s="231"/>
      <c r="Z409" s="231"/>
    </row>
    <row r="410" spans="1:26" ht="14.25" customHeight="1">
      <c r="A410" s="68"/>
      <c r="B410" s="68"/>
      <c r="C410" s="68"/>
      <c r="D410" s="68"/>
      <c r="E410" s="68"/>
      <c r="F410" s="68"/>
      <c r="G410" s="68"/>
      <c r="H410" s="68"/>
      <c r="I410" s="68"/>
      <c r="J410" s="68"/>
      <c r="K410" s="68"/>
      <c r="L410" s="68"/>
      <c r="M410" s="68"/>
      <c r="N410" s="68"/>
      <c r="O410" s="231"/>
      <c r="P410" s="231"/>
      <c r="Q410" s="231"/>
      <c r="R410" s="231"/>
      <c r="S410" s="231"/>
      <c r="T410" s="231"/>
      <c r="U410" s="231"/>
      <c r="V410" s="231"/>
      <c r="W410" s="231"/>
      <c r="X410" s="231"/>
      <c r="Y410" s="231"/>
      <c r="Z410" s="231"/>
    </row>
    <row r="411" spans="1:26" ht="14.25" customHeight="1">
      <c r="A411" s="68"/>
      <c r="B411" s="68"/>
      <c r="C411" s="68"/>
      <c r="D411" s="68"/>
      <c r="E411" s="68"/>
      <c r="F411" s="68"/>
      <c r="G411" s="68"/>
      <c r="H411" s="68"/>
      <c r="I411" s="68"/>
      <c r="J411" s="68"/>
      <c r="K411" s="68"/>
      <c r="L411" s="68"/>
      <c r="M411" s="68"/>
      <c r="N411" s="68"/>
      <c r="O411" s="231"/>
      <c r="P411" s="231"/>
      <c r="Q411" s="231"/>
      <c r="R411" s="231"/>
      <c r="S411" s="231"/>
      <c r="T411" s="231"/>
      <c r="U411" s="231"/>
      <c r="V411" s="231"/>
      <c r="W411" s="231"/>
      <c r="X411" s="231"/>
      <c r="Y411" s="231"/>
      <c r="Z411" s="231"/>
    </row>
    <row r="412" spans="1:26" ht="14.25" customHeight="1">
      <c r="A412" s="68"/>
      <c r="B412" s="68"/>
      <c r="C412" s="68"/>
      <c r="D412" s="68"/>
      <c r="E412" s="68"/>
      <c r="F412" s="68"/>
      <c r="G412" s="68"/>
      <c r="H412" s="68"/>
      <c r="I412" s="68"/>
      <c r="J412" s="68"/>
      <c r="K412" s="68"/>
      <c r="L412" s="68"/>
      <c r="M412" s="68"/>
      <c r="N412" s="68"/>
      <c r="O412" s="231"/>
      <c r="P412" s="231"/>
      <c r="Q412" s="231"/>
      <c r="R412" s="231"/>
      <c r="S412" s="231"/>
      <c r="T412" s="231"/>
      <c r="U412" s="231"/>
      <c r="V412" s="231"/>
      <c r="W412" s="231"/>
      <c r="X412" s="231"/>
      <c r="Y412" s="231"/>
      <c r="Z412" s="231"/>
    </row>
    <row r="413" spans="1:26" ht="14.25" customHeight="1">
      <c r="A413" s="68"/>
      <c r="B413" s="68"/>
      <c r="C413" s="68"/>
      <c r="D413" s="68"/>
      <c r="E413" s="68"/>
      <c r="F413" s="68"/>
      <c r="G413" s="68"/>
      <c r="H413" s="68"/>
      <c r="I413" s="68"/>
      <c r="J413" s="68"/>
      <c r="K413" s="68"/>
      <c r="L413" s="68"/>
      <c r="M413" s="68"/>
      <c r="N413" s="68"/>
      <c r="O413" s="231"/>
      <c r="P413" s="231"/>
      <c r="Q413" s="231"/>
      <c r="R413" s="231"/>
      <c r="S413" s="231"/>
      <c r="T413" s="231"/>
      <c r="U413" s="231"/>
      <c r="V413" s="231"/>
      <c r="W413" s="231"/>
      <c r="X413" s="231"/>
      <c r="Y413" s="231"/>
      <c r="Z413" s="231"/>
    </row>
    <row r="414" spans="1:26" ht="14.25" customHeight="1">
      <c r="A414" s="68"/>
      <c r="B414" s="68"/>
      <c r="C414" s="68"/>
      <c r="D414" s="68"/>
      <c r="E414" s="68"/>
      <c r="F414" s="68"/>
      <c r="G414" s="68"/>
      <c r="H414" s="68"/>
      <c r="I414" s="68"/>
      <c r="J414" s="68"/>
      <c r="K414" s="68"/>
      <c r="L414" s="68"/>
      <c r="M414" s="68"/>
      <c r="N414" s="68"/>
      <c r="O414" s="231"/>
      <c r="P414" s="231"/>
      <c r="Q414" s="231"/>
      <c r="R414" s="231"/>
      <c r="S414" s="231"/>
      <c r="T414" s="231"/>
      <c r="U414" s="231"/>
      <c r="V414" s="231"/>
      <c r="W414" s="231"/>
      <c r="X414" s="231"/>
      <c r="Y414" s="231"/>
      <c r="Z414" s="231"/>
    </row>
    <row r="415" spans="1:26" ht="14.25" customHeight="1">
      <c r="A415" s="68"/>
      <c r="B415" s="68"/>
      <c r="C415" s="68"/>
      <c r="D415" s="68"/>
      <c r="E415" s="68"/>
      <c r="F415" s="68"/>
      <c r="G415" s="68"/>
      <c r="H415" s="68"/>
      <c r="I415" s="68"/>
      <c r="J415" s="68"/>
      <c r="K415" s="68"/>
      <c r="L415" s="68"/>
      <c r="M415" s="68"/>
      <c r="N415" s="68"/>
      <c r="O415" s="231"/>
      <c r="P415" s="231"/>
      <c r="Q415" s="231"/>
      <c r="R415" s="231"/>
      <c r="S415" s="231"/>
      <c r="T415" s="231"/>
      <c r="U415" s="231"/>
      <c r="V415" s="231"/>
      <c r="W415" s="231"/>
      <c r="X415" s="231"/>
      <c r="Y415" s="231"/>
      <c r="Z415" s="231"/>
    </row>
    <row r="416" spans="1:26" ht="14.25" customHeight="1">
      <c r="A416" s="68"/>
      <c r="B416" s="68"/>
      <c r="C416" s="68"/>
      <c r="D416" s="68"/>
      <c r="E416" s="68"/>
      <c r="F416" s="68"/>
      <c r="G416" s="68"/>
      <c r="H416" s="68"/>
      <c r="I416" s="68"/>
      <c r="J416" s="68"/>
      <c r="K416" s="68"/>
      <c r="L416" s="68"/>
      <c r="M416" s="68"/>
      <c r="N416" s="68"/>
      <c r="O416" s="231"/>
      <c r="P416" s="231"/>
      <c r="Q416" s="231"/>
      <c r="R416" s="231"/>
      <c r="S416" s="231"/>
      <c r="T416" s="231"/>
      <c r="U416" s="231"/>
      <c r="V416" s="231"/>
      <c r="W416" s="231"/>
      <c r="X416" s="231"/>
      <c r="Y416" s="231"/>
      <c r="Z416" s="231"/>
    </row>
    <row r="417" spans="1:26" ht="14.25" customHeight="1">
      <c r="A417" s="68"/>
      <c r="B417" s="68"/>
      <c r="C417" s="68"/>
      <c r="D417" s="68"/>
      <c r="E417" s="68"/>
      <c r="F417" s="68"/>
      <c r="G417" s="68"/>
      <c r="H417" s="68"/>
      <c r="I417" s="68"/>
      <c r="J417" s="68"/>
      <c r="K417" s="68"/>
      <c r="L417" s="68"/>
      <c r="M417" s="68"/>
      <c r="N417" s="68"/>
      <c r="O417" s="231"/>
      <c r="P417" s="231"/>
      <c r="Q417" s="231"/>
      <c r="R417" s="231"/>
      <c r="S417" s="231"/>
      <c r="T417" s="231"/>
      <c r="U417" s="231"/>
      <c r="V417" s="231"/>
      <c r="W417" s="231"/>
      <c r="X417" s="231"/>
      <c r="Y417" s="231"/>
      <c r="Z417" s="231"/>
    </row>
    <row r="418" spans="1:26" ht="14.25" customHeight="1">
      <c r="A418" s="68"/>
      <c r="B418" s="68"/>
      <c r="C418" s="68"/>
      <c r="D418" s="68"/>
      <c r="E418" s="68"/>
      <c r="F418" s="68"/>
      <c r="G418" s="68"/>
      <c r="H418" s="68"/>
      <c r="I418" s="68"/>
      <c r="J418" s="68"/>
      <c r="K418" s="68"/>
      <c r="L418" s="68"/>
      <c r="M418" s="68"/>
      <c r="N418" s="68"/>
      <c r="O418" s="231"/>
      <c r="P418" s="231"/>
      <c r="Q418" s="231"/>
      <c r="R418" s="231"/>
      <c r="S418" s="231"/>
      <c r="T418" s="231"/>
      <c r="U418" s="231"/>
      <c r="V418" s="231"/>
      <c r="W418" s="231"/>
      <c r="X418" s="231"/>
      <c r="Y418" s="231"/>
      <c r="Z418" s="231"/>
    </row>
    <row r="419" spans="1:26" ht="14.25" customHeight="1">
      <c r="A419" s="68"/>
      <c r="B419" s="68"/>
      <c r="C419" s="68"/>
      <c r="D419" s="68"/>
      <c r="E419" s="68"/>
      <c r="F419" s="68"/>
      <c r="G419" s="68"/>
      <c r="H419" s="68"/>
      <c r="I419" s="68"/>
      <c r="J419" s="68"/>
      <c r="K419" s="68"/>
      <c r="L419" s="68"/>
      <c r="M419" s="68"/>
      <c r="N419" s="68"/>
      <c r="O419" s="231"/>
      <c r="P419" s="231"/>
      <c r="Q419" s="231"/>
      <c r="R419" s="231"/>
      <c r="S419" s="231"/>
      <c r="T419" s="231"/>
      <c r="U419" s="231"/>
      <c r="V419" s="231"/>
      <c r="W419" s="231"/>
      <c r="X419" s="231"/>
      <c r="Y419" s="231"/>
      <c r="Z419" s="231"/>
    </row>
    <row r="420" spans="1:26" ht="14.25" customHeight="1">
      <c r="A420" s="68"/>
      <c r="B420" s="68"/>
      <c r="C420" s="68"/>
      <c r="D420" s="68"/>
      <c r="E420" s="68"/>
      <c r="F420" s="68"/>
      <c r="G420" s="68"/>
      <c r="H420" s="68"/>
      <c r="I420" s="68"/>
      <c r="J420" s="68"/>
      <c r="K420" s="68"/>
      <c r="L420" s="68"/>
      <c r="M420" s="68"/>
      <c r="N420" s="68"/>
      <c r="O420" s="231"/>
      <c r="P420" s="231"/>
      <c r="Q420" s="231"/>
      <c r="R420" s="231"/>
      <c r="S420" s="231"/>
      <c r="T420" s="231"/>
      <c r="U420" s="231"/>
      <c r="V420" s="231"/>
      <c r="W420" s="231"/>
      <c r="X420" s="231"/>
      <c r="Y420" s="231"/>
      <c r="Z420" s="231"/>
    </row>
    <row r="421" spans="1:26" ht="14.25" customHeight="1">
      <c r="A421" s="68"/>
      <c r="B421" s="68"/>
      <c r="C421" s="68"/>
      <c r="D421" s="68"/>
      <c r="E421" s="68"/>
      <c r="F421" s="68"/>
      <c r="G421" s="68"/>
      <c r="H421" s="68"/>
      <c r="I421" s="68"/>
      <c r="J421" s="68"/>
      <c r="K421" s="68"/>
      <c r="L421" s="68"/>
      <c r="M421" s="68"/>
      <c r="N421" s="68"/>
      <c r="O421" s="231"/>
      <c r="P421" s="231"/>
      <c r="Q421" s="231"/>
      <c r="R421" s="231"/>
      <c r="S421" s="231"/>
      <c r="T421" s="231"/>
      <c r="U421" s="231"/>
      <c r="V421" s="231"/>
      <c r="W421" s="231"/>
      <c r="X421" s="231"/>
      <c r="Y421" s="231"/>
      <c r="Z421" s="231"/>
    </row>
    <row r="422" spans="1:26" ht="14.25" customHeight="1">
      <c r="A422" s="68"/>
      <c r="B422" s="68"/>
      <c r="C422" s="68"/>
      <c r="D422" s="68"/>
      <c r="E422" s="68"/>
      <c r="F422" s="68"/>
      <c r="G422" s="68"/>
      <c r="H422" s="68"/>
      <c r="I422" s="68"/>
      <c r="J422" s="68"/>
      <c r="K422" s="68"/>
      <c r="L422" s="68"/>
      <c r="M422" s="68"/>
      <c r="N422" s="68"/>
      <c r="O422" s="231"/>
      <c r="P422" s="231"/>
      <c r="Q422" s="231"/>
      <c r="R422" s="231"/>
      <c r="S422" s="231"/>
      <c r="T422" s="231"/>
      <c r="U422" s="231"/>
      <c r="V422" s="231"/>
      <c r="W422" s="231"/>
      <c r="X422" s="231"/>
      <c r="Y422" s="231"/>
      <c r="Z422" s="231"/>
    </row>
    <row r="423" spans="1:26" ht="14.25" customHeight="1">
      <c r="A423" s="68"/>
      <c r="B423" s="68"/>
      <c r="C423" s="68"/>
      <c r="D423" s="68"/>
      <c r="E423" s="68"/>
      <c r="F423" s="68"/>
      <c r="G423" s="68"/>
      <c r="H423" s="68"/>
      <c r="I423" s="68"/>
      <c r="J423" s="68"/>
      <c r="K423" s="68"/>
      <c r="L423" s="68"/>
      <c r="M423" s="68"/>
      <c r="N423" s="68"/>
      <c r="O423" s="231"/>
      <c r="P423" s="231"/>
      <c r="Q423" s="231"/>
      <c r="R423" s="231"/>
      <c r="S423" s="231"/>
      <c r="T423" s="231"/>
      <c r="U423" s="231"/>
      <c r="V423" s="231"/>
      <c r="W423" s="231"/>
      <c r="X423" s="231"/>
      <c r="Y423" s="231"/>
      <c r="Z423" s="231"/>
    </row>
    <row r="424" spans="1:26" ht="14.25" customHeight="1">
      <c r="A424" s="68"/>
      <c r="B424" s="68"/>
      <c r="C424" s="68"/>
      <c r="D424" s="68"/>
      <c r="E424" s="68"/>
      <c r="F424" s="68"/>
      <c r="G424" s="68"/>
      <c r="H424" s="68"/>
      <c r="I424" s="68"/>
      <c r="J424" s="68"/>
      <c r="K424" s="68"/>
      <c r="L424" s="68"/>
      <c r="M424" s="68"/>
      <c r="N424" s="68"/>
      <c r="O424" s="231"/>
      <c r="P424" s="231"/>
      <c r="Q424" s="231"/>
      <c r="R424" s="231"/>
      <c r="S424" s="231"/>
      <c r="T424" s="231"/>
      <c r="U424" s="231"/>
      <c r="V424" s="231"/>
      <c r="W424" s="231"/>
      <c r="X424" s="231"/>
      <c r="Y424" s="231"/>
      <c r="Z424" s="231"/>
    </row>
    <row r="425" spans="1:26" ht="14.25" customHeight="1">
      <c r="A425" s="68"/>
      <c r="B425" s="68"/>
      <c r="C425" s="68"/>
      <c r="D425" s="68"/>
      <c r="E425" s="68"/>
      <c r="F425" s="68"/>
      <c r="G425" s="68"/>
      <c r="H425" s="68"/>
      <c r="I425" s="68"/>
      <c r="J425" s="68"/>
      <c r="K425" s="68"/>
      <c r="L425" s="68"/>
      <c r="M425" s="68"/>
      <c r="N425" s="68"/>
      <c r="O425" s="231"/>
      <c r="P425" s="231"/>
      <c r="Q425" s="231"/>
      <c r="R425" s="231"/>
      <c r="S425" s="231"/>
      <c r="T425" s="231"/>
      <c r="U425" s="231"/>
      <c r="V425" s="231"/>
      <c r="W425" s="231"/>
      <c r="X425" s="231"/>
      <c r="Y425" s="231"/>
      <c r="Z425" s="231"/>
    </row>
    <row r="426" spans="1:26" ht="14.25" customHeight="1">
      <c r="A426" s="68"/>
      <c r="B426" s="68"/>
      <c r="C426" s="68"/>
      <c r="D426" s="68"/>
      <c r="E426" s="68"/>
      <c r="F426" s="68"/>
      <c r="G426" s="68"/>
      <c r="H426" s="68"/>
      <c r="I426" s="68"/>
      <c r="J426" s="68"/>
      <c r="K426" s="68"/>
      <c r="L426" s="68"/>
      <c r="M426" s="68"/>
      <c r="N426" s="68"/>
      <c r="O426" s="231"/>
      <c r="P426" s="231"/>
      <c r="Q426" s="231"/>
      <c r="R426" s="231"/>
      <c r="S426" s="231"/>
      <c r="T426" s="231"/>
      <c r="U426" s="231"/>
      <c r="V426" s="231"/>
      <c r="W426" s="231"/>
      <c r="X426" s="231"/>
      <c r="Y426" s="231"/>
      <c r="Z426" s="231"/>
    </row>
    <row r="427" spans="1:26" ht="14.25" customHeight="1">
      <c r="A427" s="68"/>
      <c r="B427" s="68"/>
      <c r="C427" s="68"/>
      <c r="D427" s="68"/>
      <c r="E427" s="68"/>
      <c r="F427" s="68"/>
      <c r="G427" s="68"/>
      <c r="H427" s="68"/>
      <c r="I427" s="68"/>
      <c r="J427" s="68"/>
      <c r="K427" s="68"/>
      <c r="L427" s="68"/>
      <c r="M427" s="68"/>
      <c r="N427" s="68"/>
      <c r="O427" s="231"/>
      <c r="P427" s="231"/>
      <c r="Q427" s="231"/>
      <c r="R427" s="231"/>
      <c r="S427" s="231"/>
      <c r="T427" s="231"/>
      <c r="U427" s="231"/>
      <c r="V427" s="231"/>
      <c r="W427" s="231"/>
      <c r="X427" s="231"/>
      <c r="Y427" s="231"/>
      <c r="Z427" s="231"/>
    </row>
    <row r="428" spans="1:26" ht="14.25" customHeight="1">
      <c r="A428" s="68"/>
      <c r="B428" s="68"/>
      <c r="C428" s="68"/>
      <c r="D428" s="68"/>
      <c r="E428" s="68"/>
      <c r="F428" s="68"/>
      <c r="G428" s="68"/>
      <c r="H428" s="68"/>
      <c r="I428" s="68"/>
      <c r="J428" s="68"/>
      <c r="K428" s="68"/>
      <c r="L428" s="68"/>
      <c r="M428" s="68"/>
      <c r="N428" s="68"/>
      <c r="O428" s="231"/>
      <c r="P428" s="231"/>
      <c r="Q428" s="231"/>
      <c r="R428" s="231"/>
      <c r="S428" s="231"/>
      <c r="T428" s="231"/>
      <c r="U428" s="231"/>
      <c r="V428" s="231"/>
      <c r="W428" s="231"/>
      <c r="X428" s="231"/>
      <c r="Y428" s="231"/>
      <c r="Z428" s="231"/>
    </row>
    <row r="429" spans="1:26" ht="14.25" customHeight="1">
      <c r="A429" s="68"/>
      <c r="B429" s="68"/>
      <c r="C429" s="68"/>
      <c r="D429" s="68"/>
      <c r="E429" s="68"/>
      <c r="F429" s="68"/>
      <c r="G429" s="68"/>
      <c r="H429" s="68"/>
      <c r="I429" s="68"/>
      <c r="J429" s="68"/>
      <c r="K429" s="68"/>
      <c r="L429" s="68"/>
      <c r="M429" s="68"/>
      <c r="N429" s="68"/>
      <c r="O429" s="231"/>
      <c r="P429" s="231"/>
      <c r="Q429" s="231"/>
      <c r="R429" s="231"/>
      <c r="S429" s="231"/>
      <c r="T429" s="231"/>
      <c r="U429" s="231"/>
      <c r="V429" s="231"/>
      <c r="W429" s="231"/>
      <c r="X429" s="231"/>
      <c r="Y429" s="231"/>
      <c r="Z429" s="231"/>
    </row>
    <row r="430" spans="1:26" ht="14.25" customHeight="1">
      <c r="A430" s="68"/>
      <c r="B430" s="68"/>
      <c r="C430" s="68"/>
      <c r="D430" s="68"/>
      <c r="E430" s="68"/>
      <c r="F430" s="68"/>
      <c r="G430" s="68"/>
      <c r="H430" s="68"/>
      <c r="I430" s="68"/>
      <c r="J430" s="68"/>
      <c r="K430" s="68"/>
      <c r="L430" s="68"/>
      <c r="M430" s="68"/>
      <c r="N430" s="68"/>
      <c r="O430" s="231"/>
      <c r="P430" s="231"/>
      <c r="Q430" s="231"/>
      <c r="R430" s="231"/>
      <c r="S430" s="231"/>
      <c r="T430" s="231"/>
      <c r="U430" s="231"/>
      <c r="V430" s="231"/>
      <c r="W430" s="231"/>
      <c r="X430" s="231"/>
      <c r="Y430" s="231"/>
      <c r="Z430" s="231"/>
    </row>
    <row r="431" spans="1:26" ht="14.25" customHeight="1">
      <c r="A431" s="68"/>
      <c r="B431" s="68"/>
      <c r="C431" s="68"/>
      <c r="D431" s="68"/>
      <c r="E431" s="68"/>
      <c r="F431" s="68"/>
      <c r="G431" s="68"/>
      <c r="H431" s="68"/>
      <c r="I431" s="68"/>
      <c r="J431" s="68"/>
      <c r="K431" s="68"/>
      <c r="L431" s="68"/>
      <c r="M431" s="68"/>
      <c r="N431" s="68"/>
      <c r="O431" s="231"/>
      <c r="P431" s="231"/>
      <c r="Q431" s="231"/>
      <c r="R431" s="231"/>
      <c r="S431" s="231"/>
      <c r="T431" s="231"/>
      <c r="U431" s="231"/>
      <c r="V431" s="231"/>
      <c r="W431" s="231"/>
      <c r="X431" s="231"/>
      <c r="Y431" s="231"/>
      <c r="Z431" s="231"/>
    </row>
    <row r="432" spans="1:26" ht="14.25" customHeight="1">
      <c r="A432" s="68"/>
      <c r="B432" s="68"/>
      <c r="C432" s="68"/>
      <c r="D432" s="68"/>
      <c r="E432" s="68"/>
      <c r="F432" s="68"/>
      <c r="G432" s="68"/>
      <c r="H432" s="68"/>
      <c r="I432" s="68"/>
      <c r="J432" s="68"/>
      <c r="K432" s="68"/>
      <c r="L432" s="68"/>
      <c r="M432" s="68"/>
      <c r="N432" s="68"/>
      <c r="O432" s="231"/>
      <c r="P432" s="231"/>
      <c r="Q432" s="231"/>
      <c r="R432" s="231"/>
      <c r="S432" s="231"/>
      <c r="T432" s="231"/>
      <c r="U432" s="231"/>
      <c r="V432" s="231"/>
      <c r="W432" s="231"/>
      <c r="X432" s="231"/>
      <c r="Y432" s="231"/>
      <c r="Z432" s="231"/>
    </row>
    <row r="433" spans="1:26" ht="14.25" customHeight="1">
      <c r="A433" s="68"/>
      <c r="B433" s="68"/>
      <c r="C433" s="68"/>
      <c r="D433" s="68"/>
      <c r="E433" s="68"/>
      <c r="F433" s="68"/>
      <c r="G433" s="68"/>
      <c r="H433" s="68"/>
      <c r="I433" s="68"/>
      <c r="J433" s="68"/>
      <c r="K433" s="68"/>
      <c r="L433" s="68"/>
      <c r="M433" s="68"/>
      <c r="N433" s="68"/>
      <c r="O433" s="231"/>
      <c r="P433" s="231"/>
      <c r="Q433" s="231"/>
      <c r="R433" s="231"/>
      <c r="S433" s="231"/>
      <c r="T433" s="231"/>
      <c r="U433" s="231"/>
      <c r="V433" s="231"/>
      <c r="W433" s="231"/>
      <c r="X433" s="231"/>
      <c r="Y433" s="231"/>
      <c r="Z433" s="231"/>
    </row>
    <row r="434" spans="1:26" ht="14.25" customHeight="1">
      <c r="A434" s="68"/>
      <c r="B434" s="68"/>
      <c r="C434" s="68"/>
      <c r="D434" s="68"/>
      <c r="E434" s="68"/>
      <c r="F434" s="68"/>
      <c r="G434" s="68"/>
      <c r="H434" s="68"/>
      <c r="I434" s="68"/>
      <c r="J434" s="68"/>
      <c r="K434" s="68"/>
      <c r="L434" s="68"/>
      <c r="M434" s="68"/>
      <c r="N434" s="68"/>
      <c r="O434" s="231"/>
      <c r="P434" s="231"/>
      <c r="Q434" s="231"/>
      <c r="R434" s="231"/>
      <c r="S434" s="231"/>
      <c r="T434" s="231"/>
      <c r="U434" s="231"/>
      <c r="V434" s="231"/>
      <c r="W434" s="231"/>
      <c r="X434" s="231"/>
      <c r="Y434" s="231"/>
      <c r="Z434" s="231"/>
    </row>
    <row r="435" spans="1:26" ht="14.25" customHeight="1">
      <c r="A435" s="68"/>
      <c r="B435" s="68"/>
      <c r="C435" s="68"/>
      <c r="D435" s="68"/>
      <c r="E435" s="68"/>
      <c r="F435" s="68"/>
      <c r="G435" s="68"/>
      <c r="H435" s="68"/>
      <c r="I435" s="68"/>
      <c r="J435" s="68"/>
      <c r="K435" s="68"/>
      <c r="L435" s="68"/>
      <c r="M435" s="68"/>
      <c r="N435" s="68"/>
      <c r="O435" s="231"/>
      <c r="P435" s="231"/>
      <c r="Q435" s="231"/>
      <c r="R435" s="231"/>
      <c r="S435" s="231"/>
      <c r="T435" s="231"/>
      <c r="U435" s="231"/>
      <c r="V435" s="231"/>
      <c r="W435" s="231"/>
      <c r="X435" s="231"/>
      <c r="Y435" s="231"/>
      <c r="Z435" s="231"/>
    </row>
    <row r="436" spans="1:26" ht="14.25" customHeight="1">
      <c r="A436" s="68"/>
      <c r="B436" s="68"/>
      <c r="C436" s="68"/>
      <c r="D436" s="68"/>
      <c r="E436" s="68"/>
      <c r="F436" s="68"/>
      <c r="G436" s="68"/>
      <c r="H436" s="68"/>
      <c r="I436" s="68"/>
      <c r="J436" s="68"/>
      <c r="K436" s="68"/>
      <c r="L436" s="68"/>
      <c r="M436" s="68"/>
      <c r="N436" s="68"/>
      <c r="O436" s="231"/>
      <c r="P436" s="231"/>
      <c r="Q436" s="231"/>
      <c r="R436" s="231"/>
      <c r="S436" s="231"/>
      <c r="T436" s="231"/>
      <c r="U436" s="231"/>
      <c r="V436" s="231"/>
      <c r="W436" s="231"/>
      <c r="X436" s="231"/>
      <c r="Y436" s="231"/>
      <c r="Z436" s="231"/>
    </row>
    <row r="437" spans="1:26" ht="14.25" customHeight="1">
      <c r="A437" s="68"/>
      <c r="B437" s="68"/>
      <c r="C437" s="68"/>
      <c r="D437" s="68"/>
      <c r="E437" s="68"/>
      <c r="F437" s="68"/>
      <c r="G437" s="68"/>
      <c r="H437" s="68"/>
      <c r="I437" s="68"/>
      <c r="J437" s="68"/>
      <c r="K437" s="68"/>
      <c r="L437" s="68"/>
      <c r="M437" s="68"/>
      <c r="N437" s="68"/>
      <c r="O437" s="231"/>
      <c r="P437" s="231"/>
      <c r="Q437" s="231"/>
      <c r="R437" s="231"/>
      <c r="S437" s="231"/>
      <c r="T437" s="231"/>
      <c r="U437" s="231"/>
      <c r="V437" s="231"/>
      <c r="W437" s="231"/>
      <c r="X437" s="231"/>
      <c r="Y437" s="231"/>
      <c r="Z437" s="231"/>
    </row>
    <row r="438" spans="1:26" ht="14.25" customHeight="1">
      <c r="A438" s="68"/>
      <c r="B438" s="68"/>
      <c r="C438" s="68"/>
      <c r="D438" s="68"/>
      <c r="E438" s="68"/>
      <c r="F438" s="68"/>
      <c r="G438" s="68"/>
      <c r="H438" s="68"/>
      <c r="I438" s="68"/>
      <c r="J438" s="68"/>
      <c r="K438" s="68"/>
      <c r="L438" s="68"/>
      <c r="M438" s="68"/>
      <c r="N438" s="68"/>
      <c r="O438" s="231"/>
      <c r="P438" s="231"/>
      <c r="Q438" s="231"/>
      <c r="R438" s="231"/>
      <c r="S438" s="231"/>
      <c r="T438" s="231"/>
      <c r="U438" s="231"/>
      <c r="V438" s="231"/>
      <c r="W438" s="231"/>
      <c r="X438" s="231"/>
      <c r="Y438" s="231"/>
      <c r="Z438" s="231"/>
    </row>
    <row r="439" spans="1:26" ht="14.25" customHeight="1">
      <c r="A439" s="68"/>
      <c r="B439" s="68"/>
      <c r="C439" s="68"/>
      <c r="D439" s="68"/>
      <c r="E439" s="68"/>
      <c r="F439" s="68"/>
      <c r="G439" s="68"/>
      <c r="H439" s="68"/>
      <c r="I439" s="68"/>
      <c r="J439" s="68"/>
      <c r="K439" s="68"/>
      <c r="L439" s="68"/>
      <c r="M439" s="68"/>
      <c r="N439" s="68"/>
      <c r="O439" s="231"/>
      <c r="P439" s="231"/>
      <c r="Q439" s="231"/>
      <c r="R439" s="231"/>
      <c r="S439" s="231"/>
      <c r="T439" s="231"/>
      <c r="U439" s="231"/>
      <c r="V439" s="231"/>
      <c r="W439" s="231"/>
      <c r="X439" s="231"/>
      <c r="Y439" s="231"/>
      <c r="Z439" s="231"/>
    </row>
    <row r="440" spans="1:26" ht="14.25" customHeight="1">
      <c r="A440" s="68"/>
      <c r="B440" s="68"/>
      <c r="C440" s="68"/>
      <c r="D440" s="68"/>
      <c r="E440" s="68"/>
      <c r="F440" s="68"/>
      <c r="G440" s="68"/>
      <c r="H440" s="68"/>
      <c r="I440" s="68"/>
      <c r="J440" s="68"/>
      <c r="K440" s="68"/>
      <c r="L440" s="68"/>
      <c r="M440" s="68"/>
      <c r="N440" s="68"/>
      <c r="O440" s="231"/>
      <c r="P440" s="231"/>
      <c r="Q440" s="231"/>
      <c r="R440" s="231"/>
      <c r="S440" s="231"/>
      <c r="T440" s="231"/>
      <c r="U440" s="231"/>
      <c r="V440" s="231"/>
      <c r="W440" s="231"/>
      <c r="X440" s="231"/>
      <c r="Y440" s="231"/>
      <c r="Z440" s="231"/>
    </row>
    <row r="441" spans="1:26" ht="14.25" customHeight="1">
      <c r="A441" s="68"/>
      <c r="B441" s="68"/>
      <c r="C441" s="68"/>
      <c r="D441" s="68"/>
      <c r="E441" s="68"/>
      <c r="F441" s="68"/>
      <c r="G441" s="68"/>
      <c r="H441" s="68"/>
      <c r="I441" s="68"/>
      <c r="J441" s="68"/>
      <c r="K441" s="68"/>
      <c r="L441" s="68"/>
      <c r="M441" s="68"/>
      <c r="N441" s="68"/>
      <c r="O441" s="231"/>
      <c r="P441" s="231"/>
      <c r="Q441" s="231"/>
      <c r="R441" s="231"/>
      <c r="S441" s="231"/>
      <c r="T441" s="231"/>
      <c r="U441" s="231"/>
      <c r="V441" s="231"/>
      <c r="W441" s="231"/>
      <c r="X441" s="231"/>
      <c r="Y441" s="231"/>
      <c r="Z441" s="231"/>
    </row>
    <row r="442" spans="1:26" ht="14.25" customHeight="1">
      <c r="A442" s="68"/>
      <c r="B442" s="68"/>
      <c r="C442" s="68"/>
      <c r="D442" s="68"/>
      <c r="E442" s="68"/>
      <c r="F442" s="68"/>
      <c r="G442" s="68"/>
      <c r="H442" s="68"/>
      <c r="I442" s="68"/>
      <c r="J442" s="68"/>
      <c r="K442" s="68"/>
      <c r="L442" s="68"/>
      <c r="M442" s="68"/>
      <c r="N442" s="68"/>
      <c r="O442" s="231"/>
      <c r="P442" s="231"/>
      <c r="Q442" s="231"/>
      <c r="R442" s="231"/>
      <c r="S442" s="231"/>
      <c r="T442" s="231"/>
      <c r="U442" s="231"/>
      <c r="V442" s="231"/>
      <c r="W442" s="231"/>
      <c r="X442" s="231"/>
      <c r="Y442" s="231"/>
      <c r="Z442" s="231"/>
    </row>
    <row r="443" spans="1:26" ht="14.25" customHeight="1">
      <c r="A443" s="68"/>
      <c r="B443" s="68"/>
      <c r="C443" s="68"/>
      <c r="D443" s="68"/>
      <c r="E443" s="68"/>
      <c r="F443" s="68"/>
      <c r="G443" s="68"/>
      <c r="H443" s="68"/>
      <c r="I443" s="68"/>
      <c r="J443" s="68"/>
      <c r="K443" s="68"/>
      <c r="L443" s="68"/>
      <c r="M443" s="68"/>
      <c r="N443" s="68"/>
      <c r="O443" s="231"/>
      <c r="P443" s="231"/>
      <c r="Q443" s="231"/>
      <c r="R443" s="231"/>
      <c r="S443" s="231"/>
      <c r="T443" s="231"/>
      <c r="U443" s="231"/>
      <c r="V443" s="231"/>
      <c r="W443" s="231"/>
      <c r="X443" s="231"/>
      <c r="Y443" s="231"/>
      <c r="Z443" s="231"/>
    </row>
    <row r="444" spans="1:26" ht="14.25" customHeight="1">
      <c r="A444" s="68"/>
      <c r="B444" s="68"/>
      <c r="C444" s="68"/>
      <c r="D444" s="68"/>
      <c r="E444" s="68"/>
      <c r="F444" s="68"/>
      <c r="G444" s="68"/>
      <c r="H444" s="68"/>
      <c r="I444" s="68"/>
      <c r="J444" s="68"/>
      <c r="K444" s="68"/>
      <c r="L444" s="68"/>
      <c r="M444" s="68"/>
      <c r="N444" s="68"/>
      <c r="O444" s="231"/>
      <c r="P444" s="231"/>
      <c r="Q444" s="231"/>
      <c r="R444" s="231"/>
      <c r="S444" s="231"/>
      <c r="T444" s="231"/>
      <c r="U444" s="231"/>
      <c r="V444" s="231"/>
      <c r="W444" s="231"/>
      <c r="X444" s="231"/>
      <c r="Y444" s="231"/>
      <c r="Z444" s="231"/>
    </row>
    <row r="445" spans="1:26" ht="14.25" customHeight="1">
      <c r="A445" s="68"/>
      <c r="B445" s="68"/>
      <c r="C445" s="68"/>
      <c r="D445" s="68"/>
      <c r="E445" s="68"/>
      <c r="F445" s="68"/>
      <c r="G445" s="68"/>
      <c r="H445" s="68"/>
      <c r="I445" s="68"/>
      <c r="J445" s="68"/>
      <c r="K445" s="68"/>
      <c r="L445" s="68"/>
      <c r="M445" s="68"/>
      <c r="N445" s="68"/>
      <c r="O445" s="231"/>
      <c r="P445" s="231"/>
      <c r="Q445" s="231"/>
      <c r="R445" s="231"/>
      <c r="S445" s="231"/>
      <c r="T445" s="231"/>
      <c r="U445" s="231"/>
      <c r="V445" s="231"/>
      <c r="W445" s="231"/>
      <c r="X445" s="231"/>
      <c r="Y445" s="231"/>
      <c r="Z445" s="231"/>
    </row>
    <row r="446" spans="1:26" ht="14.25" customHeight="1">
      <c r="A446" s="68"/>
      <c r="B446" s="68"/>
      <c r="C446" s="68"/>
      <c r="D446" s="68"/>
      <c r="E446" s="68"/>
      <c r="F446" s="68"/>
      <c r="G446" s="68"/>
      <c r="H446" s="68"/>
      <c r="I446" s="68"/>
      <c r="J446" s="68"/>
      <c r="K446" s="68"/>
      <c r="L446" s="68"/>
      <c r="M446" s="68"/>
      <c r="N446" s="68"/>
      <c r="O446" s="231"/>
      <c r="P446" s="231"/>
      <c r="Q446" s="231"/>
      <c r="R446" s="231"/>
      <c r="S446" s="231"/>
      <c r="T446" s="231"/>
      <c r="U446" s="231"/>
      <c r="V446" s="231"/>
      <c r="W446" s="231"/>
      <c r="X446" s="231"/>
      <c r="Y446" s="231"/>
      <c r="Z446" s="231"/>
    </row>
    <row r="447" spans="1:26" ht="14.25" customHeight="1">
      <c r="A447" s="68"/>
      <c r="B447" s="68"/>
      <c r="C447" s="68"/>
      <c r="D447" s="68"/>
      <c r="E447" s="68"/>
      <c r="F447" s="68"/>
      <c r="G447" s="68"/>
      <c r="H447" s="68"/>
      <c r="I447" s="68"/>
      <c r="J447" s="68"/>
      <c r="K447" s="68"/>
      <c r="L447" s="68"/>
      <c r="M447" s="68"/>
      <c r="N447" s="68"/>
      <c r="O447" s="231"/>
      <c r="P447" s="231"/>
      <c r="Q447" s="231"/>
      <c r="R447" s="231"/>
      <c r="S447" s="231"/>
      <c r="T447" s="231"/>
      <c r="U447" s="231"/>
      <c r="V447" s="231"/>
      <c r="W447" s="231"/>
      <c r="X447" s="231"/>
      <c r="Y447" s="231"/>
      <c r="Z447" s="231"/>
    </row>
    <row r="448" spans="1:26" ht="14.25" customHeight="1">
      <c r="A448" s="68"/>
      <c r="B448" s="68"/>
      <c r="C448" s="68"/>
      <c r="D448" s="68"/>
      <c r="E448" s="68"/>
      <c r="F448" s="68"/>
      <c r="G448" s="68"/>
      <c r="H448" s="68"/>
      <c r="I448" s="68"/>
      <c r="J448" s="68"/>
      <c r="K448" s="68"/>
      <c r="L448" s="68"/>
      <c r="M448" s="68"/>
      <c r="N448" s="68"/>
      <c r="O448" s="231"/>
      <c r="P448" s="231"/>
      <c r="Q448" s="231"/>
      <c r="R448" s="231"/>
      <c r="S448" s="231"/>
      <c r="T448" s="231"/>
      <c r="U448" s="231"/>
      <c r="V448" s="231"/>
      <c r="W448" s="231"/>
      <c r="X448" s="231"/>
      <c r="Y448" s="231"/>
      <c r="Z448" s="231"/>
    </row>
    <row r="449" spans="1:26" ht="14.25" customHeight="1">
      <c r="A449" s="68"/>
      <c r="B449" s="68"/>
      <c r="C449" s="68"/>
      <c r="D449" s="68"/>
      <c r="E449" s="68"/>
      <c r="F449" s="68"/>
      <c r="G449" s="68"/>
      <c r="H449" s="68"/>
      <c r="I449" s="68"/>
      <c r="J449" s="68"/>
      <c r="K449" s="68"/>
      <c r="L449" s="68"/>
      <c r="M449" s="68"/>
      <c r="N449" s="68"/>
      <c r="O449" s="231"/>
      <c r="P449" s="231"/>
      <c r="Q449" s="231"/>
      <c r="R449" s="231"/>
      <c r="S449" s="231"/>
      <c r="T449" s="231"/>
      <c r="U449" s="231"/>
      <c r="V449" s="231"/>
      <c r="W449" s="231"/>
      <c r="X449" s="231"/>
      <c r="Y449" s="231"/>
      <c r="Z449" s="231"/>
    </row>
    <row r="450" spans="1:26" ht="14.25" customHeight="1">
      <c r="A450" s="68"/>
      <c r="B450" s="68"/>
      <c r="C450" s="68"/>
      <c r="D450" s="68"/>
      <c r="E450" s="68"/>
      <c r="F450" s="68"/>
      <c r="G450" s="68"/>
      <c r="H450" s="68"/>
      <c r="I450" s="68"/>
      <c r="J450" s="68"/>
      <c r="K450" s="68"/>
      <c r="L450" s="68"/>
      <c r="M450" s="68"/>
      <c r="N450" s="68"/>
      <c r="O450" s="231"/>
      <c r="P450" s="231"/>
      <c r="Q450" s="231"/>
      <c r="R450" s="231"/>
      <c r="S450" s="231"/>
      <c r="T450" s="231"/>
      <c r="U450" s="231"/>
      <c r="V450" s="231"/>
      <c r="W450" s="231"/>
      <c r="X450" s="231"/>
      <c r="Y450" s="231"/>
      <c r="Z450" s="231"/>
    </row>
    <row r="451" spans="1:26" ht="14.25" customHeight="1">
      <c r="A451" s="68"/>
      <c r="B451" s="68"/>
      <c r="C451" s="68"/>
      <c r="D451" s="68"/>
      <c r="E451" s="68"/>
      <c r="F451" s="68"/>
      <c r="G451" s="68"/>
      <c r="H451" s="68"/>
      <c r="I451" s="68"/>
      <c r="J451" s="68"/>
      <c r="K451" s="68"/>
      <c r="L451" s="68"/>
      <c r="M451" s="68"/>
      <c r="N451" s="68"/>
      <c r="O451" s="231"/>
      <c r="P451" s="231"/>
      <c r="Q451" s="231"/>
      <c r="R451" s="231"/>
      <c r="S451" s="231"/>
      <c r="T451" s="231"/>
      <c r="U451" s="231"/>
      <c r="V451" s="231"/>
      <c r="W451" s="231"/>
      <c r="X451" s="231"/>
      <c r="Y451" s="231"/>
      <c r="Z451" s="231"/>
    </row>
    <row r="452" spans="1:26" ht="14.25" customHeight="1">
      <c r="A452" s="68"/>
      <c r="B452" s="68"/>
      <c r="C452" s="68"/>
      <c r="D452" s="68"/>
      <c r="E452" s="68"/>
      <c r="F452" s="68"/>
      <c r="G452" s="68"/>
      <c r="H452" s="68"/>
      <c r="I452" s="68"/>
      <c r="J452" s="68"/>
      <c r="K452" s="68"/>
      <c r="L452" s="68"/>
      <c r="M452" s="68"/>
      <c r="N452" s="68"/>
      <c r="O452" s="231"/>
      <c r="P452" s="231"/>
      <c r="Q452" s="231"/>
      <c r="R452" s="231"/>
      <c r="S452" s="231"/>
      <c r="T452" s="231"/>
      <c r="U452" s="231"/>
      <c r="V452" s="231"/>
      <c r="W452" s="231"/>
      <c r="X452" s="231"/>
      <c r="Y452" s="231"/>
      <c r="Z452" s="231"/>
    </row>
    <row r="453" spans="1:26" ht="14.25" customHeight="1">
      <c r="A453" s="68"/>
      <c r="B453" s="68"/>
      <c r="C453" s="68"/>
      <c r="D453" s="68"/>
      <c r="E453" s="68"/>
      <c r="F453" s="68"/>
      <c r="G453" s="68"/>
      <c r="H453" s="68"/>
      <c r="I453" s="68"/>
      <c r="J453" s="68"/>
      <c r="K453" s="68"/>
      <c r="L453" s="68"/>
      <c r="M453" s="68"/>
      <c r="N453" s="68"/>
      <c r="O453" s="231"/>
      <c r="P453" s="231"/>
      <c r="Q453" s="231"/>
      <c r="R453" s="231"/>
      <c r="S453" s="231"/>
      <c r="T453" s="231"/>
      <c r="U453" s="231"/>
      <c r="V453" s="231"/>
      <c r="W453" s="231"/>
      <c r="X453" s="231"/>
      <c r="Y453" s="231"/>
      <c r="Z453" s="231"/>
    </row>
    <row r="454" spans="1:26" ht="14.25" customHeight="1">
      <c r="A454" s="68"/>
      <c r="B454" s="68"/>
      <c r="C454" s="68"/>
      <c r="D454" s="68"/>
      <c r="E454" s="68"/>
      <c r="F454" s="68"/>
      <c r="G454" s="68"/>
      <c r="H454" s="68"/>
      <c r="I454" s="68"/>
      <c r="J454" s="68"/>
      <c r="K454" s="68"/>
      <c r="L454" s="68"/>
      <c r="M454" s="68"/>
      <c r="N454" s="68"/>
      <c r="O454" s="231"/>
      <c r="P454" s="231"/>
      <c r="Q454" s="231"/>
      <c r="R454" s="231"/>
      <c r="S454" s="231"/>
      <c r="T454" s="231"/>
      <c r="U454" s="231"/>
      <c r="V454" s="231"/>
      <c r="W454" s="231"/>
      <c r="X454" s="231"/>
      <c r="Y454" s="231"/>
      <c r="Z454" s="231"/>
    </row>
    <row r="455" spans="1:26" ht="14.25" customHeight="1">
      <c r="A455" s="68"/>
      <c r="B455" s="68"/>
      <c r="C455" s="68"/>
      <c r="D455" s="68"/>
      <c r="E455" s="68"/>
      <c r="F455" s="68"/>
      <c r="G455" s="68"/>
      <c r="H455" s="68"/>
      <c r="I455" s="68"/>
      <c r="J455" s="68"/>
      <c r="K455" s="68"/>
      <c r="L455" s="68"/>
      <c r="M455" s="68"/>
      <c r="N455" s="68"/>
      <c r="O455" s="231"/>
      <c r="P455" s="231"/>
      <c r="Q455" s="231"/>
      <c r="R455" s="231"/>
      <c r="S455" s="231"/>
      <c r="T455" s="231"/>
      <c r="U455" s="231"/>
      <c r="V455" s="231"/>
      <c r="W455" s="231"/>
      <c r="X455" s="231"/>
      <c r="Y455" s="231"/>
      <c r="Z455" s="231"/>
    </row>
    <row r="456" spans="1:26" ht="14.25" customHeight="1">
      <c r="A456" s="68"/>
      <c r="B456" s="68"/>
      <c r="C456" s="68"/>
      <c r="D456" s="68"/>
      <c r="E456" s="68"/>
      <c r="F456" s="68"/>
      <c r="G456" s="68"/>
      <c r="H456" s="68"/>
      <c r="I456" s="68"/>
      <c r="J456" s="68"/>
      <c r="K456" s="68"/>
      <c r="L456" s="68"/>
      <c r="M456" s="68"/>
      <c r="N456" s="68"/>
      <c r="O456" s="231"/>
      <c r="P456" s="231"/>
      <c r="Q456" s="231"/>
      <c r="R456" s="231"/>
      <c r="S456" s="231"/>
      <c r="T456" s="231"/>
      <c r="U456" s="231"/>
      <c r="V456" s="231"/>
      <c r="W456" s="231"/>
      <c r="X456" s="231"/>
      <c r="Y456" s="231"/>
      <c r="Z456" s="231"/>
    </row>
    <row r="457" spans="1:26" ht="14.25" customHeight="1">
      <c r="A457" s="68"/>
      <c r="B457" s="68"/>
      <c r="C457" s="68"/>
      <c r="D457" s="68"/>
      <c r="E457" s="68"/>
      <c r="F457" s="68"/>
      <c r="G457" s="68"/>
      <c r="H457" s="68"/>
      <c r="I457" s="68"/>
      <c r="J457" s="68"/>
      <c r="K457" s="68"/>
      <c r="L457" s="68"/>
      <c r="M457" s="68"/>
      <c r="N457" s="68"/>
      <c r="O457" s="231"/>
      <c r="P457" s="231"/>
      <c r="Q457" s="231"/>
      <c r="R457" s="231"/>
      <c r="S457" s="231"/>
      <c r="T457" s="231"/>
      <c r="U457" s="231"/>
      <c r="V457" s="231"/>
      <c r="W457" s="231"/>
      <c r="X457" s="231"/>
      <c r="Y457" s="231"/>
      <c r="Z457" s="231"/>
    </row>
    <row r="458" spans="1:26" ht="14.25" customHeight="1">
      <c r="A458" s="68"/>
      <c r="B458" s="68"/>
      <c r="C458" s="68"/>
      <c r="D458" s="68"/>
      <c r="E458" s="68"/>
      <c r="F458" s="68"/>
      <c r="G458" s="68"/>
      <c r="H458" s="68"/>
      <c r="I458" s="68"/>
      <c r="J458" s="68"/>
      <c r="K458" s="68"/>
      <c r="L458" s="68"/>
      <c r="M458" s="68"/>
      <c r="N458" s="68"/>
      <c r="O458" s="231"/>
      <c r="P458" s="231"/>
      <c r="Q458" s="231"/>
      <c r="R458" s="231"/>
      <c r="S458" s="231"/>
      <c r="T458" s="231"/>
      <c r="U458" s="231"/>
      <c r="V458" s="231"/>
      <c r="W458" s="231"/>
      <c r="X458" s="231"/>
      <c r="Y458" s="231"/>
      <c r="Z458" s="231"/>
    </row>
    <row r="459" spans="1:26" ht="14.25" customHeight="1">
      <c r="A459" s="68"/>
      <c r="B459" s="68"/>
      <c r="C459" s="68"/>
      <c r="D459" s="68"/>
      <c r="E459" s="68"/>
      <c r="F459" s="68"/>
      <c r="G459" s="68"/>
      <c r="H459" s="68"/>
      <c r="I459" s="68"/>
      <c r="J459" s="68"/>
      <c r="K459" s="68"/>
      <c r="L459" s="68"/>
      <c r="M459" s="68"/>
      <c r="N459" s="68"/>
      <c r="O459" s="231"/>
      <c r="P459" s="231"/>
      <c r="Q459" s="231"/>
      <c r="R459" s="231"/>
      <c r="S459" s="231"/>
      <c r="T459" s="231"/>
      <c r="U459" s="231"/>
      <c r="V459" s="231"/>
      <c r="W459" s="231"/>
      <c r="X459" s="231"/>
      <c r="Y459" s="231"/>
      <c r="Z459" s="231"/>
    </row>
    <row r="460" spans="1:26" ht="14.25" customHeight="1">
      <c r="A460" s="68"/>
      <c r="B460" s="68"/>
      <c r="C460" s="68"/>
      <c r="D460" s="68"/>
      <c r="E460" s="68"/>
      <c r="F460" s="68"/>
      <c r="G460" s="68"/>
      <c r="H460" s="68"/>
      <c r="I460" s="68"/>
      <c r="J460" s="68"/>
      <c r="K460" s="68"/>
      <c r="L460" s="68"/>
      <c r="M460" s="68"/>
      <c r="N460" s="68"/>
      <c r="O460" s="231"/>
      <c r="P460" s="231"/>
      <c r="Q460" s="231"/>
      <c r="R460" s="231"/>
      <c r="S460" s="231"/>
      <c r="T460" s="231"/>
      <c r="U460" s="231"/>
      <c r="V460" s="231"/>
      <c r="W460" s="231"/>
      <c r="X460" s="231"/>
      <c r="Y460" s="231"/>
      <c r="Z460" s="231"/>
    </row>
    <row r="461" spans="1:26" ht="14.25" customHeight="1">
      <c r="A461" s="68"/>
      <c r="B461" s="68"/>
      <c r="C461" s="68"/>
      <c r="D461" s="68"/>
      <c r="E461" s="68"/>
      <c r="F461" s="68"/>
      <c r="G461" s="68"/>
      <c r="H461" s="68"/>
      <c r="I461" s="68"/>
      <c r="J461" s="68"/>
      <c r="K461" s="68"/>
      <c r="L461" s="68"/>
      <c r="M461" s="68"/>
      <c r="N461" s="68"/>
      <c r="O461" s="231"/>
      <c r="P461" s="231"/>
      <c r="Q461" s="231"/>
      <c r="R461" s="231"/>
      <c r="S461" s="231"/>
      <c r="T461" s="231"/>
      <c r="U461" s="231"/>
      <c r="V461" s="231"/>
      <c r="W461" s="231"/>
      <c r="X461" s="231"/>
      <c r="Y461" s="231"/>
      <c r="Z461" s="231"/>
    </row>
    <row r="462" spans="1:26" ht="14.25" customHeight="1">
      <c r="A462" s="68"/>
      <c r="B462" s="68"/>
      <c r="C462" s="68"/>
      <c r="D462" s="68"/>
      <c r="E462" s="68"/>
      <c r="F462" s="68"/>
      <c r="G462" s="68"/>
      <c r="H462" s="68"/>
      <c r="I462" s="68"/>
      <c r="J462" s="68"/>
      <c r="K462" s="68"/>
      <c r="L462" s="68"/>
      <c r="M462" s="68"/>
      <c r="N462" s="68"/>
      <c r="O462" s="231"/>
      <c r="P462" s="231"/>
      <c r="Q462" s="231"/>
      <c r="R462" s="231"/>
      <c r="S462" s="231"/>
      <c r="T462" s="231"/>
      <c r="U462" s="231"/>
      <c r="V462" s="231"/>
      <c r="W462" s="231"/>
      <c r="X462" s="231"/>
      <c r="Y462" s="231"/>
      <c r="Z462" s="231"/>
    </row>
    <row r="463" spans="1:26" ht="14.25" customHeight="1">
      <c r="A463" s="68"/>
      <c r="B463" s="68"/>
      <c r="C463" s="68"/>
      <c r="D463" s="68"/>
      <c r="E463" s="68"/>
      <c r="F463" s="68"/>
      <c r="G463" s="68"/>
      <c r="H463" s="68"/>
      <c r="I463" s="68"/>
      <c r="J463" s="68"/>
      <c r="K463" s="68"/>
      <c r="L463" s="68"/>
      <c r="M463" s="68"/>
      <c r="N463" s="68"/>
      <c r="O463" s="231"/>
      <c r="P463" s="231"/>
      <c r="Q463" s="231"/>
      <c r="R463" s="231"/>
      <c r="S463" s="231"/>
      <c r="T463" s="231"/>
      <c r="U463" s="231"/>
      <c r="V463" s="231"/>
      <c r="W463" s="231"/>
      <c r="X463" s="231"/>
      <c r="Y463" s="231"/>
      <c r="Z463" s="231"/>
    </row>
    <row r="464" spans="1:26" ht="14.25" customHeight="1">
      <c r="A464" s="68"/>
      <c r="B464" s="68"/>
      <c r="C464" s="68"/>
      <c r="D464" s="68"/>
      <c r="E464" s="68"/>
      <c r="F464" s="68"/>
      <c r="G464" s="68"/>
      <c r="H464" s="68"/>
      <c r="I464" s="68"/>
      <c r="J464" s="68"/>
      <c r="K464" s="68"/>
      <c r="L464" s="68"/>
      <c r="M464" s="68"/>
      <c r="N464" s="68"/>
      <c r="O464" s="231"/>
      <c r="P464" s="231"/>
      <c r="Q464" s="231"/>
      <c r="R464" s="231"/>
      <c r="S464" s="231"/>
      <c r="T464" s="231"/>
      <c r="U464" s="231"/>
      <c r="V464" s="231"/>
      <c r="W464" s="231"/>
      <c r="X464" s="231"/>
      <c r="Y464" s="231"/>
      <c r="Z464" s="231"/>
    </row>
    <row r="465" spans="1:26" ht="14.25" customHeight="1">
      <c r="A465" s="68"/>
      <c r="B465" s="68"/>
      <c r="C465" s="68"/>
      <c r="D465" s="68"/>
      <c r="E465" s="68"/>
      <c r="F465" s="68"/>
      <c r="G465" s="68"/>
      <c r="H465" s="68"/>
      <c r="I465" s="68"/>
      <c r="J465" s="68"/>
      <c r="K465" s="68"/>
      <c r="L465" s="68"/>
      <c r="M465" s="68"/>
      <c r="N465" s="68"/>
      <c r="O465" s="231"/>
      <c r="P465" s="231"/>
      <c r="Q465" s="231"/>
      <c r="R465" s="231"/>
      <c r="S465" s="231"/>
      <c r="T465" s="231"/>
      <c r="U465" s="231"/>
      <c r="V465" s="231"/>
      <c r="W465" s="231"/>
      <c r="X465" s="231"/>
      <c r="Y465" s="231"/>
      <c r="Z465" s="231"/>
    </row>
    <row r="466" spans="1:26" ht="14.25" customHeight="1">
      <c r="A466" s="68"/>
      <c r="B466" s="68"/>
      <c r="C466" s="68"/>
      <c r="D466" s="68"/>
      <c r="E466" s="68"/>
      <c r="F466" s="68"/>
      <c r="G466" s="68"/>
      <c r="H466" s="68"/>
      <c r="I466" s="68"/>
      <c r="J466" s="68"/>
      <c r="K466" s="68"/>
      <c r="L466" s="68"/>
      <c r="M466" s="68"/>
      <c r="N466" s="68"/>
      <c r="O466" s="231"/>
      <c r="P466" s="231"/>
      <c r="Q466" s="231"/>
      <c r="R466" s="231"/>
      <c r="S466" s="231"/>
      <c r="T466" s="231"/>
      <c r="U466" s="231"/>
      <c r="V466" s="231"/>
      <c r="W466" s="231"/>
      <c r="X466" s="231"/>
      <c r="Y466" s="231"/>
      <c r="Z466" s="231"/>
    </row>
    <row r="467" spans="1:26" ht="14.25" customHeight="1">
      <c r="A467" s="68"/>
      <c r="B467" s="68"/>
      <c r="C467" s="68"/>
      <c r="D467" s="68"/>
      <c r="E467" s="68"/>
      <c r="F467" s="68"/>
      <c r="G467" s="68"/>
      <c r="H467" s="68"/>
      <c r="I467" s="68"/>
      <c r="J467" s="68"/>
      <c r="K467" s="68"/>
      <c r="L467" s="68"/>
      <c r="M467" s="68"/>
      <c r="N467" s="68"/>
      <c r="O467" s="231"/>
      <c r="P467" s="231"/>
      <c r="Q467" s="231"/>
      <c r="R467" s="231"/>
      <c r="S467" s="231"/>
      <c r="T467" s="231"/>
      <c r="U467" s="231"/>
      <c r="V467" s="231"/>
      <c r="W467" s="231"/>
      <c r="X467" s="231"/>
      <c r="Y467" s="231"/>
      <c r="Z467" s="231"/>
    </row>
    <row r="468" spans="1:26" ht="14.25" customHeight="1">
      <c r="A468" s="68"/>
      <c r="B468" s="68"/>
      <c r="C468" s="68"/>
      <c r="D468" s="68"/>
      <c r="E468" s="68"/>
      <c r="F468" s="68"/>
      <c r="G468" s="68"/>
      <c r="H468" s="68"/>
      <c r="I468" s="68"/>
      <c r="J468" s="68"/>
      <c r="K468" s="68"/>
      <c r="L468" s="68"/>
      <c r="M468" s="68"/>
      <c r="N468" s="68"/>
      <c r="O468" s="231"/>
      <c r="P468" s="231"/>
      <c r="Q468" s="231"/>
      <c r="R468" s="231"/>
      <c r="S468" s="231"/>
      <c r="T468" s="231"/>
      <c r="U468" s="231"/>
      <c r="V468" s="231"/>
      <c r="W468" s="231"/>
      <c r="X468" s="231"/>
      <c r="Y468" s="231"/>
      <c r="Z468" s="231"/>
    </row>
    <row r="469" spans="1:26" ht="14.25" customHeight="1">
      <c r="A469" s="68"/>
      <c r="B469" s="68"/>
      <c r="C469" s="68"/>
      <c r="D469" s="68"/>
      <c r="E469" s="68"/>
      <c r="F469" s="68"/>
      <c r="G469" s="68"/>
      <c r="H469" s="68"/>
      <c r="I469" s="68"/>
      <c r="J469" s="68"/>
      <c r="K469" s="68"/>
      <c r="L469" s="68"/>
      <c r="M469" s="68"/>
      <c r="N469" s="68"/>
      <c r="O469" s="231"/>
      <c r="P469" s="231"/>
      <c r="Q469" s="231"/>
      <c r="R469" s="231"/>
      <c r="S469" s="231"/>
      <c r="T469" s="231"/>
      <c r="U469" s="231"/>
      <c r="V469" s="231"/>
      <c r="W469" s="231"/>
      <c r="X469" s="231"/>
      <c r="Y469" s="231"/>
      <c r="Z469" s="231"/>
    </row>
    <row r="470" spans="1:26" ht="14.25" customHeight="1">
      <c r="A470" s="68"/>
      <c r="B470" s="68"/>
      <c r="C470" s="68"/>
      <c r="D470" s="68"/>
      <c r="E470" s="68"/>
      <c r="F470" s="68"/>
      <c r="G470" s="68"/>
      <c r="H470" s="68"/>
      <c r="I470" s="68"/>
      <c r="J470" s="68"/>
      <c r="K470" s="68"/>
      <c r="L470" s="68"/>
      <c r="M470" s="68"/>
      <c r="N470" s="68"/>
      <c r="O470" s="231"/>
      <c r="P470" s="231"/>
      <c r="Q470" s="231"/>
      <c r="R470" s="231"/>
      <c r="S470" s="231"/>
      <c r="T470" s="231"/>
      <c r="U470" s="231"/>
      <c r="V470" s="231"/>
      <c r="W470" s="231"/>
      <c r="X470" s="231"/>
      <c r="Y470" s="231"/>
      <c r="Z470" s="231"/>
    </row>
    <row r="471" spans="1:26" ht="14.25" customHeight="1">
      <c r="A471" s="68"/>
      <c r="B471" s="68"/>
      <c r="C471" s="68"/>
      <c r="D471" s="68"/>
      <c r="E471" s="68"/>
      <c r="F471" s="68"/>
      <c r="G471" s="68"/>
      <c r="H471" s="68"/>
      <c r="I471" s="68"/>
      <c r="J471" s="68"/>
      <c r="K471" s="68"/>
      <c r="L471" s="68"/>
      <c r="M471" s="68"/>
      <c r="N471" s="68"/>
      <c r="O471" s="231"/>
      <c r="P471" s="231"/>
      <c r="Q471" s="231"/>
      <c r="R471" s="231"/>
      <c r="S471" s="231"/>
      <c r="T471" s="231"/>
      <c r="U471" s="231"/>
      <c r="V471" s="231"/>
      <c r="W471" s="231"/>
      <c r="X471" s="231"/>
      <c r="Y471" s="231"/>
      <c r="Z471" s="231"/>
    </row>
    <row r="472" spans="1:26" ht="14.25" customHeight="1">
      <c r="A472" s="68"/>
      <c r="B472" s="68"/>
      <c r="C472" s="68"/>
      <c r="D472" s="68"/>
      <c r="E472" s="68"/>
      <c r="F472" s="68"/>
      <c r="G472" s="68"/>
      <c r="H472" s="68"/>
      <c r="I472" s="68"/>
      <c r="J472" s="68"/>
      <c r="K472" s="68"/>
      <c r="L472" s="68"/>
      <c r="M472" s="68"/>
      <c r="N472" s="68"/>
      <c r="O472" s="231"/>
      <c r="P472" s="231"/>
      <c r="Q472" s="231"/>
      <c r="R472" s="231"/>
      <c r="S472" s="231"/>
      <c r="T472" s="231"/>
      <c r="U472" s="231"/>
      <c r="V472" s="231"/>
      <c r="W472" s="231"/>
      <c r="X472" s="231"/>
      <c r="Y472" s="231"/>
      <c r="Z472" s="231"/>
    </row>
    <row r="473" spans="1:26" ht="14.25" customHeight="1">
      <c r="A473" s="68"/>
      <c r="B473" s="68"/>
      <c r="C473" s="68"/>
      <c r="D473" s="68"/>
      <c r="E473" s="68"/>
      <c r="F473" s="68"/>
      <c r="G473" s="68"/>
      <c r="H473" s="68"/>
      <c r="I473" s="68"/>
      <c r="J473" s="68"/>
      <c r="K473" s="68"/>
      <c r="L473" s="68"/>
      <c r="M473" s="68"/>
      <c r="N473" s="68"/>
      <c r="O473" s="231"/>
      <c r="P473" s="231"/>
      <c r="Q473" s="231"/>
      <c r="R473" s="231"/>
      <c r="S473" s="231"/>
      <c r="T473" s="231"/>
      <c r="U473" s="231"/>
      <c r="V473" s="231"/>
      <c r="W473" s="231"/>
      <c r="X473" s="231"/>
      <c r="Y473" s="231"/>
      <c r="Z473" s="231"/>
    </row>
    <row r="474" spans="1:26" ht="14.25" customHeight="1">
      <c r="A474" s="68"/>
      <c r="B474" s="68"/>
      <c r="C474" s="68"/>
      <c r="D474" s="68"/>
      <c r="E474" s="68"/>
      <c r="F474" s="68"/>
      <c r="G474" s="68"/>
      <c r="H474" s="68"/>
      <c r="I474" s="68"/>
      <c r="J474" s="68"/>
      <c r="K474" s="68"/>
      <c r="L474" s="68"/>
      <c r="M474" s="68"/>
      <c r="N474" s="68"/>
      <c r="O474" s="231"/>
      <c r="P474" s="231"/>
      <c r="Q474" s="231"/>
      <c r="R474" s="231"/>
      <c r="S474" s="231"/>
      <c r="T474" s="231"/>
      <c r="U474" s="231"/>
      <c r="V474" s="231"/>
      <c r="W474" s="231"/>
      <c r="X474" s="231"/>
      <c r="Y474" s="231"/>
      <c r="Z474" s="231"/>
    </row>
    <row r="475" spans="1:26" ht="14.25" customHeight="1">
      <c r="A475" s="68"/>
      <c r="B475" s="68"/>
      <c r="C475" s="68"/>
      <c r="D475" s="68"/>
      <c r="E475" s="68"/>
      <c r="F475" s="68"/>
      <c r="G475" s="68"/>
      <c r="H475" s="68"/>
      <c r="I475" s="68"/>
      <c r="J475" s="68"/>
      <c r="K475" s="68"/>
      <c r="L475" s="68"/>
      <c r="M475" s="68"/>
      <c r="N475" s="68"/>
      <c r="O475" s="231"/>
      <c r="P475" s="231"/>
      <c r="Q475" s="231"/>
      <c r="R475" s="231"/>
      <c r="S475" s="231"/>
      <c r="T475" s="231"/>
      <c r="U475" s="231"/>
      <c r="V475" s="231"/>
      <c r="W475" s="231"/>
      <c r="X475" s="231"/>
      <c r="Y475" s="231"/>
      <c r="Z475" s="231"/>
    </row>
    <row r="476" spans="1:26" ht="14.25" customHeight="1">
      <c r="A476" s="68"/>
      <c r="B476" s="68"/>
      <c r="C476" s="68"/>
      <c r="D476" s="68"/>
      <c r="E476" s="68"/>
      <c r="F476" s="68"/>
      <c r="G476" s="68"/>
      <c r="H476" s="68"/>
      <c r="I476" s="68"/>
      <c r="J476" s="68"/>
      <c r="K476" s="68"/>
      <c r="L476" s="68"/>
      <c r="M476" s="68"/>
      <c r="N476" s="68"/>
      <c r="O476" s="231"/>
      <c r="P476" s="231"/>
      <c r="Q476" s="231"/>
      <c r="R476" s="231"/>
      <c r="S476" s="231"/>
      <c r="T476" s="231"/>
      <c r="U476" s="231"/>
      <c r="V476" s="231"/>
      <c r="W476" s="231"/>
      <c r="X476" s="231"/>
      <c r="Y476" s="231"/>
      <c r="Z476" s="231"/>
    </row>
    <row r="477" spans="1:26" ht="14.25" customHeight="1">
      <c r="A477" s="68"/>
      <c r="B477" s="68"/>
      <c r="C477" s="68"/>
      <c r="D477" s="68"/>
      <c r="E477" s="68"/>
      <c r="F477" s="68"/>
      <c r="G477" s="68"/>
      <c r="H477" s="68"/>
      <c r="I477" s="68"/>
      <c r="J477" s="68"/>
      <c r="K477" s="68"/>
      <c r="L477" s="68"/>
      <c r="M477" s="68"/>
      <c r="N477" s="68"/>
      <c r="O477" s="231"/>
      <c r="P477" s="231"/>
      <c r="Q477" s="231"/>
      <c r="R477" s="231"/>
      <c r="S477" s="231"/>
      <c r="T477" s="231"/>
      <c r="U477" s="231"/>
      <c r="V477" s="231"/>
      <c r="W477" s="231"/>
      <c r="X477" s="231"/>
      <c r="Y477" s="231"/>
      <c r="Z477" s="231"/>
    </row>
    <row r="478" spans="1:26" ht="14.25" customHeight="1">
      <c r="A478" s="68"/>
      <c r="B478" s="68"/>
      <c r="C478" s="68"/>
      <c r="D478" s="68"/>
      <c r="E478" s="68"/>
      <c r="F478" s="68"/>
      <c r="G478" s="68"/>
      <c r="H478" s="68"/>
      <c r="I478" s="68"/>
      <c r="J478" s="68"/>
      <c r="K478" s="68"/>
      <c r="L478" s="68"/>
      <c r="M478" s="68"/>
      <c r="N478" s="68"/>
      <c r="O478" s="231"/>
      <c r="P478" s="231"/>
      <c r="Q478" s="231"/>
      <c r="R478" s="231"/>
      <c r="S478" s="231"/>
      <c r="T478" s="231"/>
      <c r="U478" s="231"/>
      <c r="V478" s="231"/>
      <c r="W478" s="231"/>
      <c r="X478" s="231"/>
      <c r="Y478" s="231"/>
      <c r="Z478" s="231"/>
    </row>
    <row r="479" spans="1:26" ht="14.25" customHeight="1">
      <c r="A479" s="68"/>
      <c r="B479" s="68"/>
      <c r="C479" s="68"/>
      <c r="D479" s="68"/>
      <c r="E479" s="68"/>
      <c r="F479" s="68"/>
      <c r="G479" s="68"/>
      <c r="H479" s="68"/>
      <c r="I479" s="68"/>
      <c r="J479" s="68"/>
      <c r="K479" s="68"/>
      <c r="L479" s="68"/>
      <c r="M479" s="68"/>
      <c r="N479" s="68"/>
      <c r="O479" s="231"/>
      <c r="P479" s="231"/>
      <c r="Q479" s="231"/>
      <c r="R479" s="231"/>
      <c r="S479" s="231"/>
      <c r="T479" s="231"/>
      <c r="U479" s="231"/>
      <c r="V479" s="231"/>
      <c r="W479" s="231"/>
      <c r="X479" s="231"/>
      <c r="Y479" s="231"/>
      <c r="Z479" s="231"/>
    </row>
    <row r="480" spans="1:26" ht="14.25" customHeight="1">
      <c r="A480" s="68"/>
      <c r="B480" s="68"/>
      <c r="C480" s="68"/>
      <c r="D480" s="68"/>
      <c r="E480" s="68"/>
      <c r="F480" s="68"/>
      <c r="G480" s="68"/>
      <c r="H480" s="68"/>
      <c r="I480" s="68"/>
      <c r="J480" s="68"/>
      <c r="K480" s="68"/>
      <c r="L480" s="68"/>
      <c r="M480" s="68"/>
      <c r="N480" s="68"/>
      <c r="O480" s="231"/>
      <c r="P480" s="231"/>
      <c r="Q480" s="231"/>
      <c r="R480" s="231"/>
      <c r="S480" s="231"/>
      <c r="T480" s="231"/>
      <c r="U480" s="231"/>
      <c r="V480" s="231"/>
      <c r="W480" s="231"/>
      <c r="X480" s="231"/>
      <c r="Y480" s="231"/>
      <c r="Z480" s="231"/>
    </row>
    <row r="481" spans="1:26" ht="14.25" customHeight="1">
      <c r="A481" s="68"/>
      <c r="B481" s="68"/>
      <c r="C481" s="68"/>
      <c r="D481" s="68"/>
      <c r="E481" s="68"/>
      <c r="F481" s="68"/>
      <c r="G481" s="68"/>
      <c r="H481" s="68"/>
      <c r="I481" s="68"/>
      <c r="J481" s="68"/>
      <c r="K481" s="68"/>
      <c r="L481" s="68"/>
      <c r="M481" s="68"/>
      <c r="N481" s="68"/>
      <c r="O481" s="231"/>
      <c r="P481" s="231"/>
      <c r="Q481" s="231"/>
      <c r="R481" s="231"/>
      <c r="S481" s="231"/>
      <c r="T481" s="231"/>
      <c r="U481" s="231"/>
      <c r="V481" s="231"/>
      <c r="W481" s="231"/>
      <c r="X481" s="231"/>
      <c r="Y481" s="231"/>
      <c r="Z481" s="231"/>
    </row>
    <row r="482" spans="1:26" ht="14.25" customHeight="1">
      <c r="A482" s="68"/>
      <c r="B482" s="68"/>
      <c r="C482" s="68"/>
      <c r="D482" s="68"/>
      <c r="E482" s="68"/>
      <c r="F482" s="68"/>
      <c r="G482" s="68"/>
      <c r="H482" s="68"/>
      <c r="I482" s="68"/>
      <c r="J482" s="68"/>
      <c r="K482" s="68"/>
      <c r="L482" s="68"/>
      <c r="M482" s="68"/>
      <c r="N482" s="68"/>
      <c r="O482" s="231"/>
      <c r="P482" s="231"/>
      <c r="Q482" s="231"/>
      <c r="R482" s="231"/>
      <c r="S482" s="231"/>
      <c r="T482" s="231"/>
      <c r="U482" s="231"/>
      <c r="V482" s="231"/>
      <c r="W482" s="231"/>
      <c r="X482" s="231"/>
      <c r="Y482" s="231"/>
      <c r="Z482" s="231"/>
    </row>
    <row r="483" spans="1:26" ht="14.25" customHeight="1">
      <c r="A483" s="68"/>
      <c r="B483" s="68"/>
      <c r="C483" s="68"/>
      <c r="D483" s="68"/>
      <c r="E483" s="68"/>
      <c r="F483" s="68"/>
      <c r="G483" s="68"/>
      <c r="H483" s="68"/>
      <c r="I483" s="68"/>
      <c r="J483" s="68"/>
      <c r="K483" s="68"/>
      <c r="L483" s="68"/>
      <c r="M483" s="68"/>
      <c r="N483" s="68"/>
      <c r="O483" s="231"/>
      <c r="P483" s="231"/>
      <c r="Q483" s="231"/>
      <c r="R483" s="231"/>
      <c r="S483" s="231"/>
      <c r="T483" s="231"/>
      <c r="U483" s="231"/>
      <c r="V483" s="231"/>
      <c r="W483" s="231"/>
      <c r="X483" s="231"/>
      <c r="Y483" s="231"/>
      <c r="Z483" s="231"/>
    </row>
    <row r="484" spans="1:26" ht="14.25" customHeight="1">
      <c r="A484" s="68"/>
      <c r="B484" s="68"/>
      <c r="C484" s="68"/>
      <c r="D484" s="68"/>
      <c r="E484" s="68"/>
      <c r="F484" s="68"/>
      <c r="G484" s="68"/>
      <c r="H484" s="68"/>
      <c r="I484" s="68"/>
      <c r="J484" s="68"/>
      <c r="K484" s="68"/>
      <c r="L484" s="68"/>
      <c r="M484" s="68"/>
      <c r="N484" s="68"/>
      <c r="O484" s="231"/>
      <c r="P484" s="231"/>
      <c r="Q484" s="231"/>
      <c r="R484" s="231"/>
      <c r="S484" s="231"/>
      <c r="T484" s="231"/>
      <c r="U484" s="231"/>
      <c r="V484" s="231"/>
      <c r="W484" s="231"/>
      <c r="X484" s="231"/>
      <c r="Y484" s="231"/>
      <c r="Z484" s="231"/>
    </row>
    <row r="485" spans="1:26" ht="14.25" customHeight="1">
      <c r="A485" s="68"/>
      <c r="B485" s="68"/>
      <c r="C485" s="68"/>
      <c r="D485" s="68"/>
      <c r="E485" s="68"/>
      <c r="F485" s="68"/>
      <c r="G485" s="68"/>
      <c r="H485" s="68"/>
      <c r="I485" s="68"/>
      <c r="J485" s="68"/>
      <c r="K485" s="68"/>
      <c r="L485" s="68"/>
      <c r="M485" s="68"/>
      <c r="N485" s="68"/>
      <c r="O485" s="231"/>
      <c r="P485" s="231"/>
      <c r="Q485" s="231"/>
      <c r="R485" s="231"/>
      <c r="S485" s="231"/>
      <c r="T485" s="231"/>
      <c r="U485" s="231"/>
      <c r="V485" s="231"/>
      <c r="W485" s="231"/>
      <c r="X485" s="231"/>
      <c r="Y485" s="231"/>
      <c r="Z485" s="231"/>
    </row>
    <row r="486" spans="1:26" ht="14.25" customHeight="1">
      <c r="A486" s="68"/>
      <c r="B486" s="68"/>
      <c r="C486" s="68"/>
      <c r="D486" s="68"/>
      <c r="E486" s="68"/>
      <c r="F486" s="68"/>
      <c r="G486" s="68"/>
      <c r="H486" s="68"/>
      <c r="I486" s="68"/>
      <c r="J486" s="68"/>
      <c r="K486" s="68"/>
      <c r="L486" s="68"/>
      <c r="M486" s="68"/>
      <c r="N486" s="68"/>
      <c r="O486" s="231"/>
      <c r="P486" s="231"/>
      <c r="Q486" s="231"/>
      <c r="R486" s="231"/>
      <c r="S486" s="231"/>
      <c r="T486" s="231"/>
      <c r="U486" s="231"/>
      <c r="V486" s="231"/>
      <c r="W486" s="231"/>
      <c r="X486" s="231"/>
      <c r="Y486" s="231"/>
      <c r="Z486" s="231"/>
    </row>
    <row r="487" spans="1:26" ht="14.25" customHeight="1">
      <c r="A487" s="68"/>
      <c r="B487" s="68"/>
      <c r="C487" s="68"/>
      <c r="D487" s="68"/>
      <c r="E487" s="68"/>
      <c r="F487" s="68"/>
      <c r="G487" s="68"/>
      <c r="H487" s="68"/>
      <c r="I487" s="68"/>
      <c r="J487" s="68"/>
      <c r="K487" s="68"/>
      <c r="L487" s="68"/>
      <c r="M487" s="68"/>
      <c r="N487" s="68"/>
      <c r="O487" s="231"/>
      <c r="P487" s="231"/>
      <c r="Q487" s="231"/>
      <c r="R487" s="231"/>
      <c r="S487" s="231"/>
      <c r="T487" s="231"/>
      <c r="U487" s="231"/>
      <c r="V487" s="231"/>
      <c r="W487" s="231"/>
      <c r="X487" s="231"/>
      <c r="Y487" s="231"/>
      <c r="Z487" s="231"/>
    </row>
    <row r="488" spans="1:26" ht="14.25" customHeight="1">
      <c r="A488" s="68"/>
      <c r="B488" s="68"/>
      <c r="C488" s="68"/>
      <c r="D488" s="68"/>
      <c r="E488" s="68"/>
      <c r="F488" s="68"/>
      <c r="G488" s="68"/>
      <c r="H488" s="68"/>
      <c r="I488" s="68"/>
      <c r="J488" s="68"/>
      <c r="K488" s="68"/>
      <c r="L488" s="68"/>
      <c r="M488" s="68"/>
      <c r="N488" s="68"/>
      <c r="O488" s="231"/>
      <c r="P488" s="231"/>
      <c r="Q488" s="231"/>
      <c r="R488" s="231"/>
      <c r="S488" s="231"/>
      <c r="T488" s="231"/>
      <c r="U488" s="231"/>
      <c r="V488" s="231"/>
      <c r="W488" s="231"/>
      <c r="X488" s="231"/>
      <c r="Y488" s="231"/>
      <c r="Z488" s="231"/>
    </row>
    <row r="489" spans="1:26" ht="14.25" customHeight="1">
      <c r="A489" s="68"/>
      <c r="B489" s="68"/>
      <c r="C489" s="68"/>
      <c r="D489" s="68"/>
      <c r="E489" s="68"/>
      <c r="F489" s="68"/>
      <c r="G489" s="68"/>
      <c r="H489" s="68"/>
      <c r="I489" s="68"/>
      <c r="J489" s="68"/>
      <c r="K489" s="68"/>
      <c r="L489" s="68"/>
      <c r="M489" s="68"/>
      <c r="N489" s="68"/>
      <c r="O489" s="231"/>
      <c r="P489" s="231"/>
      <c r="Q489" s="231"/>
      <c r="R489" s="231"/>
      <c r="S489" s="231"/>
      <c r="T489" s="231"/>
      <c r="U489" s="231"/>
      <c r="V489" s="231"/>
      <c r="W489" s="231"/>
      <c r="X489" s="231"/>
      <c r="Y489" s="231"/>
      <c r="Z489" s="231"/>
    </row>
    <row r="490" spans="1:26" ht="14.25" customHeight="1">
      <c r="A490" s="68"/>
      <c r="B490" s="68"/>
      <c r="C490" s="68"/>
      <c r="D490" s="68"/>
      <c r="E490" s="68"/>
      <c r="F490" s="68"/>
      <c r="G490" s="68"/>
      <c r="H490" s="68"/>
      <c r="I490" s="68"/>
      <c r="J490" s="68"/>
      <c r="K490" s="68"/>
      <c r="L490" s="68"/>
      <c r="M490" s="68"/>
      <c r="N490" s="68"/>
      <c r="O490" s="231"/>
      <c r="P490" s="231"/>
      <c r="Q490" s="231"/>
      <c r="R490" s="231"/>
      <c r="S490" s="231"/>
      <c r="T490" s="231"/>
      <c r="U490" s="231"/>
      <c r="V490" s="231"/>
      <c r="W490" s="231"/>
      <c r="X490" s="231"/>
      <c r="Y490" s="231"/>
      <c r="Z490" s="231"/>
    </row>
    <row r="491" spans="1:26" ht="14.25" customHeight="1">
      <c r="A491" s="68"/>
      <c r="B491" s="68"/>
      <c r="C491" s="68"/>
      <c r="D491" s="68"/>
      <c r="E491" s="68"/>
      <c r="F491" s="68"/>
      <c r="G491" s="68"/>
      <c r="H491" s="68"/>
      <c r="I491" s="68"/>
      <c r="J491" s="68"/>
      <c r="K491" s="68"/>
      <c r="L491" s="68"/>
      <c r="M491" s="68"/>
      <c r="N491" s="68"/>
      <c r="O491" s="231"/>
      <c r="P491" s="231"/>
      <c r="Q491" s="231"/>
      <c r="R491" s="231"/>
      <c r="S491" s="231"/>
      <c r="T491" s="231"/>
      <c r="U491" s="231"/>
      <c r="V491" s="231"/>
      <c r="W491" s="231"/>
      <c r="X491" s="231"/>
      <c r="Y491" s="231"/>
      <c r="Z491" s="231"/>
    </row>
    <row r="492" spans="1:26" ht="14.25" customHeight="1">
      <c r="A492" s="68"/>
      <c r="B492" s="68"/>
      <c r="C492" s="68"/>
      <c r="D492" s="68"/>
      <c r="E492" s="68"/>
      <c r="F492" s="68"/>
      <c r="G492" s="68"/>
      <c r="H492" s="68"/>
      <c r="I492" s="68"/>
      <c r="J492" s="68"/>
      <c r="K492" s="68"/>
      <c r="L492" s="68"/>
      <c r="M492" s="68"/>
      <c r="N492" s="68"/>
      <c r="O492" s="231"/>
      <c r="P492" s="231"/>
      <c r="Q492" s="231"/>
      <c r="R492" s="231"/>
      <c r="S492" s="231"/>
      <c r="T492" s="231"/>
      <c r="U492" s="231"/>
      <c r="V492" s="231"/>
      <c r="W492" s="231"/>
      <c r="X492" s="231"/>
      <c r="Y492" s="231"/>
      <c r="Z492" s="231"/>
    </row>
    <row r="493" spans="1:26" ht="14.25" customHeight="1">
      <c r="A493" s="68"/>
      <c r="B493" s="68"/>
      <c r="C493" s="68"/>
      <c r="D493" s="68"/>
      <c r="E493" s="68"/>
      <c r="F493" s="68"/>
      <c r="G493" s="68"/>
      <c r="H493" s="68"/>
      <c r="I493" s="68"/>
      <c r="J493" s="68"/>
      <c r="K493" s="68"/>
      <c r="L493" s="68"/>
      <c r="M493" s="68"/>
      <c r="N493" s="68"/>
      <c r="O493" s="231"/>
      <c r="P493" s="231"/>
      <c r="Q493" s="231"/>
      <c r="R493" s="231"/>
      <c r="S493" s="231"/>
      <c r="T493" s="231"/>
      <c r="U493" s="231"/>
      <c r="V493" s="231"/>
      <c r="W493" s="231"/>
      <c r="X493" s="231"/>
      <c r="Y493" s="231"/>
      <c r="Z493" s="231"/>
    </row>
    <row r="494" spans="1:26" ht="14.25" customHeight="1">
      <c r="A494" s="68"/>
      <c r="B494" s="68"/>
      <c r="C494" s="68"/>
      <c r="D494" s="68"/>
      <c r="E494" s="68"/>
      <c r="F494" s="68"/>
      <c r="G494" s="68"/>
      <c r="H494" s="68"/>
      <c r="I494" s="68"/>
      <c r="J494" s="68"/>
      <c r="K494" s="68"/>
      <c r="L494" s="68"/>
      <c r="M494" s="68"/>
      <c r="N494" s="68"/>
      <c r="O494" s="231"/>
      <c r="P494" s="231"/>
      <c r="Q494" s="231"/>
      <c r="R494" s="231"/>
      <c r="S494" s="231"/>
      <c r="T494" s="231"/>
      <c r="U494" s="231"/>
      <c r="V494" s="231"/>
      <c r="W494" s="231"/>
      <c r="X494" s="231"/>
      <c r="Y494" s="231"/>
      <c r="Z494" s="231"/>
    </row>
    <row r="495" spans="1:26" ht="14.25" customHeight="1">
      <c r="A495" s="68"/>
      <c r="B495" s="68"/>
      <c r="C495" s="68"/>
      <c r="D495" s="68"/>
      <c r="E495" s="68"/>
      <c r="F495" s="68"/>
      <c r="G495" s="68"/>
      <c r="H495" s="68"/>
      <c r="I495" s="68"/>
      <c r="J495" s="68"/>
      <c r="K495" s="68"/>
      <c r="L495" s="68"/>
      <c r="M495" s="68"/>
      <c r="N495" s="68"/>
      <c r="O495" s="231"/>
      <c r="P495" s="231"/>
      <c r="Q495" s="231"/>
      <c r="R495" s="231"/>
      <c r="S495" s="231"/>
      <c r="T495" s="231"/>
      <c r="U495" s="231"/>
      <c r="V495" s="231"/>
      <c r="W495" s="231"/>
      <c r="X495" s="231"/>
      <c r="Y495" s="231"/>
      <c r="Z495" s="231"/>
    </row>
    <row r="496" spans="1:26" ht="14.25" customHeight="1">
      <c r="A496" s="68"/>
      <c r="B496" s="68"/>
      <c r="C496" s="68"/>
      <c r="D496" s="68"/>
      <c r="E496" s="68"/>
      <c r="F496" s="68"/>
      <c r="G496" s="68"/>
      <c r="H496" s="68"/>
      <c r="I496" s="68"/>
      <c r="J496" s="68"/>
      <c r="K496" s="68"/>
      <c r="L496" s="68"/>
      <c r="M496" s="68"/>
      <c r="N496" s="68"/>
      <c r="O496" s="231"/>
      <c r="P496" s="231"/>
      <c r="Q496" s="231"/>
      <c r="R496" s="231"/>
      <c r="S496" s="231"/>
      <c r="T496" s="231"/>
      <c r="U496" s="231"/>
      <c r="V496" s="231"/>
      <c r="W496" s="231"/>
      <c r="X496" s="231"/>
      <c r="Y496" s="231"/>
      <c r="Z496" s="231"/>
    </row>
    <row r="497" spans="1:26" ht="14.25" customHeight="1">
      <c r="A497" s="68"/>
      <c r="B497" s="68"/>
      <c r="C497" s="68"/>
      <c r="D497" s="68"/>
      <c r="E497" s="68"/>
      <c r="F497" s="68"/>
      <c r="G497" s="68"/>
      <c r="H497" s="68"/>
      <c r="I497" s="68"/>
      <c r="J497" s="68"/>
      <c r="K497" s="68"/>
      <c r="L497" s="68"/>
      <c r="M497" s="68"/>
      <c r="N497" s="68"/>
      <c r="O497" s="231"/>
      <c r="P497" s="231"/>
      <c r="Q497" s="231"/>
      <c r="R497" s="231"/>
      <c r="S497" s="231"/>
      <c r="T497" s="231"/>
      <c r="U497" s="231"/>
      <c r="V497" s="231"/>
      <c r="W497" s="231"/>
      <c r="X497" s="231"/>
      <c r="Y497" s="231"/>
      <c r="Z497" s="231"/>
    </row>
    <row r="498" spans="1:26" ht="14.25" customHeight="1">
      <c r="A498" s="68"/>
      <c r="B498" s="68"/>
      <c r="C498" s="68"/>
      <c r="D498" s="68"/>
      <c r="E498" s="68"/>
      <c r="F498" s="68"/>
      <c r="G498" s="68"/>
      <c r="H498" s="68"/>
      <c r="I498" s="68"/>
      <c r="J498" s="68"/>
      <c r="K498" s="68"/>
      <c r="L498" s="68"/>
      <c r="M498" s="68"/>
      <c r="N498" s="68"/>
      <c r="O498" s="231"/>
      <c r="P498" s="231"/>
      <c r="Q498" s="231"/>
      <c r="R498" s="231"/>
      <c r="S498" s="231"/>
      <c r="T498" s="231"/>
      <c r="U498" s="231"/>
      <c r="V498" s="231"/>
      <c r="W498" s="231"/>
      <c r="X498" s="231"/>
      <c r="Y498" s="231"/>
      <c r="Z498" s="231"/>
    </row>
    <row r="499" spans="1:26" ht="14.25" customHeight="1">
      <c r="A499" s="68"/>
      <c r="B499" s="68"/>
      <c r="C499" s="68"/>
      <c r="D499" s="68"/>
      <c r="E499" s="68"/>
      <c r="F499" s="68"/>
      <c r="G499" s="68"/>
      <c r="H499" s="68"/>
      <c r="I499" s="68"/>
      <c r="J499" s="68"/>
      <c r="K499" s="68"/>
      <c r="L499" s="68"/>
      <c r="M499" s="68"/>
      <c r="N499" s="68"/>
      <c r="O499" s="231"/>
      <c r="P499" s="231"/>
      <c r="Q499" s="231"/>
      <c r="R499" s="231"/>
      <c r="S499" s="231"/>
      <c r="T499" s="231"/>
      <c r="U499" s="231"/>
      <c r="V499" s="231"/>
      <c r="W499" s="231"/>
      <c r="X499" s="231"/>
      <c r="Y499" s="231"/>
      <c r="Z499" s="231"/>
    </row>
    <row r="500" spans="1:26" ht="14.25" customHeight="1">
      <c r="A500" s="68"/>
      <c r="B500" s="68"/>
      <c r="C500" s="68"/>
      <c r="D500" s="68"/>
      <c r="E500" s="68"/>
      <c r="F500" s="68"/>
      <c r="G500" s="68"/>
      <c r="H500" s="68"/>
      <c r="I500" s="68"/>
      <c r="J500" s="68"/>
      <c r="K500" s="68"/>
      <c r="L500" s="68"/>
      <c r="M500" s="68"/>
      <c r="N500" s="68"/>
      <c r="O500" s="231"/>
      <c r="P500" s="231"/>
      <c r="Q500" s="231"/>
      <c r="R500" s="231"/>
      <c r="S500" s="231"/>
      <c r="T500" s="231"/>
      <c r="U500" s="231"/>
      <c r="V500" s="231"/>
      <c r="W500" s="231"/>
      <c r="X500" s="231"/>
      <c r="Y500" s="231"/>
      <c r="Z500" s="231"/>
    </row>
    <row r="501" spans="1:26" ht="14.25" customHeight="1">
      <c r="A501" s="68"/>
      <c r="B501" s="68"/>
      <c r="C501" s="68"/>
      <c r="D501" s="68"/>
      <c r="E501" s="68"/>
      <c r="F501" s="68"/>
      <c r="G501" s="68"/>
      <c r="H501" s="68"/>
      <c r="I501" s="68"/>
      <c r="J501" s="68"/>
      <c r="K501" s="68"/>
      <c r="L501" s="68"/>
      <c r="M501" s="68"/>
      <c r="N501" s="68"/>
      <c r="O501" s="231"/>
      <c r="P501" s="231"/>
      <c r="Q501" s="231"/>
      <c r="R501" s="231"/>
      <c r="S501" s="231"/>
      <c r="T501" s="231"/>
      <c r="U501" s="231"/>
      <c r="V501" s="231"/>
      <c r="W501" s="231"/>
      <c r="X501" s="231"/>
      <c r="Y501" s="231"/>
      <c r="Z501" s="231"/>
    </row>
    <row r="502" spans="1:26" ht="14.25" customHeight="1">
      <c r="A502" s="68"/>
      <c r="B502" s="68"/>
      <c r="C502" s="68"/>
      <c r="D502" s="68"/>
      <c r="E502" s="68"/>
      <c r="F502" s="68"/>
      <c r="G502" s="68"/>
      <c r="H502" s="68"/>
      <c r="I502" s="68"/>
      <c r="J502" s="68"/>
      <c r="K502" s="68"/>
      <c r="L502" s="68"/>
      <c r="M502" s="68"/>
      <c r="N502" s="68"/>
      <c r="O502" s="231"/>
      <c r="P502" s="231"/>
      <c r="Q502" s="231"/>
      <c r="R502" s="231"/>
      <c r="S502" s="231"/>
      <c r="T502" s="231"/>
      <c r="U502" s="231"/>
      <c r="V502" s="231"/>
      <c r="W502" s="231"/>
      <c r="X502" s="231"/>
      <c r="Y502" s="231"/>
      <c r="Z502" s="231"/>
    </row>
    <row r="503" spans="1:26" ht="14.25" customHeight="1">
      <c r="A503" s="68"/>
      <c r="B503" s="68"/>
      <c r="C503" s="68"/>
      <c r="D503" s="68"/>
      <c r="E503" s="68"/>
      <c r="F503" s="68"/>
      <c r="G503" s="68"/>
      <c r="H503" s="68"/>
      <c r="I503" s="68"/>
      <c r="J503" s="68"/>
      <c r="K503" s="68"/>
      <c r="L503" s="68"/>
      <c r="M503" s="68"/>
      <c r="N503" s="68"/>
      <c r="O503" s="231"/>
      <c r="P503" s="231"/>
      <c r="Q503" s="231"/>
      <c r="R503" s="231"/>
      <c r="S503" s="231"/>
      <c r="T503" s="231"/>
      <c r="U503" s="231"/>
      <c r="V503" s="231"/>
      <c r="W503" s="231"/>
      <c r="X503" s="231"/>
      <c r="Y503" s="231"/>
      <c r="Z503" s="231"/>
    </row>
    <row r="504" spans="1:26" ht="14.25" customHeight="1">
      <c r="A504" s="68"/>
      <c r="B504" s="68"/>
      <c r="C504" s="68"/>
      <c r="D504" s="68"/>
      <c r="E504" s="68"/>
      <c r="F504" s="68"/>
      <c r="G504" s="68"/>
      <c r="H504" s="68"/>
      <c r="I504" s="68"/>
      <c r="J504" s="68"/>
      <c r="K504" s="68"/>
      <c r="L504" s="68"/>
      <c r="M504" s="68"/>
      <c r="N504" s="68"/>
      <c r="O504" s="231"/>
      <c r="P504" s="231"/>
      <c r="Q504" s="231"/>
      <c r="R504" s="231"/>
      <c r="S504" s="231"/>
      <c r="T504" s="231"/>
      <c r="U504" s="231"/>
      <c r="V504" s="231"/>
      <c r="W504" s="231"/>
      <c r="X504" s="231"/>
      <c r="Y504" s="231"/>
      <c r="Z504" s="231"/>
    </row>
    <row r="505" spans="1:26" ht="14.25" customHeight="1">
      <c r="A505" s="68"/>
      <c r="B505" s="68"/>
      <c r="C505" s="68"/>
      <c r="D505" s="68"/>
      <c r="E505" s="68"/>
      <c r="F505" s="68"/>
      <c r="G505" s="68"/>
      <c r="H505" s="68"/>
      <c r="I505" s="68"/>
      <c r="J505" s="68"/>
      <c r="K505" s="68"/>
      <c r="L505" s="68"/>
      <c r="M505" s="68"/>
      <c r="N505" s="68"/>
      <c r="O505" s="231"/>
      <c r="P505" s="231"/>
      <c r="Q505" s="231"/>
      <c r="R505" s="231"/>
      <c r="S505" s="231"/>
      <c r="T505" s="231"/>
      <c r="U505" s="231"/>
      <c r="V505" s="231"/>
      <c r="W505" s="231"/>
      <c r="X505" s="231"/>
      <c r="Y505" s="231"/>
      <c r="Z505" s="231"/>
    </row>
    <row r="506" spans="1:26" ht="14.25" customHeight="1">
      <c r="A506" s="68"/>
      <c r="B506" s="68"/>
      <c r="C506" s="68"/>
      <c r="D506" s="68"/>
      <c r="E506" s="68"/>
      <c r="F506" s="68"/>
      <c r="G506" s="68"/>
      <c r="H506" s="68"/>
      <c r="I506" s="68"/>
      <c r="J506" s="68"/>
      <c r="K506" s="68"/>
      <c r="L506" s="68"/>
      <c r="M506" s="68"/>
      <c r="N506" s="68"/>
      <c r="O506" s="231"/>
      <c r="P506" s="231"/>
      <c r="Q506" s="231"/>
      <c r="R506" s="231"/>
      <c r="S506" s="231"/>
      <c r="T506" s="231"/>
      <c r="U506" s="231"/>
      <c r="V506" s="231"/>
      <c r="W506" s="231"/>
      <c r="X506" s="231"/>
      <c r="Y506" s="231"/>
      <c r="Z506" s="231"/>
    </row>
    <row r="507" spans="1:26" ht="14.25" customHeight="1">
      <c r="A507" s="68"/>
      <c r="B507" s="68"/>
      <c r="C507" s="68"/>
      <c r="D507" s="68"/>
      <c r="E507" s="68"/>
      <c r="F507" s="68"/>
      <c r="G507" s="68"/>
      <c r="H507" s="68"/>
      <c r="I507" s="68"/>
      <c r="J507" s="68"/>
      <c r="K507" s="68"/>
      <c r="L507" s="68"/>
      <c r="M507" s="68"/>
      <c r="N507" s="68"/>
      <c r="O507" s="231"/>
      <c r="P507" s="231"/>
      <c r="Q507" s="231"/>
      <c r="R507" s="231"/>
      <c r="S507" s="231"/>
      <c r="T507" s="231"/>
      <c r="U507" s="231"/>
      <c r="V507" s="231"/>
      <c r="W507" s="231"/>
      <c r="X507" s="231"/>
      <c r="Y507" s="231"/>
      <c r="Z507" s="231"/>
    </row>
    <row r="508" spans="1:26" ht="14.25" customHeight="1">
      <c r="A508" s="68"/>
      <c r="B508" s="68"/>
      <c r="C508" s="68"/>
      <c r="D508" s="68"/>
      <c r="E508" s="68"/>
      <c r="F508" s="68"/>
      <c r="G508" s="68"/>
      <c r="H508" s="68"/>
      <c r="I508" s="68"/>
      <c r="J508" s="68"/>
      <c r="K508" s="68"/>
      <c r="L508" s="68"/>
      <c r="M508" s="68"/>
      <c r="N508" s="68"/>
      <c r="O508" s="231"/>
      <c r="P508" s="231"/>
      <c r="Q508" s="231"/>
      <c r="R508" s="231"/>
      <c r="S508" s="231"/>
      <c r="T508" s="231"/>
      <c r="U508" s="231"/>
      <c r="V508" s="231"/>
      <c r="W508" s="231"/>
      <c r="X508" s="231"/>
      <c r="Y508" s="231"/>
      <c r="Z508" s="231"/>
    </row>
    <row r="509" spans="1:26" ht="14.25" customHeight="1">
      <c r="A509" s="68"/>
      <c r="B509" s="68"/>
      <c r="C509" s="68"/>
      <c r="D509" s="68"/>
      <c r="E509" s="68"/>
      <c r="F509" s="68"/>
      <c r="G509" s="68"/>
      <c r="H509" s="68"/>
      <c r="I509" s="68"/>
      <c r="J509" s="68"/>
      <c r="K509" s="68"/>
      <c r="L509" s="68"/>
      <c r="M509" s="68"/>
      <c r="N509" s="68"/>
      <c r="O509" s="231"/>
      <c r="P509" s="231"/>
      <c r="Q509" s="231"/>
      <c r="R509" s="231"/>
      <c r="S509" s="231"/>
      <c r="T509" s="231"/>
      <c r="U509" s="231"/>
      <c r="V509" s="231"/>
      <c r="W509" s="231"/>
      <c r="X509" s="231"/>
      <c r="Y509" s="231"/>
      <c r="Z509" s="231"/>
    </row>
    <row r="510" spans="1:26" ht="14.25" customHeight="1">
      <c r="A510" s="68"/>
      <c r="B510" s="68"/>
      <c r="C510" s="68"/>
      <c r="D510" s="68"/>
      <c r="E510" s="68"/>
      <c r="F510" s="68"/>
      <c r="G510" s="68"/>
      <c r="H510" s="68"/>
      <c r="I510" s="68"/>
      <c r="J510" s="68"/>
      <c r="K510" s="68"/>
      <c r="L510" s="68"/>
      <c r="M510" s="68"/>
      <c r="N510" s="68"/>
      <c r="O510" s="231"/>
      <c r="P510" s="231"/>
      <c r="Q510" s="231"/>
      <c r="R510" s="231"/>
      <c r="S510" s="231"/>
      <c r="T510" s="231"/>
      <c r="U510" s="231"/>
      <c r="V510" s="231"/>
      <c r="W510" s="231"/>
      <c r="X510" s="231"/>
      <c r="Y510" s="231"/>
      <c r="Z510" s="231"/>
    </row>
    <row r="511" spans="1:26" ht="14.25" customHeight="1">
      <c r="A511" s="68"/>
      <c r="B511" s="68"/>
      <c r="C511" s="68"/>
      <c r="D511" s="68"/>
      <c r="E511" s="68"/>
      <c r="F511" s="68"/>
      <c r="G511" s="68"/>
      <c r="H511" s="68"/>
      <c r="I511" s="68"/>
      <c r="J511" s="68"/>
      <c r="K511" s="68"/>
      <c r="L511" s="68"/>
      <c r="M511" s="68"/>
      <c r="N511" s="68"/>
      <c r="O511" s="231"/>
      <c r="P511" s="231"/>
      <c r="Q511" s="231"/>
      <c r="R511" s="231"/>
      <c r="S511" s="231"/>
      <c r="T511" s="231"/>
      <c r="U511" s="231"/>
      <c r="V511" s="231"/>
      <c r="W511" s="231"/>
      <c r="X511" s="231"/>
      <c r="Y511" s="231"/>
      <c r="Z511" s="231"/>
    </row>
    <row r="512" spans="1:26" ht="14.25" customHeight="1">
      <c r="A512" s="68"/>
      <c r="B512" s="68"/>
      <c r="C512" s="68"/>
      <c r="D512" s="68"/>
      <c r="E512" s="68"/>
      <c r="F512" s="68"/>
      <c r="G512" s="68"/>
      <c r="H512" s="68"/>
      <c r="I512" s="68"/>
      <c r="J512" s="68"/>
      <c r="K512" s="68"/>
      <c r="L512" s="68"/>
      <c r="M512" s="68"/>
      <c r="N512" s="68"/>
      <c r="O512" s="231"/>
      <c r="P512" s="231"/>
      <c r="Q512" s="231"/>
      <c r="R512" s="231"/>
      <c r="S512" s="231"/>
      <c r="T512" s="231"/>
      <c r="U512" s="231"/>
      <c r="V512" s="231"/>
      <c r="W512" s="231"/>
      <c r="X512" s="231"/>
      <c r="Y512" s="231"/>
      <c r="Z512" s="231"/>
    </row>
    <row r="513" spans="1:26" ht="14.25" customHeight="1">
      <c r="A513" s="68"/>
      <c r="B513" s="68"/>
      <c r="C513" s="68"/>
      <c r="D513" s="68"/>
      <c r="E513" s="68"/>
      <c r="F513" s="68"/>
      <c r="G513" s="68"/>
      <c r="H513" s="68"/>
      <c r="I513" s="68"/>
      <c r="J513" s="68"/>
      <c r="K513" s="68"/>
      <c r="L513" s="68"/>
      <c r="M513" s="68"/>
      <c r="N513" s="68"/>
      <c r="O513" s="231"/>
      <c r="P513" s="231"/>
      <c r="Q513" s="231"/>
      <c r="R513" s="231"/>
      <c r="S513" s="231"/>
      <c r="T513" s="231"/>
      <c r="U513" s="231"/>
      <c r="V513" s="231"/>
      <c r="W513" s="231"/>
      <c r="X513" s="231"/>
      <c r="Y513" s="231"/>
      <c r="Z513" s="231"/>
    </row>
    <row r="514" spans="1:26" ht="14.25" customHeight="1">
      <c r="A514" s="68"/>
      <c r="B514" s="68"/>
      <c r="C514" s="68"/>
      <c r="D514" s="68"/>
      <c r="E514" s="68"/>
      <c r="F514" s="68"/>
      <c r="G514" s="68"/>
      <c r="H514" s="68"/>
      <c r="I514" s="68"/>
      <c r="J514" s="68"/>
      <c r="K514" s="68"/>
      <c r="L514" s="68"/>
      <c r="M514" s="68"/>
      <c r="N514" s="68"/>
      <c r="O514" s="231"/>
      <c r="P514" s="231"/>
      <c r="Q514" s="231"/>
      <c r="R514" s="231"/>
      <c r="S514" s="231"/>
      <c r="T514" s="231"/>
      <c r="U514" s="231"/>
      <c r="V514" s="231"/>
      <c r="W514" s="231"/>
      <c r="X514" s="231"/>
      <c r="Y514" s="231"/>
      <c r="Z514" s="231"/>
    </row>
    <row r="515" spans="1:26" ht="14.25" customHeight="1">
      <c r="A515" s="68"/>
      <c r="B515" s="68"/>
      <c r="C515" s="68"/>
      <c r="D515" s="68"/>
      <c r="E515" s="68"/>
      <c r="F515" s="68"/>
      <c r="G515" s="68"/>
      <c r="H515" s="68"/>
      <c r="I515" s="68"/>
      <c r="J515" s="68"/>
      <c r="K515" s="68"/>
      <c r="L515" s="68"/>
      <c r="M515" s="68"/>
      <c r="N515" s="68"/>
      <c r="O515" s="231"/>
      <c r="P515" s="231"/>
      <c r="Q515" s="231"/>
      <c r="R515" s="231"/>
      <c r="S515" s="231"/>
      <c r="T515" s="231"/>
      <c r="U515" s="231"/>
      <c r="V515" s="231"/>
      <c r="W515" s="231"/>
      <c r="X515" s="231"/>
      <c r="Y515" s="231"/>
      <c r="Z515" s="231"/>
    </row>
    <row r="516" spans="1:26" ht="14.25" customHeight="1">
      <c r="A516" s="68"/>
      <c r="B516" s="68"/>
      <c r="C516" s="68"/>
      <c r="D516" s="68"/>
      <c r="E516" s="68"/>
      <c r="F516" s="68"/>
      <c r="G516" s="68"/>
      <c r="H516" s="68"/>
      <c r="I516" s="68"/>
      <c r="J516" s="68"/>
      <c r="K516" s="68"/>
      <c r="L516" s="68"/>
      <c r="M516" s="68"/>
      <c r="N516" s="68"/>
      <c r="O516" s="231"/>
      <c r="P516" s="231"/>
      <c r="Q516" s="231"/>
      <c r="R516" s="231"/>
      <c r="S516" s="231"/>
      <c r="T516" s="231"/>
      <c r="U516" s="231"/>
      <c r="V516" s="231"/>
      <c r="W516" s="231"/>
      <c r="X516" s="231"/>
      <c r="Y516" s="231"/>
      <c r="Z516" s="231"/>
    </row>
    <row r="517" spans="1:26" ht="14.25" customHeight="1">
      <c r="A517" s="68"/>
      <c r="B517" s="68"/>
      <c r="C517" s="68"/>
      <c r="D517" s="68"/>
      <c r="E517" s="68"/>
      <c r="F517" s="68"/>
      <c r="G517" s="68"/>
      <c r="H517" s="68"/>
      <c r="I517" s="68"/>
      <c r="J517" s="68"/>
      <c r="K517" s="68"/>
      <c r="L517" s="68"/>
      <c r="M517" s="68"/>
      <c r="N517" s="68"/>
      <c r="O517" s="231"/>
      <c r="P517" s="231"/>
      <c r="Q517" s="231"/>
      <c r="R517" s="231"/>
      <c r="S517" s="231"/>
      <c r="T517" s="231"/>
      <c r="U517" s="231"/>
      <c r="V517" s="231"/>
      <c r="W517" s="231"/>
      <c r="X517" s="231"/>
      <c r="Y517" s="231"/>
      <c r="Z517" s="231"/>
    </row>
    <row r="518" spans="1:26" ht="14.25" customHeight="1">
      <c r="A518" s="68"/>
      <c r="B518" s="68"/>
      <c r="C518" s="68"/>
      <c r="D518" s="68"/>
      <c r="E518" s="68"/>
      <c r="F518" s="68"/>
      <c r="G518" s="68"/>
      <c r="H518" s="68"/>
      <c r="I518" s="68"/>
      <c r="J518" s="68"/>
      <c r="K518" s="68"/>
      <c r="L518" s="68"/>
      <c r="M518" s="68"/>
      <c r="N518" s="68"/>
      <c r="O518" s="231"/>
      <c r="P518" s="231"/>
      <c r="Q518" s="231"/>
      <c r="R518" s="231"/>
      <c r="S518" s="231"/>
      <c r="T518" s="231"/>
      <c r="U518" s="231"/>
      <c r="V518" s="231"/>
      <c r="W518" s="231"/>
      <c r="X518" s="231"/>
      <c r="Y518" s="231"/>
      <c r="Z518" s="231"/>
    </row>
    <row r="519" spans="1:26" ht="14.25" customHeight="1">
      <c r="A519" s="68"/>
      <c r="B519" s="68"/>
      <c r="C519" s="68"/>
      <c r="D519" s="68"/>
      <c r="E519" s="68"/>
      <c r="F519" s="68"/>
      <c r="G519" s="68"/>
      <c r="H519" s="68"/>
      <c r="I519" s="68"/>
      <c r="J519" s="68"/>
      <c r="K519" s="68"/>
      <c r="L519" s="68"/>
      <c r="M519" s="68"/>
      <c r="N519" s="68"/>
      <c r="O519" s="231"/>
      <c r="P519" s="231"/>
      <c r="Q519" s="231"/>
      <c r="R519" s="231"/>
      <c r="S519" s="231"/>
      <c r="T519" s="231"/>
      <c r="U519" s="231"/>
      <c r="V519" s="231"/>
      <c r="W519" s="231"/>
      <c r="X519" s="231"/>
      <c r="Y519" s="231"/>
      <c r="Z519" s="231"/>
    </row>
    <row r="520" spans="1:26" ht="14.25" customHeight="1">
      <c r="A520" s="68"/>
      <c r="B520" s="68"/>
      <c r="C520" s="68"/>
      <c r="D520" s="68"/>
      <c r="E520" s="68"/>
      <c r="F520" s="68"/>
      <c r="G520" s="68"/>
      <c r="H520" s="68"/>
      <c r="I520" s="68"/>
      <c r="J520" s="68"/>
      <c r="K520" s="68"/>
      <c r="L520" s="68"/>
      <c r="M520" s="68"/>
      <c r="N520" s="68"/>
      <c r="O520" s="231"/>
      <c r="P520" s="231"/>
      <c r="Q520" s="231"/>
      <c r="R520" s="231"/>
      <c r="S520" s="231"/>
      <c r="T520" s="231"/>
      <c r="U520" s="231"/>
      <c r="V520" s="231"/>
      <c r="W520" s="231"/>
      <c r="X520" s="231"/>
      <c r="Y520" s="231"/>
      <c r="Z520" s="231"/>
    </row>
    <row r="521" spans="1:26" ht="14.25" customHeight="1">
      <c r="A521" s="68"/>
      <c r="B521" s="68"/>
      <c r="C521" s="68"/>
      <c r="D521" s="68"/>
      <c r="E521" s="68"/>
      <c r="F521" s="68"/>
      <c r="G521" s="68"/>
      <c r="H521" s="68"/>
      <c r="I521" s="68"/>
      <c r="J521" s="68"/>
      <c r="K521" s="68"/>
      <c r="L521" s="68"/>
      <c r="M521" s="68"/>
      <c r="N521" s="68"/>
      <c r="O521" s="231"/>
      <c r="P521" s="231"/>
      <c r="Q521" s="231"/>
      <c r="R521" s="231"/>
      <c r="S521" s="231"/>
      <c r="T521" s="231"/>
      <c r="U521" s="231"/>
      <c r="V521" s="231"/>
      <c r="W521" s="231"/>
      <c r="X521" s="231"/>
      <c r="Y521" s="231"/>
      <c r="Z521" s="231"/>
    </row>
    <row r="522" spans="1:26" ht="14.25" customHeight="1">
      <c r="A522" s="68"/>
      <c r="B522" s="68"/>
      <c r="C522" s="68"/>
      <c r="D522" s="68"/>
      <c r="E522" s="68"/>
      <c r="F522" s="68"/>
      <c r="G522" s="68"/>
      <c r="H522" s="68"/>
      <c r="I522" s="68"/>
      <c r="J522" s="68"/>
      <c r="K522" s="68"/>
      <c r="L522" s="68"/>
      <c r="M522" s="68"/>
      <c r="N522" s="68"/>
      <c r="O522" s="231"/>
      <c r="P522" s="231"/>
      <c r="Q522" s="231"/>
      <c r="R522" s="231"/>
      <c r="S522" s="231"/>
      <c r="T522" s="231"/>
      <c r="U522" s="231"/>
      <c r="V522" s="231"/>
      <c r="W522" s="231"/>
      <c r="X522" s="231"/>
      <c r="Y522" s="231"/>
      <c r="Z522" s="231"/>
    </row>
    <row r="523" spans="1:26" ht="14.25" customHeight="1">
      <c r="A523" s="68"/>
      <c r="B523" s="68"/>
      <c r="C523" s="68"/>
      <c r="D523" s="68"/>
      <c r="E523" s="68"/>
      <c r="F523" s="68"/>
      <c r="G523" s="68"/>
      <c r="H523" s="68"/>
      <c r="I523" s="68"/>
      <c r="J523" s="68"/>
      <c r="K523" s="68"/>
      <c r="L523" s="68"/>
      <c r="M523" s="68"/>
      <c r="N523" s="68"/>
      <c r="O523" s="231"/>
      <c r="P523" s="231"/>
      <c r="Q523" s="231"/>
      <c r="R523" s="231"/>
      <c r="S523" s="231"/>
      <c r="T523" s="231"/>
      <c r="U523" s="231"/>
      <c r="V523" s="231"/>
      <c r="W523" s="231"/>
      <c r="X523" s="231"/>
      <c r="Y523" s="231"/>
      <c r="Z523" s="231"/>
    </row>
    <row r="524" spans="1:26" ht="14.25" customHeight="1">
      <c r="A524" s="68"/>
      <c r="B524" s="68"/>
      <c r="C524" s="68"/>
      <c r="D524" s="68"/>
      <c r="E524" s="68"/>
      <c r="F524" s="68"/>
      <c r="G524" s="68"/>
      <c r="H524" s="68"/>
      <c r="I524" s="68"/>
      <c r="J524" s="68"/>
      <c r="K524" s="68"/>
      <c r="L524" s="68"/>
      <c r="M524" s="68"/>
      <c r="N524" s="68"/>
      <c r="O524" s="231"/>
      <c r="P524" s="231"/>
      <c r="Q524" s="231"/>
      <c r="R524" s="231"/>
      <c r="S524" s="231"/>
      <c r="T524" s="231"/>
      <c r="U524" s="231"/>
      <c r="V524" s="231"/>
      <c r="W524" s="231"/>
      <c r="X524" s="231"/>
      <c r="Y524" s="231"/>
      <c r="Z524" s="231"/>
    </row>
    <row r="525" spans="1:26" ht="14.25" customHeight="1">
      <c r="A525" s="68"/>
      <c r="B525" s="68"/>
      <c r="C525" s="68"/>
      <c r="D525" s="68"/>
      <c r="E525" s="68"/>
      <c r="F525" s="68"/>
      <c r="G525" s="68"/>
      <c r="H525" s="68"/>
      <c r="I525" s="68"/>
      <c r="J525" s="68"/>
      <c r="K525" s="68"/>
      <c r="L525" s="68"/>
      <c r="M525" s="68"/>
      <c r="N525" s="68"/>
      <c r="O525" s="231"/>
      <c r="P525" s="231"/>
      <c r="Q525" s="231"/>
      <c r="R525" s="231"/>
      <c r="S525" s="231"/>
      <c r="T525" s="231"/>
      <c r="U525" s="231"/>
      <c r="V525" s="231"/>
      <c r="W525" s="231"/>
      <c r="X525" s="231"/>
      <c r="Y525" s="231"/>
      <c r="Z525" s="231"/>
    </row>
    <row r="526" spans="1:26" ht="14.25" customHeight="1">
      <c r="A526" s="68"/>
      <c r="B526" s="68"/>
      <c r="C526" s="68"/>
      <c r="D526" s="68"/>
      <c r="E526" s="68"/>
      <c r="F526" s="68"/>
      <c r="G526" s="68"/>
      <c r="H526" s="68"/>
      <c r="I526" s="68"/>
      <c r="J526" s="68"/>
      <c r="K526" s="68"/>
      <c r="L526" s="68"/>
      <c r="M526" s="68"/>
      <c r="N526" s="68"/>
      <c r="O526" s="231"/>
      <c r="P526" s="231"/>
      <c r="Q526" s="231"/>
      <c r="R526" s="231"/>
      <c r="S526" s="231"/>
      <c r="T526" s="231"/>
      <c r="U526" s="231"/>
      <c r="V526" s="231"/>
      <c r="W526" s="231"/>
      <c r="X526" s="231"/>
      <c r="Y526" s="231"/>
      <c r="Z526" s="231"/>
    </row>
    <row r="527" spans="1:26" ht="14.25" customHeight="1">
      <c r="A527" s="68"/>
      <c r="B527" s="68"/>
      <c r="C527" s="68"/>
      <c r="D527" s="68"/>
      <c r="E527" s="68"/>
      <c r="F527" s="68"/>
      <c r="G527" s="68"/>
      <c r="H527" s="68"/>
      <c r="I527" s="68"/>
      <c r="J527" s="68"/>
      <c r="K527" s="68"/>
      <c r="L527" s="68"/>
      <c r="M527" s="68"/>
      <c r="N527" s="68"/>
      <c r="O527" s="231"/>
      <c r="P527" s="231"/>
      <c r="Q527" s="231"/>
      <c r="R527" s="231"/>
      <c r="S527" s="231"/>
      <c r="T527" s="231"/>
      <c r="U527" s="231"/>
      <c r="V527" s="231"/>
      <c r="W527" s="231"/>
      <c r="X527" s="231"/>
      <c r="Y527" s="231"/>
      <c r="Z527" s="231"/>
    </row>
    <row r="528" spans="1:26" ht="14.25" customHeight="1">
      <c r="A528" s="68"/>
      <c r="B528" s="68"/>
      <c r="C528" s="68"/>
      <c r="D528" s="68"/>
      <c r="E528" s="68"/>
      <c r="F528" s="68"/>
      <c r="G528" s="68"/>
      <c r="H528" s="68"/>
      <c r="I528" s="68"/>
      <c r="J528" s="68"/>
      <c r="K528" s="68"/>
      <c r="L528" s="68"/>
      <c r="M528" s="68"/>
      <c r="N528" s="68"/>
      <c r="O528" s="231"/>
      <c r="P528" s="231"/>
      <c r="Q528" s="231"/>
      <c r="R528" s="231"/>
      <c r="S528" s="231"/>
      <c r="T528" s="231"/>
      <c r="U528" s="231"/>
      <c r="V528" s="231"/>
      <c r="W528" s="231"/>
      <c r="X528" s="231"/>
      <c r="Y528" s="231"/>
      <c r="Z528" s="231"/>
    </row>
    <row r="529" spans="1:26" ht="14.25" customHeight="1">
      <c r="A529" s="231"/>
      <c r="B529" s="231"/>
      <c r="C529" s="231"/>
      <c r="D529" s="231"/>
      <c r="E529" s="231"/>
      <c r="F529" s="231"/>
      <c r="G529" s="231"/>
      <c r="H529" s="231"/>
      <c r="I529" s="231"/>
      <c r="J529" s="231"/>
      <c r="K529" s="231"/>
      <c r="L529" s="231"/>
      <c r="M529" s="231"/>
      <c r="N529" s="231"/>
      <c r="O529" s="231"/>
      <c r="P529" s="231"/>
      <c r="Q529" s="231"/>
      <c r="R529" s="231"/>
      <c r="S529" s="231"/>
      <c r="T529" s="231"/>
      <c r="U529" s="231"/>
      <c r="V529" s="231"/>
      <c r="W529" s="231"/>
      <c r="X529" s="231"/>
      <c r="Y529" s="231"/>
      <c r="Z529" s="231"/>
    </row>
    <row r="530" spans="1:26" ht="14.25" customHeight="1">
      <c r="A530" s="231"/>
      <c r="B530" s="231"/>
      <c r="C530" s="231"/>
      <c r="D530" s="231"/>
      <c r="E530" s="231"/>
      <c r="F530" s="231"/>
      <c r="G530" s="231"/>
      <c r="H530" s="231"/>
      <c r="I530" s="231"/>
      <c r="J530" s="231"/>
      <c r="K530" s="231"/>
      <c r="L530" s="231"/>
      <c r="M530" s="231"/>
      <c r="N530" s="231"/>
      <c r="O530" s="231"/>
      <c r="P530" s="231"/>
      <c r="Q530" s="231"/>
      <c r="R530" s="231"/>
      <c r="S530" s="231"/>
      <c r="T530" s="231"/>
      <c r="U530" s="231"/>
      <c r="V530" s="231"/>
      <c r="W530" s="231"/>
      <c r="X530" s="231"/>
      <c r="Y530" s="231"/>
      <c r="Z530" s="231"/>
    </row>
    <row r="531" spans="1:26" ht="14.25" customHeight="1">
      <c r="A531" s="231"/>
      <c r="B531" s="231"/>
      <c r="C531" s="231"/>
      <c r="D531" s="231"/>
      <c r="E531" s="231"/>
      <c r="F531" s="231"/>
      <c r="G531" s="231"/>
      <c r="H531" s="231"/>
      <c r="I531" s="231"/>
      <c r="J531" s="231"/>
      <c r="K531" s="231"/>
      <c r="L531" s="231"/>
      <c r="M531" s="231"/>
      <c r="N531" s="231"/>
      <c r="O531" s="231"/>
      <c r="P531" s="231"/>
      <c r="Q531" s="231"/>
      <c r="R531" s="231"/>
      <c r="S531" s="231"/>
      <c r="T531" s="231"/>
      <c r="U531" s="231"/>
      <c r="V531" s="231"/>
      <c r="W531" s="231"/>
      <c r="X531" s="231"/>
      <c r="Y531" s="231"/>
      <c r="Z531" s="231"/>
    </row>
    <row r="532" spans="1:26" ht="14.25" customHeight="1">
      <c r="A532" s="231"/>
      <c r="B532" s="231"/>
      <c r="C532" s="231"/>
      <c r="D532" s="231"/>
      <c r="E532" s="231"/>
      <c r="F532" s="231"/>
      <c r="G532" s="231"/>
      <c r="H532" s="231"/>
      <c r="I532" s="231"/>
      <c r="J532" s="231"/>
      <c r="K532" s="231"/>
      <c r="L532" s="231"/>
      <c r="M532" s="231"/>
      <c r="N532" s="231"/>
      <c r="O532" s="231"/>
      <c r="P532" s="231"/>
      <c r="Q532" s="231"/>
      <c r="R532" s="231"/>
      <c r="S532" s="231"/>
      <c r="T532" s="231"/>
      <c r="U532" s="231"/>
      <c r="V532" s="231"/>
      <c r="W532" s="231"/>
      <c r="X532" s="231"/>
      <c r="Y532" s="231"/>
      <c r="Z532" s="231"/>
    </row>
    <row r="533" spans="1:26" ht="14.25" customHeight="1">
      <c r="A533" s="231"/>
      <c r="B533" s="231"/>
      <c r="C533" s="231"/>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1"/>
    </row>
    <row r="534" spans="1:26" ht="14.25" customHeight="1">
      <c r="A534" s="231"/>
      <c r="B534" s="231"/>
      <c r="C534" s="231"/>
      <c r="D534" s="231"/>
      <c r="E534" s="231"/>
      <c r="F534" s="231"/>
      <c r="G534" s="231"/>
      <c r="H534" s="231"/>
      <c r="I534" s="231"/>
      <c r="J534" s="231"/>
      <c r="K534" s="231"/>
      <c r="L534" s="231"/>
      <c r="M534" s="231"/>
      <c r="N534" s="231"/>
      <c r="O534" s="231"/>
      <c r="P534" s="231"/>
      <c r="Q534" s="231"/>
      <c r="R534" s="231"/>
      <c r="S534" s="231"/>
      <c r="T534" s="231"/>
      <c r="U534" s="231"/>
      <c r="V534" s="231"/>
      <c r="W534" s="231"/>
      <c r="X534" s="231"/>
      <c r="Y534" s="231"/>
      <c r="Z534" s="231"/>
    </row>
    <row r="535" spans="1:26" ht="14.25" customHeight="1">
      <c r="A535" s="231"/>
      <c r="B535" s="231"/>
      <c r="C535" s="231"/>
      <c r="D535" s="231"/>
      <c r="E535" s="231"/>
      <c r="F535" s="231"/>
      <c r="G535" s="231"/>
      <c r="H535" s="231"/>
      <c r="I535" s="231"/>
      <c r="J535" s="231"/>
      <c r="K535" s="231"/>
      <c r="L535" s="231"/>
      <c r="M535" s="231"/>
      <c r="N535" s="231"/>
      <c r="O535" s="231"/>
      <c r="P535" s="231"/>
      <c r="Q535" s="231"/>
      <c r="R535" s="231"/>
      <c r="S535" s="231"/>
      <c r="T535" s="231"/>
      <c r="U535" s="231"/>
      <c r="V535" s="231"/>
      <c r="W535" s="231"/>
      <c r="X535" s="231"/>
      <c r="Y535" s="231"/>
      <c r="Z535" s="231"/>
    </row>
    <row r="536" spans="1:26" ht="14.25" customHeight="1">
      <c r="A536" s="231"/>
      <c r="B536" s="231"/>
      <c r="C536" s="231"/>
      <c r="D536" s="231"/>
      <c r="E536" s="231"/>
      <c r="F536" s="231"/>
      <c r="G536" s="231"/>
      <c r="H536" s="231"/>
      <c r="I536" s="231"/>
      <c r="J536" s="231"/>
      <c r="K536" s="231"/>
      <c r="L536" s="231"/>
      <c r="M536" s="231"/>
      <c r="N536" s="231"/>
      <c r="O536" s="231"/>
      <c r="P536" s="231"/>
      <c r="Q536" s="231"/>
      <c r="R536" s="231"/>
      <c r="S536" s="231"/>
      <c r="T536" s="231"/>
      <c r="U536" s="231"/>
      <c r="V536" s="231"/>
      <c r="W536" s="231"/>
      <c r="X536" s="231"/>
      <c r="Y536" s="231"/>
      <c r="Z536" s="231"/>
    </row>
    <row r="537" spans="1:26" ht="14.25" customHeight="1">
      <c r="A537" s="231"/>
      <c r="B537" s="231"/>
      <c r="C537" s="231"/>
      <c r="D537" s="231"/>
      <c r="E537" s="231"/>
      <c r="F537" s="231"/>
      <c r="G537" s="231"/>
      <c r="H537" s="231"/>
      <c r="I537" s="231"/>
      <c r="J537" s="231"/>
      <c r="K537" s="231"/>
      <c r="L537" s="231"/>
      <c r="M537" s="231"/>
      <c r="N537" s="231"/>
      <c r="O537" s="231"/>
      <c r="P537" s="231"/>
      <c r="Q537" s="231"/>
      <c r="R537" s="231"/>
      <c r="S537" s="231"/>
      <c r="T537" s="231"/>
      <c r="U537" s="231"/>
      <c r="V537" s="231"/>
      <c r="W537" s="231"/>
      <c r="X537" s="231"/>
      <c r="Y537" s="231"/>
      <c r="Z537" s="231"/>
    </row>
    <row r="538" spans="1:26" ht="14.25" customHeight="1">
      <c r="A538" s="231"/>
      <c r="B538" s="231"/>
      <c r="C538" s="231"/>
      <c r="D538" s="231"/>
      <c r="E538" s="231"/>
      <c r="F538" s="231"/>
      <c r="G538" s="231"/>
      <c r="H538" s="231"/>
      <c r="I538" s="231"/>
      <c r="J538" s="231"/>
      <c r="K538" s="231"/>
      <c r="L538" s="231"/>
      <c r="M538" s="231"/>
      <c r="N538" s="231"/>
      <c r="O538" s="231"/>
      <c r="P538" s="231"/>
      <c r="Q538" s="231"/>
      <c r="R538" s="231"/>
      <c r="S538" s="231"/>
      <c r="T538" s="231"/>
      <c r="U538" s="231"/>
      <c r="V538" s="231"/>
      <c r="W538" s="231"/>
      <c r="X538" s="231"/>
      <c r="Y538" s="231"/>
      <c r="Z538" s="231"/>
    </row>
    <row r="539" spans="1:26" ht="14.25" customHeight="1">
      <c r="A539" s="231"/>
      <c r="B539" s="231"/>
      <c r="C539" s="231"/>
      <c r="D539" s="231"/>
      <c r="E539" s="231"/>
      <c r="F539" s="231"/>
      <c r="G539" s="231"/>
      <c r="H539" s="231"/>
      <c r="I539" s="231"/>
      <c r="J539" s="231"/>
      <c r="K539" s="231"/>
      <c r="L539" s="231"/>
      <c r="M539" s="231"/>
      <c r="N539" s="231"/>
      <c r="O539" s="231"/>
      <c r="P539" s="231"/>
      <c r="Q539" s="231"/>
      <c r="R539" s="231"/>
      <c r="S539" s="231"/>
      <c r="T539" s="231"/>
      <c r="U539" s="231"/>
      <c r="V539" s="231"/>
      <c r="W539" s="231"/>
      <c r="X539" s="231"/>
      <c r="Y539" s="231"/>
      <c r="Z539" s="231"/>
    </row>
    <row r="540" spans="1:26" ht="14.25" customHeight="1">
      <c r="A540" s="231"/>
      <c r="B540" s="231"/>
      <c r="C540" s="231"/>
      <c r="D540" s="231"/>
      <c r="E540" s="231"/>
      <c r="F540" s="231"/>
      <c r="G540" s="231"/>
      <c r="H540" s="231"/>
      <c r="I540" s="231"/>
      <c r="J540" s="231"/>
      <c r="K540" s="231"/>
      <c r="L540" s="231"/>
      <c r="M540" s="231"/>
      <c r="N540" s="231"/>
      <c r="O540" s="231"/>
      <c r="P540" s="231"/>
      <c r="Q540" s="231"/>
      <c r="R540" s="231"/>
      <c r="S540" s="231"/>
      <c r="T540" s="231"/>
      <c r="U540" s="231"/>
      <c r="V540" s="231"/>
      <c r="W540" s="231"/>
      <c r="X540" s="231"/>
      <c r="Y540" s="231"/>
      <c r="Z540" s="231"/>
    </row>
    <row r="541" spans="1:26" ht="14.25" customHeight="1">
      <c r="A541" s="231"/>
      <c r="B541" s="231"/>
      <c r="C541" s="231"/>
      <c r="D541" s="231"/>
      <c r="E541" s="231"/>
      <c r="F541" s="231"/>
      <c r="G541" s="231"/>
      <c r="H541" s="231"/>
      <c r="I541" s="231"/>
      <c r="J541" s="231"/>
      <c r="K541" s="231"/>
      <c r="L541" s="231"/>
      <c r="M541" s="231"/>
      <c r="N541" s="231"/>
      <c r="O541" s="231"/>
      <c r="P541" s="231"/>
      <c r="Q541" s="231"/>
      <c r="R541" s="231"/>
      <c r="S541" s="231"/>
      <c r="T541" s="231"/>
      <c r="U541" s="231"/>
      <c r="V541" s="231"/>
      <c r="W541" s="231"/>
      <c r="X541" s="231"/>
      <c r="Y541" s="231"/>
      <c r="Z541" s="231"/>
    </row>
    <row r="542" spans="1:26" ht="14.25" customHeight="1">
      <c r="A542" s="231"/>
      <c r="B542" s="231"/>
      <c r="C542" s="231"/>
      <c r="D542" s="231"/>
      <c r="E542" s="231"/>
      <c r="F542" s="231"/>
      <c r="G542" s="231"/>
      <c r="H542" s="231"/>
      <c r="I542" s="231"/>
      <c r="J542" s="231"/>
      <c r="K542" s="231"/>
      <c r="L542" s="231"/>
      <c r="M542" s="231"/>
      <c r="N542" s="231"/>
      <c r="O542" s="231"/>
      <c r="P542" s="231"/>
      <c r="Q542" s="231"/>
      <c r="R542" s="231"/>
      <c r="S542" s="231"/>
      <c r="T542" s="231"/>
      <c r="U542" s="231"/>
      <c r="V542" s="231"/>
      <c r="W542" s="231"/>
      <c r="X542" s="231"/>
      <c r="Y542" s="231"/>
      <c r="Z542" s="231"/>
    </row>
    <row r="543" spans="1:26" ht="14.25" customHeight="1">
      <c r="A543" s="231"/>
      <c r="B543" s="231"/>
      <c r="C543" s="231"/>
      <c r="D543" s="231"/>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1"/>
    </row>
    <row r="544" spans="1:26" ht="14.25" customHeight="1">
      <c r="A544" s="231"/>
      <c r="B544" s="231"/>
      <c r="C544" s="231"/>
      <c r="D544" s="231"/>
      <c r="E544" s="231"/>
      <c r="F544" s="231"/>
      <c r="G544" s="231"/>
      <c r="H544" s="231"/>
      <c r="I544" s="231"/>
      <c r="J544" s="231"/>
      <c r="K544" s="231"/>
      <c r="L544" s="231"/>
      <c r="M544" s="231"/>
      <c r="N544" s="231"/>
      <c r="O544" s="231"/>
      <c r="P544" s="231"/>
      <c r="Q544" s="231"/>
      <c r="R544" s="231"/>
      <c r="S544" s="231"/>
      <c r="T544" s="231"/>
      <c r="U544" s="231"/>
      <c r="V544" s="231"/>
      <c r="W544" s="231"/>
      <c r="X544" s="231"/>
      <c r="Y544" s="231"/>
      <c r="Z544" s="231"/>
    </row>
    <row r="545" spans="1:26" ht="14.25" customHeight="1">
      <c r="A545" s="231"/>
      <c r="B545" s="231"/>
      <c r="C545" s="231"/>
      <c r="D545" s="231"/>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1"/>
    </row>
    <row r="546" spans="1:26" ht="14.25" customHeight="1">
      <c r="A546" s="231"/>
      <c r="B546" s="231"/>
      <c r="C546" s="231"/>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1"/>
    </row>
    <row r="547" spans="1:26" ht="14.25" customHeight="1">
      <c r="A547" s="231"/>
      <c r="B547" s="231"/>
      <c r="C547" s="231"/>
      <c r="D547" s="231"/>
      <c r="E547" s="231"/>
      <c r="F547" s="231"/>
      <c r="G547" s="231"/>
      <c r="H547" s="231"/>
      <c r="I547" s="231"/>
      <c r="J547" s="231"/>
      <c r="K547" s="231"/>
      <c r="L547" s="231"/>
      <c r="M547" s="231"/>
      <c r="N547" s="231"/>
      <c r="O547" s="231"/>
      <c r="P547" s="231"/>
      <c r="Q547" s="231"/>
      <c r="R547" s="231"/>
      <c r="S547" s="231"/>
      <c r="T547" s="231"/>
      <c r="U547" s="231"/>
      <c r="V547" s="231"/>
      <c r="W547" s="231"/>
      <c r="X547" s="231"/>
      <c r="Y547" s="231"/>
      <c r="Z547" s="231"/>
    </row>
    <row r="548" spans="1:26" ht="14.25" customHeight="1">
      <c r="A548" s="231"/>
      <c r="B548" s="231"/>
      <c r="C548" s="231"/>
      <c r="D548" s="231"/>
      <c r="E548" s="231"/>
      <c r="F548" s="231"/>
      <c r="G548" s="231"/>
      <c r="H548" s="231"/>
      <c r="I548" s="231"/>
      <c r="J548" s="231"/>
      <c r="K548" s="231"/>
      <c r="L548" s="231"/>
      <c r="M548" s="231"/>
      <c r="N548" s="231"/>
      <c r="O548" s="231"/>
      <c r="P548" s="231"/>
      <c r="Q548" s="231"/>
      <c r="R548" s="231"/>
      <c r="S548" s="231"/>
      <c r="T548" s="231"/>
      <c r="U548" s="231"/>
      <c r="V548" s="231"/>
      <c r="W548" s="231"/>
      <c r="X548" s="231"/>
      <c r="Y548" s="231"/>
      <c r="Z548" s="231"/>
    </row>
    <row r="549" spans="1:26" ht="14.25" customHeight="1">
      <c r="A549" s="231"/>
      <c r="B549" s="231"/>
      <c r="C549" s="231"/>
      <c r="D549" s="231"/>
      <c r="E549" s="231"/>
      <c r="F549" s="231"/>
      <c r="G549" s="231"/>
      <c r="H549" s="231"/>
      <c r="I549" s="231"/>
      <c r="J549" s="231"/>
      <c r="K549" s="231"/>
      <c r="L549" s="231"/>
      <c r="M549" s="231"/>
      <c r="N549" s="231"/>
      <c r="O549" s="231"/>
      <c r="P549" s="231"/>
      <c r="Q549" s="231"/>
      <c r="R549" s="231"/>
      <c r="S549" s="231"/>
      <c r="T549" s="231"/>
      <c r="U549" s="231"/>
      <c r="V549" s="231"/>
      <c r="W549" s="231"/>
      <c r="X549" s="231"/>
      <c r="Y549" s="231"/>
      <c r="Z549" s="231"/>
    </row>
    <row r="550" spans="1:26" ht="14.25" customHeight="1">
      <c r="A550" s="231"/>
      <c r="B550" s="231"/>
      <c r="C550" s="231"/>
      <c r="D550" s="231"/>
      <c r="E550" s="231"/>
      <c r="F550" s="231"/>
      <c r="G550" s="231"/>
      <c r="H550" s="231"/>
      <c r="I550" s="231"/>
      <c r="J550" s="231"/>
      <c r="K550" s="231"/>
      <c r="L550" s="231"/>
      <c r="M550" s="231"/>
      <c r="N550" s="231"/>
      <c r="O550" s="231"/>
      <c r="P550" s="231"/>
      <c r="Q550" s="231"/>
      <c r="R550" s="231"/>
      <c r="S550" s="231"/>
      <c r="T550" s="231"/>
      <c r="U550" s="231"/>
      <c r="V550" s="231"/>
      <c r="W550" s="231"/>
      <c r="X550" s="231"/>
      <c r="Y550" s="231"/>
      <c r="Z550" s="231"/>
    </row>
    <row r="551" spans="1:26" ht="14.25" customHeight="1">
      <c r="A551" s="231"/>
      <c r="B551" s="231"/>
      <c r="C551" s="231"/>
      <c r="D551" s="231"/>
      <c r="E551" s="231"/>
      <c r="F551" s="231"/>
      <c r="G551" s="231"/>
      <c r="H551" s="231"/>
      <c r="I551" s="231"/>
      <c r="J551" s="231"/>
      <c r="K551" s="231"/>
      <c r="L551" s="231"/>
      <c r="M551" s="231"/>
      <c r="N551" s="231"/>
      <c r="O551" s="231"/>
      <c r="P551" s="231"/>
      <c r="Q551" s="231"/>
      <c r="R551" s="231"/>
      <c r="S551" s="231"/>
      <c r="T551" s="231"/>
      <c r="U551" s="231"/>
      <c r="V551" s="231"/>
      <c r="W551" s="231"/>
      <c r="X551" s="231"/>
      <c r="Y551" s="231"/>
      <c r="Z551" s="231"/>
    </row>
    <row r="552" spans="1:26" ht="14.25" customHeight="1">
      <c r="A552" s="231"/>
      <c r="B552" s="231"/>
      <c r="C552" s="231"/>
      <c r="D552" s="231"/>
      <c r="E552" s="231"/>
      <c r="F552" s="231"/>
      <c r="G552" s="231"/>
      <c r="H552" s="231"/>
      <c r="I552" s="231"/>
      <c r="J552" s="231"/>
      <c r="K552" s="231"/>
      <c r="L552" s="231"/>
      <c r="M552" s="231"/>
      <c r="N552" s="231"/>
      <c r="O552" s="231"/>
      <c r="P552" s="231"/>
      <c r="Q552" s="231"/>
      <c r="R552" s="231"/>
      <c r="S552" s="231"/>
      <c r="T552" s="231"/>
      <c r="U552" s="231"/>
      <c r="V552" s="231"/>
      <c r="W552" s="231"/>
      <c r="X552" s="231"/>
      <c r="Y552" s="231"/>
      <c r="Z552" s="231"/>
    </row>
    <row r="553" spans="1:26" ht="14.25" customHeight="1">
      <c r="A553" s="231"/>
      <c r="B553" s="231"/>
      <c r="C553" s="231"/>
      <c r="D553" s="231"/>
      <c r="E553" s="231"/>
      <c r="F553" s="231"/>
      <c r="G553" s="231"/>
      <c r="H553" s="231"/>
      <c r="I553" s="231"/>
      <c r="J553" s="231"/>
      <c r="K553" s="231"/>
      <c r="L553" s="231"/>
      <c r="M553" s="231"/>
      <c r="N553" s="231"/>
      <c r="O553" s="231"/>
      <c r="P553" s="231"/>
      <c r="Q553" s="231"/>
      <c r="R553" s="231"/>
      <c r="S553" s="231"/>
      <c r="T553" s="231"/>
      <c r="U553" s="231"/>
      <c r="V553" s="231"/>
      <c r="W553" s="231"/>
      <c r="X553" s="231"/>
      <c r="Y553" s="231"/>
      <c r="Z553" s="231"/>
    </row>
    <row r="554" spans="1:26" ht="14.25" customHeight="1">
      <c r="A554" s="231"/>
      <c r="B554" s="231"/>
      <c r="C554" s="231"/>
      <c r="D554" s="231"/>
      <c r="E554" s="231"/>
      <c r="F554" s="231"/>
      <c r="G554" s="231"/>
      <c r="H554" s="231"/>
      <c r="I554" s="231"/>
      <c r="J554" s="231"/>
      <c r="K554" s="231"/>
      <c r="L554" s="231"/>
      <c r="M554" s="231"/>
      <c r="N554" s="231"/>
      <c r="O554" s="231"/>
      <c r="P554" s="231"/>
      <c r="Q554" s="231"/>
      <c r="R554" s="231"/>
      <c r="S554" s="231"/>
      <c r="T554" s="231"/>
      <c r="U554" s="231"/>
      <c r="V554" s="231"/>
      <c r="W554" s="231"/>
      <c r="X554" s="231"/>
      <c r="Y554" s="231"/>
      <c r="Z554" s="231"/>
    </row>
    <row r="555" spans="1:26" ht="14.25" customHeight="1">
      <c r="A555" s="231"/>
      <c r="B555" s="231"/>
      <c r="C555" s="231"/>
      <c r="D555" s="231"/>
      <c r="E555" s="231"/>
      <c r="F555" s="231"/>
      <c r="G555" s="231"/>
      <c r="H555" s="231"/>
      <c r="I555" s="231"/>
      <c r="J555" s="231"/>
      <c r="K555" s="231"/>
      <c r="L555" s="231"/>
      <c r="M555" s="231"/>
      <c r="N555" s="231"/>
      <c r="O555" s="231"/>
      <c r="P555" s="231"/>
      <c r="Q555" s="231"/>
      <c r="R555" s="231"/>
      <c r="S555" s="231"/>
      <c r="T555" s="231"/>
      <c r="U555" s="231"/>
      <c r="V555" s="231"/>
      <c r="W555" s="231"/>
      <c r="X555" s="231"/>
      <c r="Y555" s="231"/>
      <c r="Z555" s="231"/>
    </row>
    <row r="556" spans="1:26" ht="14.25" customHeight="1">
      <c r="A556" s="231"/>
      <c r="B556" s="231"/>
      <c r="C556" s="231"/>
      <c r="D556" s="231"/>
      <c r="E556" s="231"/>
      <c r="F556" s="231"/>
      <c r="G556" s="231"/>
      <c r="H556" s="231"/>
      <c r="I556" s="231"/>
      <c r="J556" s="231"/>
      <c r="K556" s="231"/>
      <c r="L556" s="231"/>
      <c r="M556" s="231"/>
      <c r="N556" s="231"/>
      <c r="O556" s="231"/>
      <c r="P556" s="231"/>
      <c r="Q556" s="231"/>
      <c r="R556" s="231"/>
      <c r="S556" s="231"/>
      <c r="T556" s="231"/>
      <c r="U556" s="231"/>
      <c r="V556" s="231"/>
      <c r="W556" s="231"/>
      <c r="X556" s="231"/>
      <c r="Y556" s="231"/>
      <c r="Z556" s="231"/>
    </row>
    <row r="557" spans="1:26" ht="14.25" customHeight="1">
      <c r="A557" s="231"/>
      <c r="B557" s="231"/>
      <c r="C557" s="231"/>
      <c r="D557" s="231"/>
      <c r="E557" s="231"/>
      <c r="F557" s="231"/>
      <c r="G557" s="231"/>
      <c r="H557" s="231"/>
      <c r="I557" s="231"/>
      <c r="J557" s="231"/>
      <c r="K557" s="231"/>
      <c r="L557" s="231"/>
      <c r="M557" s="231"/>
      <c r="N557" s="231"/>
      <c r="O557" s="231"/>
      <c r="P557" s="231"/>
      <c r="Q557" s="231"/>
      <c r="R557" s="231"/>
      <c r="S557" s="231"/>
      <c r="T557" s="231"/>
      <c r="U557" s="231"/>
      <c r="V557" s="231"/>
      <c r="W557" s="231"/>
      <c r="X557" s="231"/>
      <c r="Y557" s="231"/>
      <c r="Z557" s="231"/>
    </row>
    <row r="558" spans="1:26" ht="14.25" customHeight="1">
      <c r="A558" s="231"/>
      <c r="B558" s="231"/>
      <c r="C558" s="231"/>
      <c r="D558" s="231"/>
      <c r="E558" s="231"/>
      <c r="F558" s="231"/>
      <c r="G558" s="231"/>
      <c r="H558" s="231"/>
      <c r="I558" s="231"/>
      <c r="J558" s="231"/>
      <c r="K558" s="231"/>
      <c r="L558" s="231"/>
      <c r="M558" s="231"/>
      <c r="N558" s="231"/>
      <c r="O558" s="231"/>
      <c r="P558" s="231"/>
      <c r="Q558" s="231"/>
      <c r="R558" s="231"/>
      <c r="S558" s="231"/>
      <c r="T558" s="231"/>
      <c r="U558" s="231"/>
      <c r="V558" s="231"/>
      <c r="W558" s="231"/>
      <c r="X558" s="231"/>
      <c r="Y558" s="231"/>
      <c r="Z558" s="231"/>
    </row>
    <row r="559" spans="1:26" ht="14.25" customHeight="1">
      <c r="A559" s="231"/>
      <c r="B559" s="231"/>
      <c r="C559" s="231"/>
      <c r="D559" s="231"/>
      <c r="E559" s="231"/>
      <c r="F559" s="231"/>
      <c r="G559" s="231"/>
      <c r="H559" s="231"/>
      <c r="I559" s="231"/>
      <c r="J559" s="231"/>
      <c r="K559" s="231"/>
      <c r="L559" s="231"/>
      <c r="M559" s="231"/>
      <c r="N559" s="231"/>
      <c r="O559" s="231"/>
      <c r="P559" s="231"/>
      <c r="Q559" s="231"/>
      <c r="R559" s="231"/>
      <c r="S559" s="231"/>
      <c r="T559" s="231"/>
      <c r="U559" s="231"/>
      <c r="V559" s="231"/>
      <c r="W559" s="231"/>
      <c r="X559" s="231"/>
      <c r="Y559" s="231"/>
      <c r="Z559" s="231"/>
    </row>
    <row r="560" spans="1:26" ht="14.25" customHeight="1">
      <c r="A560" s="231"/>
      <c r="B560" s="231"/>
      <c r="C560" s="231"/>
      <c r="D560" s="231"/>
      <c r="E560" s="231"/>
      <c r="F560" s="231"/>
      <c r="G560" s="231"/>
      <c r="H560" s="231"/>
      <c r="I560" s="231"/>
      <c r="J560" s="231"/>
      <c r="K560" s="231"/>
      <c r="L560" s="231"/>
      <c r="M560" s="231"/>
      <c r="N560" s="231"/>
      <c r="O560" s="231"/>
      <c r="P560" s="231"/>
      <c r="Q560" s="231"/>
      <c r="R560" s="231"/>
      <c r="S560" s="231"/>
      <c r="T560" s="231"/>
      <c r="U560" s="231"/>
      <c r="V560" s="231"/>
      <c r="W560" s="231"/>
      <c r="X560" s="231"/>
      <c r="Y560" s="231"/>
      <c r="Z560" s="231"/>
    </row>
    <row r="561" spans="1:26" ht="14.25" customHeight="1">
      <c r="A561" s="231"/>
      <c r="B561" s="231"/>
      <c r="C561" s="231"/>
      <c r="D561" s="231"/>
      <c r="E561" s="231"/>
      <c r="F561" s="231"/>
      <c r="G561" s="231"/>
      <c r="H561" s="231"/>
      <c r="I561" s="231"/>
      <c r="J561" s="231"/>
      <c r="K561" s="231"/>
      <c r="L561" s="231"/>
      <c r="M561" s="231"/>
      <c r="N561" s="231"/>
      <c r="O561" s="231"/>
      <c r="P561" s="231"/>
      <c r="Q561" s="231"/>
      <c r="R561" s="231"/>
      <c r="S561" s="231"/>
      <c r="T561" s="231"/>
      <c r="U561" s="231"/>
      <c r="V561" s="231"/>
      <c r="W561" s="231"/>
      <c r="X561" s="231"/>
      <c r="Y561" s="231"/>
      <c r="Z561" s="231"/>
    </row>
    <row r="562" spans="1:26" ht="14.25" customHeight="1">
      <c r="A562" s="231"/>
      <c r="B562" s="231"/>
      <c r="C562" s="231"/>
      <c r="D562" s="231"/>
      <c r="E562" s="231"/>
      <c r="F562" s="231"/>
      <c r="G562" s="231"/>
      <c r="H562" s="231"/>
      <c r="I562" s="231"/>
      <c r="J562" s="231"/>
      <c r="K562" s="231"/>
      <c r="L562" s="231"/>
      <c r="M562" s="231"/>
      <c r="N562" s="231"/>
      <c r="O562" s="231"/>
      <c r="P562" s="231"/>
      <c r="Q562" s="231"/>
      <c r="R562" s="231"/>
      <c r="S562" s="231"/>
      <c r="T562" s="231"/>
      <c r="U562" s="231"/>
      <c r="V562" s="231"/>
      <c r="W562" s="231"/>
      <c r="X562" s="231"/>
      <c r="Y562" s="231"/>
      <c r="Z562" s="231"/>
    </row>
    <row r="563" spans="1:26" ht="14.25" customHeight="1">
      <c r="A563" s="231"/>
      <c r="B563" s="231"/>
      <c r="C563" s="231"/>
      <c r="D563" s="231"/>
      <c r="E563" s="231"/>
      <c r="F563" s="231"/>
      <c r="G563" s="231"/>
      <c r="H563" s="231"/>
      <c r="I563" s="231"/>
      <c r="J563" s="231"/>
      <c r="K563" s="231"/>
      <c r="L563" s="231"/>
      <c r="M563" s="231"/>
      <c r="N563" s="231"/>
      <c r="O563" s="231"/>
      <c r="P563" s="231"/>
      <c r="Q563" s="231"/>
      <c r="R563" s="231"/>
      <c r="S563" s="231"/>
      <c r="T563" s="231"/>
      <c r="U563" s="231"/>
      <c r="V563" s="231"/>
      <c r="W563" s="231"/>
      <c r="X563" s="231"/>
      <c r="Y563" s="231"/>
      <c r="Z563" s="231"/>
    </row>
    <row r="564" spans="1:26" ht="14.25" customHeight="1">
      <c r="A564" s="231"/>
      <c r="B564" s="231"/>
      <c r="C564" s="231"/>
      <c r="D564" s="231"/>
      <c r="E564" s="231"/>
      <c r="F564" s="231"/>
      <c r="G564" s="231"/>
      <c r="H564" s="231"/>
      <c r="I564" s="231"/>
      <c r="J564" s="231"/>
      <c r="K564" s="231"/>
      <c r="L564" s="231"/>
      <c r="M564" s="231"/>
      <c r="N564" s="231"/>
      <c r="O564" s="231"/>
      <c r="P564" s="231"/>
      <c r="Q564" s="231"/>
      <c r="R564" s="231"/>
      <c r="S564" s="231"/>
      <c r="T564" s="231"/>
      <c r="U564" s="231"/>
      <c r="V564" s="231"/>
      <c r="W564" s="231"/>
      <c r="X564" s="231"/>
      <c r="Y564" s="231"/>
      <c r="Z564" s="231"/>
    </row>
    <row r="565" spans="1:26" ht="14.25" customHeight="1">
      <c r="A565" s="231"/>
      <c r="B565" s="231"/>
      <c r="C565" s="231"/>
      <c r="D565" s="231"/>
      <c r="E565" s="231"/>
      <c r="F565" s="231"/>
      <c r="G565" s="231"/>
      <c r="H565" s="231"/>
      <c r="I565" s="231"/>
      <c r="J565" s="231"/>
      <c r="K565" s="231"/>
      <c r="L565" s="231"/>
      <c r="M565" s="231"/>
      <c r="N565" s="231"/>
      <c r="O565" s="231"/>
      <c r="P565" s="231"/>
      <c r="Q565" s="231"/>
      <c r="R565" s="231"/>
      <c r="S565" s="231"/>
      <c r="T565" s="231"/>
      <c r="U565" s="231"/>
      <c r="V565" s="231"/>
      <c r="W565" s="231"/>
      <c r="X565" s="231"/>
      <c r="Y565" s="231"/>
      <c r="Z565" s="231"/>
    </row>
    <row r="566" spans="1:26" ht="14.25" customHeight="1">
      <c r="A566" s="231"/>
      <c r="B566" s="231"/>
      <c r="C566" s="231"/>
      <c r="D566" s="231"/>
      <c r="E566" s="231"/>
      <c r="F566" s="231"/>
      <c r="G566" s="231"/>
      <c r="H566" s="231"/>
      <c r="I566" s="231"/>
      <c r="J566" s="231"/>
      <c r="K566" s="231"/>
      <c r="L566" s="231"/>
      <c r="M566" s="231"/>
      <c r="N566" s="231"/>
      <c r="O566" s="231"/>
      <c r="P566" s="231"/>
      <c r="Q566" s="231"/>
      <c r="R566" s="231"/>
      <c r="S566" s="231"/>
      <c r="T566" s="231"/>
      <c r="U566" s="231"/>
      <c r="V566" s="231"/>
      <c r="W566" s="231"/>
      <c r="X566" s="231"/>
      <c r="Y566" s="231"/>
      <c r="Z566" s="231"/>
    </row>
    <row r="567" spans="1:26" ht="14.25" customHeight="1">
      <c r="A567" s="231"/>
      <c r="B567" s="231"/>
      <c r="C567" s="231"/>
      <c r="D567" s="231"/>
      <c r="E567" s="231"/>
      <c r="F567" s="231"/>
      <c r="G567" s="231"/>
      <c r="H567" s="231"/>
      <c r="I567" s="231"/>
      <c r="J567" s="231"/>
      <c r="K567" s="231"/>
      <c r="L567" s="231"/>
      <c r="M567" s="231"/>
      <c r="N567" s="231"/>
      <c r="O567" s="231"/>
      <c r="P567" s="231"/>
      <c r="Q567" s="231"/>
      <c r="R567" s="231"/>
      <c r="S567" s="231"/>
      <c r="T567" s="231"/>
      <c r="U567" s="231"/>
      <c r="V567" s="231"/>
      <c r="W567" s="231"/>
      <c r="X567" s="231"/>
      <c r="Y567" s="231"/>
      <c r="Z567" s="231"/>
    </row>
    <row r="568" spans="1:26" ht="14.25" customHeight="1">
      <c r="A568" s="231"/>
      <c r="B568" s="231"/>
      <c r="C568" s="231"/>
      <c r="D568" s="231"/>
      <c r="E568" s="231"/>
      <c r="F568" s="231"/>
      <c r="G568" s="231"/>
      <c r="H568" s="231"/>
      <c r="I568" s="231"/>
      <c r="J568" s="231"/>
      <c r="K568" s="231"/>
      <c r="L568" s="231"/>
      <c r="M568" s="231"/>
      <c r="N568" s="231"/>
      <c r="O568" s="231"/>
      <c r="P568" s="231"/>
      <c r="Q568" s="231"/>
      <c r="R568" s="231"/>
      <c r="S568" s="231"/>
      <c r="T568" s="231"/>
      <c r="U568" s="231"/>
      <c r="V568" s="231"/>
      <c r="W568" s="231"/>
      <c r="X568" s="231"/>
      <c r="Y568" s="231"/>
      <c r="Z568" s="231"/>
    </row>
    <row r="569" spans="1:26" ht="14.25" customHeight="1">
      <c r="A569" s="231"/>
      <c r="B569" s="231"/>
      <c r="C569" s="231"/>
      <c r="D569" s="231"/>
      <c r="E569" s="231"/>
      <c r="F569" s="231"/>
      <c r="G569" s="231"/>
      <c r="H569" s="231"/>
      <c r="I569" s="231"/>
      <c r="J569" s="231"/>
      <c r="K569" s="231"/>
      <c r="L569" s="231"/>
      <c r="M569" s="231"/>
      <c r="N569" s="231"/>
      <c r="O569" s="231"/>
      <c r="P569" s="231"/>
      <c r="Q569" s="231"/>
      <c r="R569" s="231"/>
      <c r="S569" s="231"/>
      <c r="T569" s="231"/>
      <c r="U569" s="231"/>
      <c r="V569" s="231"/>
      <c r="W569" s="231"/>
      <c r="X569" s="231"/>
      <c r="Y569" s="231"/>
      <c r="Z569" s="231"/>
    </row>
    <row r="570" spans="1:26" ht="14.25" customHeight="1">
      <c r="A570" s="231"/>
      <c r="B570" s="231"/>
      <c r="C570" s="231"/>
      <c r="D570" s="231"/>
      <c r="E570" s="231"/>
      <c r="F570" s="231"/>
      <c r="G570" s="231"/>
      <c r="H570" s="231"/>
      <c r="I570" s="231"/>
      <c r="J570" s="231"/>
      <c r="K570" s="231"/>
      <c r="L570" s="231"/>
      <c r="M570" s="231"/>
      <c r="N570" s="231"/>
      <c r="O570" s="231"/>
      <c r="P570" s="231"/>
      <c r="Q570" s="231"/>
      <c r="R570" s="231"/>
      <c r="S570" s="231"/>
      <c r="T570" s="231"/>
      <c r="U570" s="231"/>
      <c r="V570" s="231"/>
      <c r="W570" s="231"/>
      <c r="X570" s="231"/>
      <c r="Y570" s="231"/>
      <c r="Z570" s="231"/>
    </row>
    <row r="571" spans="1:26" ht="14.25" customHeight="1">
      <c r="A571" s="231"/>
      <c r="B571" s="231"/>
      <c r="C571" s="231"/>
      <c r="D571" s="231"/>
      <c r="E571" s="231"/>
      <c r="F571" s="231"/>
      <c r="G571" s="231"/>
      <c r="H571" s="231"/>
      <c r="I571" s="231"/>
      <c r="J571" s="231"/>
      <c r="K571" s="231"/>
      <c r="L571" s="231"/>
      <c r="M571" s="231"/>
      <c r="N571" s="231"/>
      <c r="O571" s="231"/>
      <c r="P571" s="231"/>
      <c r="Q571" s="231"/>
      <c r="R571" s="231"/>
      <c r="S571" s="231"/>
      <c r="T571" s="231"/>
      <c r="U571" s="231"/>
      <c r="V571" s="231"/>
      <c r="W571" s="231"/>
      <c r="X571" s="231"/>
      <c r="Y571" s="231"/>
      <c r="Z571" s="231"/>
    </row>
    <row r="572" spans="1:26" ht="14.25" customHeight="1">
      <c r="A572" s="231"/>
      <c r="B572" s="231"/>
      <c r="C572" s="231"/>
      <c r="D572" s="231"/>
      <c r="E572" s="231"/>
      <c r="F572" s="231"/>
      <c r="G572" s="231"/>
      <c r="H572" s="231"/>
      <c r="I572" s="231"/>
      <c r="J572" s="231"/>
      <c r="K572" s="231"/>
      <c r="L572" s="231"/>
      <c r="M572" s="231"/>
      <c r="N572" s="231"/>
      <c r="O572" s="231"/>
      <c r="P572" s="231"/>
      <c r="Q572" s="231"/>
      <c r="R572" s="231"/>
      <c r="S572" s="231"/>
      <c r="T572" s="231"/>
      <c r="U572" s="231"/>
      <c r="V572" s="231"/>
      <c r="W572" s="231"/>
      <c r="X572" s="231"/>
      <c r="Y572" s="231"/>
      <c r="Z572" s="231"/>
    </row>
    <row r="573" spans="1:26" ht="14.25" customHeight="1">
      <c r="A573" s="231"/>
      <c r="B573" s="231"/>
      <c r="C573" s="231"/>
      <c r="D573" s="231"/>
      <c r="E573" s="231"/>
      <c r="F573" s="231"/>
      <c r="G573" s="231"/>
      <c r="H573" s="231"/>
      <c r="I573" s="231"/>
      <c r="J573" s="231"/>
      <c r="K573" s="231"/>
      <c r="L573" s="231"/>
      <c r="M573" s="231"/>
      <c r="N573" s="231"/>
      <c r="O573" s="231"/>
      <c r="P573" s="231"/>
      <c r="Q573" s="231"/>
      <c r="R573" s="231"/>
      <c r="S573" s="231"/>
      <c r="T573" s="231"/>
      <c r="U573" s="231"/>
      <c r="V573" s="231"/>
      <c r="W573" s="231"/>
      <c r="X573" s="231"/>
      <c r="Y573" s="231"/>
      <c r="Z573" s="231"/>
    </row>
    <row r="574" spans="1:26" ht="14.25" customHeight="1">
      <c r="A574" s="231"/>
      <c r="B574" s="231"/>
      <c r="C574" s="231"/>
      <c r="D574" s="231"/>
      <c r="E574" s="231"/>
      <c r="F574" s="231"/>
      <c r="G574" s="231"/>
      <c r="H574" s="231"/>
      <c r="I574" s="231"/>
      <c r="J574" s="231"/>
      <c r="K574" s="231"/>
      <c r="L574" s="231"/>
      <c r="M574" s="231"/>
      <c r="N574" s="231"/>
      <c r="O574" s="231"/>
      <c r="P574" s="231"/>
      <c r="Q574" s="231"/>
      <c r="R574" s="231"/>
      <c r="S574" s="231"/>
      <c r="T574" s="231"/>
      <c r="U574" s="231"/>
      <c r="V574" s="231"/>
      <c r="W574" s="231"/>
      <c r="X574" s="231"/>
      <c r="Y574" s="231"/>
      <c r="Z574" s="231"/>
    </row>
    <row r="575" spans="1:26" ht="14.25" customHeight="1">
      <c r="A575" s="231"/>
      <c r="B575" s="231"/>
      <c r="C575" s="231"/>
      <c r="D575" s="231"/>
      <c r="E575" s="231"/>
      <c r="F575" s="231"/>
      <c r="G575" s="231"/>
      <c r="H575" s="231"/>
      <c r="I575" s="231"/>
      <c r="J575" s="231"/>
      <c r="K575" s="231"/>
      <c r="L575" s="231"/>
      <c r="M575" s="231"/>
      <c r="N575" s="231"/>
      <c r="O575" s="231"/>
      <c r="P575" s="231"/>
      <c r="Q575" s="231"/>
      <c r="R575" s="231"/>
      <c r="S575" s="231"/>
      <c r="T575" s="231"/>
      <c r="U575" s="231"/>
      <c r="V575" s="231"/>
      <c r="W575" s="231"/>
      <c r="X575" s="231"/>
      <c r="Y575" s="231"/>
      <c r="Z575" s="231"/>
    </row>
    <row r="576" spans="1:26" ht="14.25" customHeight="1">
      <c r="A576" s="231"/>
      <c r="B576" s="231"/>
      <c r="C576" s="231"/>
      <c r="D576" s="231"/>
      <c r="E576" s="231"/>
      <c r="F576" s="231"/>
      <c r="G576" s="231"/>
      <c r="H576" s="231"/>
      <c r="I576" s="231"/>
      <c r="J576" s="231"/>
      <c r="K576" s="231"/>
      <c r="L576" s="231"/>
      <c r="M576" s="231"/>
      <c r="N576" s="231"/>
      <c r="O576" s="231"/>
      <c r="P576" s="231"/>
      <c r="Q576" s="231"/>
      <c r="R576" s="231"/>
      <c r="S576" s="231"/>
      <c r="T576" s="231"/>
      <c r="U576" s="231"/>
      <c r="V576" s="231"/>
      <c r="W576" s="231"/>
      <c r="X576" s="231"/>
      <c r="Y576" s="231"/>
      <c r="Z576" s="231"/>
    </row>
    <row r="577" spans="1:26" ht="14.25" customHeight="1">
      <c r="A577" s="231"/>
      <c r="B577" s="231"/>
      <c r="C577" s="231"/>
      <c r="D577" s="231"/>
      <c r="E577" s="231"/>
      <c r="F577" s="231"/>
      <c r="G577" s="231"/>
      <c r="H577" s="231"/>
      <c r="I577" s="231"/>
      <c r="J577" s="231"/>
      <c r="K577" s="231"/>
      <c r="L577" s="231"/>
      <c r="M577" s="231"/>
      <c r="N577" s="231"/>
      <c r="O577" s="231"/>
      <c r="P577" s="231"/>
      <c r="Q577" s="231"/>
      <c r="R577" s="231"/>
      <c r="S577" s="231"/>
      <c r="T577" s="231"/>
      <c r="U577" s="231"/>
      <c r="V577" s="231"/>
      <c r="W577" s="231"/>
      <c r="X577" s="231"/>
      <c r="Y577" s="231"/>
      <c r="Z577" s="231"/>
    </row>
    <row r="578" spans="1:26" ht="14.25" customHeight="1">
      <c r="A578" s="231"/>
      <c r="B578" s="231"/>
      <c r="C578" s="231"/>
      <c r="D578" s="231"/>
      <c r="E578" s="231"/>
      <c r="F578" s="231"/>
      <c r="G578" s="231"/>
      <c r="H578" s="231"/>
      <c r="I578" s="231"/>
      <c r="J578" s="231"/>
      <c r="K578" s="231"/>
      <c r="L578" s="231"/>
      <c r="M578" s="231"/>
      <c r="N578" s="231"/>
      <c r="O578" s="231"/>
      <c r="P578" s="231"/>
      <c r="Q578" s="231"/>
      <c r="R578" s="231"/>
      <c r="S578" s="231"/>
      <c r="T578" s="231"/>
      <c r="U578" s="231"/>
      <c r="V578" s="231"/>
      <c r="W578" s="231"/>
      <c r="X578" s="231"/>
      <c r="Y578" s="231"/>
      <c r="Z578" s="231"/>
    </row>
    <row r="579" spans="1:26" ht="14.25" customHeight="1">
      <c r="A579" s="231"/>
      <c r="B579" s="231"/>
      <c r="C579" s="231"/>
      <c r="D579" s="231"/>
      <c r="E579" s="231"/>
      <c r="F579" s="231"/>
      <c r="G579" s="231"/>
      <c r="H579" s="231"/>
      <c r="I579" s="231"/>
      <c r="J579" s="231"/>
      <c r="K579" s="231"/>
      <c r="L579" s="231"/>
      <c r="M579" s="231"/>
      <c r="N579" s="231"/>
      <c r="O579" s="231"/>
      <c r="P579" s="231"/>
      <c r="Q579" s="231"/>
      <c r="R579" s="231"/>
      <c r="S579" s="231"/>
      <c r="T579" s="231"/>
      <c r="U579" s="231"/>
      <c r="V579" s="231"/>
      <c r="W579" s="231"/>
      <c r="X579" s="231"/>
      <c r="Y579" s="231"/>
      <c r="Z579" s="231"/>
    </row>
    <row r="580" spans="1:26" ht="14.25" customHeight="1">
      <c r="A580" s="231"/>
      <c r="B580" s="231"/>
      <c r="C580" s="231"/>
      <c r="D580" s="231"/>
      <c r="E580" s="231"/>
      <c r="F580" s="231"/>
      <c r="G580" s="231"/>
      <c r="H580" s="231"/>
      <c r="I580" s="231"/>
      <c r="J580" s="231"/>
      <c r="K580" s="231"/>
      <c r="L580" s="231"/>
      <c r="M580" s="231"/>
      <c r="N580" s="231"/>
      <c r="O580" s="231"/>
      <c r="P580" s="231"/>
      <c r="Q580" s="231"/>
      <c r="R580" s="231"/>
      <c r="S580" s="231"/>
      <c r="T580" s="231"/>
      <c r="U580" s="231"/>
      <c r="V580" s="231"/>
      <c r="W580" s="231"/>
      <c r="X580" s="231"/>
      <c r="Y580" s="231"/>
      <c r="Z580" s="231"/>
    </row>
    <row r="581" spans="1:26" ht="14.25" customHeight="1">
      <c r="A581" s="231"/>
      <c r="B581" s="231"/>
      <c r="C581" s="231"/>
      <c r="D581" s="231"/>
      <c r="E581" s="231"/>
      <c r="F581" s="231"/>
      <c r="G581" s="231"/>
      <c r="H581" s="231"/>
      <c r="I581" s="231"/>
      <c r="J581" s="231"/>
      <c r="K581" s="231"/>
      <c r="L581" s="231"/>
      <c r="M581" s="231"/>
      <c r="N581" s="231"/>
      <c r="O581" s="231"/>
      <c r="P581" s="231"/>
      <c r="Q581" s="231"/>
      <c r="R581" s="231"/>
      <c r="S581" s="231"/>
      <c r="T581" s="231"/>
      <c r="U581" s="231"/>
      <c r="V581" s="231"/>
      <c r="W581" s="231"/>
      <c r="X581" s="231"/>
      <c r="Y581" s="231"/>
      <c r="Z581" s="231"/>
    </row>
    <row r="582" spans="1:26" ht="14.25" customHeight="1">
      <c r="A582" s="231"/>
      <c r="B582" s="231"/>
      <c r="C582" s="231"/>
      <c r="D582" s="231"/>
      <c r="E582" s="231"/>
      <c r="F582" s="231"/>
      <c r="G582" s="231"/>
      <c r="H582" s="231"/>
      <c r="I582" s="231"/>
      <c r="J582" s="231"/>
      <c r="K582" s="231"/>
      <c r="L582" s="231"/>
      <c r="M582" s="231"/>
      <c r="N582" s="231"/>
      <c r="O582" s="231"/>
      <c r="P582" s="231"/>
      <c r="Q582" s="231"/>
      <c r="R582" s="231"/>
      <c r="S582" s="231"/>
      <c r="T582" s="231"/>
      <c r="U582" s="231"/>
      <c r="V582" s="231"/>
      <c r="W582" s="231"/>
      <c r="X582" s="231"/>
      <c r="Y582" s="231"/>
      <c r="Z582" s="231"/>
    </row>
    <row r="583" spans="1:26" ht="14.25" customHeight="1">
      <c r="A583" s="231"/>
      <c r="B583" s="231"/>
      <c r="C583" s="231"/>
      <c r="D583" s="231"/>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1"/>
    </row>
    <row r="584" spans="1:26" ht="14.25" customHeight="1">
      <c r="A584" s="231"/>
      <c r="B584" s="231"/>
      <c r="C584" s="231"/>
      <c r="D584" s="231"/>
      <c r="E584" s="231"/>
      <c r="F584" s="231"/>
      <c r="G584" s="231"/>
      <c r="H584" s="231"/>
      <c r="I584" s="231"/>
      <c r="J584" s="231"/>
      <c r="K584" s="231"/>
      <c r="L584" s="231"/>
      <c r="M584" s="231"/>
      <c r="N584" s="231"/>
      <c r="O584" s="231"/>
      <c r="P584" s="231"/>
      <c r="Q584" s="231"/>
      <c r="R584" s="231"/>
      <c r="S584" s="231"/>
      <c r="T584" s="231"/>
      <c r="U584" s="231"/>
      <c r="V584" s="231"/>
      <c r="W584" s="231"/>
      <c r="X584" s="231"/>
      <c r="Y584" s="231"/>
      <c r="Z584" s="231"/>
    </row>
    <row r="585" spans="1:26" ht="14.25" customHeight="1">
      <c r="A585" s="231"/>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1"/>
    </row>
    <row r="586" spans="1:26" ht="14.25" customHeight="1">
      <c r="A586" s="231"/>
      <c r="B586" s="231"/>
      <c r="C586" s="231"/>
      <c r="D586" s="231"/>
      <c r="E586" s="231"/>
      <c r="F586" s="231"/>
      <c r="G586" s="231"/>
      <c r="H586" s="231"/>
      <c r="I586" s="231"/>
      <c r="J586" s="231"/>
      <c r="K586" s="231"/>
      <c r="L586" s="231"/>
      <c r="M586" s="231"/>
      <c r="N586" s="231"/>
      <c r="O586" s="231"/>
      <c r="P586" s="231"/>
      <c r="Q586" s="231"/>
      <c r="R586" s="231"/>
      <c r="S586" s="231"/>
      <c r="T586" s="231"/>
      <c r="U586" s="231"/>
      <c r="V586" s="231"/>
      <c r="W586" s="231"/>
      <c r="X586" s="231"/>
      <c r="Y586" s="231"/>
      <c r="Z586" s="231"/>
    </row>
    <row r="587" spans="1:26" ht="14.25" customHeight="1">
      <c r="A587" s="231"/>
      <c r="B587" s="231"/>
      <c r="C587" s="231"/>
      <c r="D587" s="231"/>
      <c r="E587" s="231"/>
      <c r="F587" s="231"/>
      <c r="G587" s="231"/>
      <c r="H587" s="231"/>
      <c r="I587" s="231"/>
      <c r="J587" s="231"/>
      <c r="K587" s="231"/>
      <c r="L587" s="231"/>
      <c r="M587" s="231"/>
      <c r="N587" s="231"/>
      <c r="O587" s="231"/>
      <c r="P587" s="231"/>
      <c r="Q587" s="231"/>
      <c r="R587" s="231"/>
      <c r="S587" s="231"/>
      <c r="T587" s="231"/>
      <c r="U587" s="231"/>
      <c r="V587" s="231"/>
      <c r="W587" s="231"/>
      <c r="X587" s="231"/>
      <c r="Y587" s="231"/>
      <c r="Z587" s="231"/>
    </row>
    <row r="588" spans="1:26" ht="14.25" customHeight="1">
      <c r="A588" s="231"/>
      <c r="B588" s="231"/>
      <c r="C588" s="231"/>
      <c r="D588" s="231"/>
      <c r="E588" s="231"/>
      <c r="F588" s="231"/>
      <c r="G588" s="231"/>
      <c r="H588" s="231"/>
      <c r="I588" s="231"/>
      <c r="J588" s="231"/>
      <c r="K588" s="231"/>
      <c r="L588" s="231"/>
      <c r="M588" s="231"/>
      <c r="N588" s="231"/>
      <c r="O588" s="231"/>
      <c r="P588" s="231"/>
      <c r="Q588" s="231"/>
      <c r="R588" s="231"/>
      <c r="S588" s="231"/>
      <c r="T588" s="231"/>
      <c r="U588" s="231"/>
      <c r="V588" s="231"/>
      <c r="W588" s="231"/>
      <c r="X588" s="231"/>
      <c r="Y588" s="231"/>
      <c r="Z588" s="231"/>
    </row>
    <row r="589" spans="1:26" ht="14.25" customHeight="1">
      <c r="A589" s="231"/>
      <c r="B589" s="231"/>
      <c r="C589" s="231"/>
      <c r="D589" s="231"/>
      <c r="E589" s="231"/>
      <c r="F589" s="231"/>
      <c r="G589" s="231"/>
      <c r="H589" s="231"/>
      <c r="I589" s="231"/>
      <c r="J589" s="231"/>
      <c r="K589" s="231"/>
      <c r="L589" s="231"/>
      <c r="M589" s="231"/>
      <c r="N589" s="231"/>
      <c r="O589" s="231"/>
      <c r="P589" s="231"/>
      <c r="Q589" s="231"/>
      <c r="R589" s="231"/>
      <c r="S589" s="231"/>
      <c r="T589" s="231"/>
      <c r="U589" s="231"/>
      <c r="V589" s="231"/>
      <c r="W589" s="231"/>
      <c r="X589" s="231"/>
      <c r="Y589" s="231"/>
      <c r="Z589" s="231"/>
    </row>
    <row r="590" spans="1:26" ht="14.25" customHeight="1">
      <c r="A590" s="231"/>
      <c r="B590" s="231"/>
      <c r="C590" s="231"/>
      <c r="D590" s="231"/>
      <c r="E590" s="231"/>
      <c r="F590" s="231"/>
      <c r="G590" s="231"/>
      <c r="H590" s="231"/>
      <c r="I590" s="231"/>
      <c r="J590" s="231"/>
      <c r="K590" s="231"/>
      <c r="L590" s="231"/>
      <c r="M590" s="231"/>
      <c r="N590" s="231"/>
      <c r="O590" s="231"/>
      <c r="P590" s="231"/>
      <c r="Q590" s="231"/>
      <c r="R590" s="231"/>
      <c r="S590" s="231"/>
      <c r="T590" s="231"/>
      <c r="U590" s="231"/>
      <c r="V590" s="231"/>
      <c r="W590" s="231"/>
      <c r="X590" s="231"/>
      <c r="Y590" s="231"/>
      <c r="Z590" s="231"/>
    </row>
    <row r="591" spans="1:26" ht="14.25" customHeight="1">
      <c r="A591" s="231"/>
      <c r="B591" s="231"/>
      <c r="C591" s="231"/>
      <c r="D591" s="231"/>
      <c r="E591" s="231"/>
      <c r="F591" s="231"/>
      <c r="G591" s="231"/>
      <c r="H591" s="231"/>
      <c r="I591" s="231"/>
      <c r="J591" s="231"/>
      <c r="K591" s="231"/>
      <c r="L591" s="231"/>
      <c r="M591" s="231"/>
      <c r="N591" s="231"/>
      <c r="O591" s="231"/>
      <c r="P591" s="231"/>
      <c r="Q591" s="231"/>
      <c r="R591" s="231"/>
      <c r="S591" s="231"/>
      <c r="T591" s="231"/>
      <c r="U591" s="231"/>
      <c r="V591" s="231"/>
      <c r="W591" s="231"/>
      <c r="X591" s="231"/>
      <c r="Y591" s="231"/>
      <c r="Z591" s="231"/>
    </row>
    <row r="592" spans="1:26" ht="14.25" customHeight="1">
      <c r="A592" s="231"/>
      <c r="B592" s="231"/>
      <c r="C592" s="231"/>
      <c r="D592" s="231"/>
      <c r="E592" s="231"/>
      <c r="F592" s="231"/>
      <c r="G592" s="231"/>
      <c r="H592" s="231"/>
      <c r="I592" s="231"/>
      <c r="J592" s="231"/>
      <c r="K592" s="231"/>
      <c r="L592" s="231"/>
      <c r="M592" s="231"/>
      <c r="N592" s="231"/>
      <c r="O592" s="231"/>
      <c r="P592" s="231"/>
      <c r="Q592" s="231"/>
      <c r="R592" s="231"/>
      <c r="S592" s="231"/>
      <c r="T592" s="231"/>
      <c r="U592" s="231"/>
      <c r="V592" s="231"/>
      <c r="W592" s="231"/>
      <c r="X592" s="231"/>
      <c r="Y592" s="231"/>
      <c r="Z592" s="231"/>
    </row>
    <row r="593" spans="1:26" ht="14.25" customHeight="1">
      <c r="A593" s="231"/>
      <c r="B593" s="231"/>
      <c r="C593" s="231"/>
      <c r="D593" s="231"/>
      <c r="E593" s="231"/>
      <c r="F593" s="231"/>
      <c r="G593" s="231"/>
      <c r="H593" s="231"/>
      <c r="I593" s="231"/>
      <c r="J593" s="231"/>
      <c r="K593" s="231"/>
      <c r="L593" s="231"/>
      <c r="M593" s="231"/>
      <c r="N593" s="231"/>
      <c r="O593" s="231"/>
      <c r="P593" s="231"/>
      <c r="Q593" s="231"/>
      <c r="R593" s="231"/>
      <c r="S593" s="231"/>
      <c r="T593" s="231"/>
      <c r="U593" s="231"/>
      <c r="V593" s="231"/>
      <c r="W593" s="231"/>
      <c r="X593" s="231"/>
      <c r="Y593" s="231"/>
      <c r="Z593" s="231"/>
    </row>
    <row r="594" spans="1:26" ht="14.25" customHeight="1">
      <c r="A594" s="231"/>
      <c r="B594" s="231"/>
      <c r="C594" s="231"/>
      <c r="D594" s="231"/>
      <c r="E594" s="231"/>
      <c r="F594" s="231"/>
      <c r="G594" s="231"/>
      <c r="H594" s="231"/>
      <c r="I594" s="231"/>
      <c r="J594" s="231"/>
      <c r="K594" s="231"/>
      <c r="L594" s="231"/>
      <c r="M594" s="231"/>
      <c r="N594" s="231"/>
      <c r="O594" s="231"/>
      <c r="P594" s="231"/>
      <c r="Q594" s="231"/>
      <c r="R594" s="231"/>
      <c r="S594" s="231"/>
      <c r="T594" s="231"/>
      <c r="U594" s="231"/>
      <c r="V594" s="231"/>
      <c r="W594" s="231"/>
      <c r="X594" s="231"/>
      <c r="Y594" s="231"/>
      <c r="Z594" s="231"/>
    </row>
    <row r="595" spans="1:26" ht="14.25" customHeight="1">
      <c r="A595" s="231"/>
      <c r="B595" s="231"/>
      <c r="C595" s="231"/>
      <c r="D595" s="231"/>
      <c r="E595" s="231"/>
      <c r="F595" s="231"/>
      <c r="G595" s="231"/>
      <c r="H595" s="231"/>
      <c r="I595" s="231"/>
      <c r="J595" s="231"/>
      <c r="K595" s="231"/>
      <c r="L595" s="231"/>
      <c r="M595" s="231"/>
      <c r="N595" s="231"/>
      <c r="O595" s="231"/>
      <c r="P595" s="231"/>
      <c r="Q595" s="231"/>
      <c r="R595" s="231"/>
      <c r="S595" s="231"/>
      <c r="T595" s="231"/>
      <c r="U595" s="231"/>
      <c r="V595" s="231"/>
      <c r="W595" s="231"/>
      <c r="X595" s="231"/>
      <c r="Y595" s="231"/>
      <c r="Z595" s="231"/>
    </row>
    <row r="596" spans="1:26" ht="14.25" customHeight="1">
      <c r="A596" s="231"/>
      <c r="B596" s="231"/>
      <c r="C596" s="231"/>
      <c r="D596" s="231"/>
      <c r="E596" s="231"/>
      <c r="F596" s="231"/>
      <c r="G596" s="231"/>
      <c r="H596" s="231"/>
      <c r="I596" s="231"/>
      <c r="J596" s="231"/>
      <c r="K596" s="231"/>
      <c r="L596" s="231"/>
      <c r="M596" s="231"/>
      <c r="N596" s="231"/>
      <c r="O596" s="231"/>
      <c r="P596" s="231"/>
      <c r="Q596" s="231"/>
      <c r="R596" s="231"/>
      <c r="S596" s="231"/>
      <c r="T596" s="231"/>
      <c r="U596" s="231"/>
      <c r="V596" s="231"/>
      <c r="W596" s="231"/>
      <c r="X596" s="231"/>
      <c r="Y596" s="231"/>
      <c r="Z596" s="231"/>
    </row>
    <row r="597" spans="1:26" ht="14.25" customHeight="1">
      <c r="A597" s="231"/>
      <c r="B597" s="231"/>
      <c r="C597" s="231"/>
      <c r="D597" s="231"/>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1"/>
    </row>
    <row r="598" spans="1:26" ht="14.25" customHeight="1">
      <c r="A598" s="231"/>
      <c r="B598" s="231"/>
      <c r="C598" s="231"/>
      <c r="D598" s="231"/>
      <c r="E598" s="231"/>
      <c r="F598" s="231"/>
      <c r="G598" s="231"/>
      <c r="H598" s="231"/>
      <c r="I598" s="231"/>
      <c r="J598" s="231"/>
      <c r="K598" s="231"/>
      <c r="L598" s="231"/>
      <c r="M598" s="231"/>
      <c r="N598" s="231"/>
      <c r="O598" s="231"/>
      <c r="P598" s="231"/>
      <c r="Q598" s="231"/>
      <c r="R598" s="231"/>
      <c r="S598" s="231"/>
      <c r="T598" s="231"/>
      <c r="U598" s="231"/>
      <c r="V598" s="231"/>
      <c r="W598" s="231"/>
      <c r="X598" s="231"/>
      <c r="Y598" s="231"/>
      <c r="Z598" s="231"/>
    </row>
    <row r="599" spans="1:26" ht="14.25" customHeight="1">
      <c r="A599" s="231"/>
      <c r="B599" s="231"/>
      <c r="C599" s="231"/>
      <c r="D599" s="231"/>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1"/>
    </row>
    <row r="600" spans="1:26" ht="14.25" customHeight="1">
      <c r="A600" s="231"/>
      <c r="B600" s="231"/>
      <c r="C600" s="231"/>
      <c r="D600" s="231"/>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1"/>
    </row>
    <row r="601" spans="1:26" ht="14.25" customHeight="1">
      <c r="A601" s="231"/>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1"/>
    </row>
    <row r="602" spans="1:26" ht="14.25" customHeight="1">
      <c r="A602" s="231"/>
      <c r="B602" s="231"/>
      <c r="C602" s="231"/>
      <c r="D602" s="231"/>
      <c r="E602" s="231"/>
      <c r="F602" s="231"/>
      <c r="G602" s="231"/>
      <c r="H602" s="231"/>
      <c r="I602" s="231"/>
      <c r="J602" s="231"/>
      <c r="K602" s="231"/>
      <c r="L602" s="231"/>
      <c r="M602" s="231"/>
      <c r="N602" s="231"/>
      <c r="O602" s="231"/>
      <c r="P602" s="231"/>
      <c r="Q602" s="231"/>
      <c r="R602" s="231"/>
      <c r="S602" s="231"/>
      <c r="T602" s="231"/>
      <c r="U602" s="231"/>
      <c r="V602" s="231"/>
      <c r="W602" s="231"/>
      <c r="X602" s="231"/>
      <c r="Y602" s="231"/>
      <c r="Z602" s="231"/>
    </row>
    <row r="603" spans="1:26" ht="14.25" customHeight="1">
      <c r="A603" s="231"/>
      <c r="B603" s="231"/>
      <c r="C603" s="231"/>
      <c r="D603" s="231"/>
      <c r="E603" s="231"/>
      <c r="F603" s="231"/>
      <c r="G603" s="231"/>
      <c r="H603" s="231"/>
      <c r="I603" s="231"/>
      <c r="J603" s="231"/>
      <c r="K603" s="231"/>
      <c r="L603" s="231"/>
      <c r="M603" s="231"/>
      <c r="N603" s="231"/>
      <c r="O603" s="231"/>
      <c r="P603" s="231"/>
      <c r="Q603" s="231"/>
      <c r="R603" s="231"/>
      <c r="S603" s="231"/>
      <c r="T603" s="231"/>
      <c r="U603" s="231"/>
      <c r="V603" s="231"/>
      <c r="W603" s="231"/>
      <c r="X603" s="231"/>
      <c r="Y603" s="231"/>
      <c r="Z603" s="231"/>
    </row>
    <row r="604" spans="1:26" ht="14.25" customHeight="1">
      <c r="A604" s="231"/>
      <c r="B604" s="231"/>
      <c r="C604" s="231"/>
      <c r="D604" s="231"/>
      <c r="E604" s="231"/>
      <c r="F604" s="231"/>
      <c r="G604" s="231"/>
      <c r="H604" s="231"/>
      <c r="I604" s="231"/>
      <c r="J604" s="231"/>
      <c r="K604" s="231"/>
      <c r="L604" s="231"/>
      <c r="M604" s="231"/>
      <c r="N604" s="231"/>
      <c r="O604" s="231"/>
      <c r="P604" s="231"/>
      <c r="Q604" s="231"/>
      <c r="R604" s="231"/>
      <c r="S604" s="231"/>
      <c r="T604" s="231"/>
      <c r="U604" s="231"/>
      <c r="V604" s="231"/>
      <c r="W604" s="231"/>
      <c r="X604" s="231"/>
      <c r="Y604" s="231"/>
      <c r="Z604" s="231"/>
    </row>
    <row r="605" spans="1:26" ht="14.25" customHeight="1">
      <c r="A605" s="231"/>
      <c r="B605" s="231"/>
      <c r="C605" s="231"/>
      <c r="D605" s="231"/>
      <c r="E605" s="231"/>
      <c r="F605" s="231"/>
      <c r="G605" s="231"/>
      <c r="H605" s="231"/>
      <c r="I605" s="231"/>
      <c r="J605" s="231"/>
      <c r="K605" s="231"/>
      <c r="L605" s="231"/>
      <c r="M605" s="231"/>
      <c r="N605" s="231"/>
      <c r="O605" s="231"/>
      <c r="P605" s="231"/>
      <c r="Q605" s="231"/>
      <c r="R605" s="231"/>
      <c r="S605" s="231"/>
      <c r="T605" s="231"/>
      <c r="U605" s="231"/>
      <c r="V605" s="231"/>
      <c r="W605" s="231"/>
      <c r="X605" s="231"/>
      <c r="Y605" s="231"/>
      <c r="Z605" s="231"/>
    </row>
    <row r="606" spans="1:26" ht="14.25" customHeight="1">
      <c r="A606" s="231"/>
      <c r="B606" s="231"/>
      <c r="C606" s="231"/>
      <c r="D606" s="231"/>
      <c r="E606" s="231"/>
      <c r="F606" s="231"/>
      <c r="G606" s="231"/>
      <c r="H606" s="231"/>
      <c r="I606" s="231"/>
      <c r="J606" s="231"/>
      <c r="K606" s="231"/>
      <c r="L606" s="231"/>
      <c r="M606" s="231"/>
      <c r="N606" s="231"/>
      <c r="O606" s="231"/>
      <c r="P606" s="231"/>
      <c r="Q606" s="231"/>
      <c r="R606" s="231"/>
      <c r="S606" s="231"/>
      <c r="T606" s="231"/>
      <c r="U606" s="231"/>
      <c r="V606" s="231"/>
      <c r="W606" s="231"/>
      <c r="X606" s="231"/>
      <c r="Y606" s="231"/>
      <c r="Z606" s="231"/>
    </row>
    <row r="607" spans="1:26" ht="14.25" customHeight="1">
      <c r="A607" s="231"/>
      <c r="B607" s="231"/>
      <c r="C607" s="231"/>
      <c r="D607" s="231"/>
      <c r="E607" s="231"/>
      <c r="F607" s="231"/>
      <c r="G607" s="231"/>
      <c r="H607" s="231"/>
      <c r="I607" s="231"/>
      <c r="J607" s="231"/>
      <c r="K607" s="231"/>
      <c r="L607" s="231"/>
      <c r="M607" s="231"/>
      <c r="N607" s="231"/>
      <c r="O607" s="231"/>
      <c r="P607" s="231"/>
      <c r="Q607" s="231"/>
      <c r="R607" s="231"/>
      <c r="S607" s="231"/>
      <c r="T607" s="231"/>
      <c r="U607" s="231"/>
      <c r="V607" s="231"/>
      <c r="W607" s="231"/>
      <c r="X607" s="231"/>
      <c r="Y607" s="231"/>
      <c r="Z607" s="231"/>
    </row>
    <row r="608" spans="1:26" ht="14.25" customHeight="1">
      <c r="A608" s="231"/>
      <c r="B608" s="231"/>
      <c r="C608" s="231"/>
      <c r="D608" s="231"/>
      <c r="E608" s="231"/>
      <c r="F608" s="231"/>
      <c r="G608" s="231"/>
      <c r="H608" s="231"/>
      <c r="I608" s="231"/>
      <c r="J608" s="231"/>
      <c r="K608" s="231"/>
      <c r="L608" s="231"/>
      <c r="M608" s="231"/>
      <c r="N608" s="231"/>
      <c r="O608" s="231"/>
      <c r="P608" s="231"/>
      <c r="Q608" s="231"/>
      <c r="R608" s="231"/>
      <c r="S608" s="231"/>
      <c r="T608" s="231"/>
      <c r="U608" s="231"/>
      <c r="V608" s="231"/>
      <c r="W608" s="231"/>
      <c r="X608" s="231"/>
      <c r="Y608" s="231"/>
      <c r="Z608" s="231"/>
    </row>
    <row r="609" spans="1:26" ht="14.25" customHeight="1">
      <c r="A609" s="231"/>
      <c r="B609" s="231"/>
      <c r="C609" s="231"/>
      <c r="D609" s="231"/>
      <c r="E609" s="231"/>
      <c r="F609" s="231"/>
      <c r="G609" s="231"/>
      <c r="H609" s="231"/>
      <c r="I609" s="231"/>
      <c r="J609" s="231"/>
      <c r="K609" s="231"/>
      <c r="L609" s="231"/>
      <c r="M609" s="231"/>
      <c r="N609" s="231"/>
      <c r="O609" s="231"/>
      <c r="P609" s="231"/>
      <c r="Q609" s="231"/>
      <c r="R609" s="231"/>
      <c r="S609" s="231"/>
      <c r="T609" s="231"/>
      <c r="U609" s="231"/>
      <c r="V609" s="231"/>
      <c r="W609" s="231"/>
      <c r="X609" s="231"/>
      <c r="Y609" s="231"/>
      <c r="Z609" s="231"/>
    </row>
    <row r="610" spans="1:26" ht="14.25" customHeight="1">
      <c r="A610" s="231"/>
      <c r="B610" s="231"/>
      <c r="C610" s="231"/>
      <c r="D610" s="231"/>
      <c r="E610" s="231"/>
      <c r="F610" s="231"/>
      <c r="G610" s="231"/>
      <c r="H610" s="231"/>
      <c r="I610" s="231"/>
      <c r="J610" s="231"/>
      <c r="K610" s="231"/>
      <c r="L610" s="231"/>
      <c r="M610" s="231"/>
      <c r="N610" s="231"/>
      <c r="O610" s="231"/>
      <c r="P610" s="231"/>
      <c r="Q610" s="231"/>
      <c r="R610" s="231"/>
      <c r="S610" s="231"/>
      <c r="T610" s="231"/>
      <c r="U610" s="231"/>
      <c r="V610" s="231"/>
      <c r="W610" s="231"/>
      <c r="X610" s="231"/>
      <c r="Y610" s="231"/>
      <c r="Z610" s="231"/>
    </row>
    <row r="611" spans="1:26" ht="14.25" customHeight="1">
      <c r="A611" s="231"/>
      <c r="B611" s="231"/>
      <c r="C611" s="231"/>
      <c r="D611" s="231"/>
      <c r="E611" s="231"/>
      <c r="F611" s="231"/>
      <c r="G611" s="231"/>
      <c r="H611" s="231"/>
      <c r="I611" s="231"/>
      <c r="J611" s="231"/>
      <c r="K611" s="231"/>
      <c r="L611" s="231"/>
      <c r="M611" s="231"/>
      <c r="N611" s="231"/>
      <c r="O611" s="231"/>
      <c r="P611" s="231"/>
      <c r="Q611" s="231"/>
      <c r="R611" s="231"/>
      <c r="S611" s="231"/>
      <c r="T611" s="231"/>
      <c r="U611" s="231"/>
      <c r="V611" s="231"/>
      <c r="W611" s="231"/>
      <c r="X611" s="231"/>
      <c r="Y611" s="231"/>
      <c r="Z611" s="231"/>
    </row>
    <row r="612" spans="1:26" ht="14.25" customHeight="1">
      <c r="A612" s="231"/>
      <c r="B612" s="231"/>
      <c r="C612" s="231"/>
      <c r="D612" s="231"/>
      <c r="E612" s="231"/>
      <c r="F612" s="231"/>
      <c r="G612" s="231"/>
      <c r="H612" s="231"/>
      <c r="I612" s="231"/>
      <c r="J612" s="231"/>
      <c r="K612" s="231"/>
      <c r="L612" s="231"/>
      <c r="M612" s="231"/>
      <c r="N612" s="231"/>
      <c r="O612" s="231"/>
      <c r="P612" s="231"/>
      <c r="Q612" s="231"/>
      <c r="R612" s="231"/>
      <c r="S612" s="231"/>
      <c r="T612" s="231"/>
      <c r="U612" s="231"/>
      <c r="V612" s="231"/>
      <c r="W612" s="231"/>
      <c r="X612" s="231"/>
      <c r="Y612" s="231"/>
      <c r="Z612" s="231"/>
    </row>
    <row r="613" spans="1:26" ht="14.25" customHeight="1">
      <c r="A613" s="231"/>
      <c r="B613" s="231"/>
      <c r="C613" s="231"/>
      <c r="D613" s="231"/>
      <c r="E613" s="231"/>
      <c r="F613" s="231"/>
      <c r="G613" s="231"/>
      <c r="H613" s="231"/>
      <c r="I613" s="231"/>
      <c r="J613" s="231"/>
      <c r="K613" s="231"/>
      <c r="L613" s="231"/>
      <c r="M613" s="231"/>
      <c r="N613" s="231"/>
      <c r="O613" s="231"/>
      <c r="P613" s="231"/>
      <c r="Q613" s="231"/>
      <c r="R613" s="231"/>
      <c r="S613" s="231"/>
      <c r="T613" s="231"/>
      <c r="U613" s="231"/>
      <c r="V613" s="231"/>
      <c r="W613" s="231"/>
      <c r="X613" s="231"/>
      <c r="Y613" s="231"/>
      <c r="Z613" s="231"/>
    </row>
    <row r="614" spans="1:26" ht="14.25" customHeight="1">
      <c r="A614" s="231"/>
      <c r="B614" s="231"/>
      <c r="C614" s="231"/>
      <c r="D614" s="231"/>
      <c r="E614" s="231"/>
      <c r="F614" s="231"/>
      <c r="G614" s="231"/>
      <c r="H614" s="231"/>
      <c r="I614" s="231"/>
      <c r="J614" s="231"/>
      <c r="K614" s="231"/>
      <c r="L614" s="231"/>
      <c r="M614" s="231"/>
      <c r="N614" s="231"/>
      <c r="O614" s="231"/>
      <c r="P614" s="231"/>
      <c r="Q614" s="231"/>
      <c r="R614" s="231"/>
      <c r="S614" s="231"/>
      <c r="T614" s="231"/>
      <c r="U614" s="231"/>
      <c r="V614" s="231"/>
      <c r="W614" s="231"/>
      <c r="X614" s="231"/>
      <c r="Y614" s="231"/>
      <c r="Z614" s="231"/>
    </row>
    <row r="615" spans="1:26" ht="14.25" customHeight="1">
      <c r="A615" s="231"/>
      <c r="B615" s="231"/>
      <c r="C615" s="231"/>
      <c r="D615" s="231"/>
      <c r="E615" s="231"/>
      <c r="F615" s="231"/>
      <c r="G615" s="231"/>
      <c r="H615" s="231"/>
      <c r="I615" s="231"/>
      <c r="J615" s="231"/>
      <c r="K615" s="231"/>
      <c r="L615" s="231"/>
      <c r="M615" s="231"/>
      <c r="N615" s="231"/>
      <c r="O615" s="231"/>
      <c r="P615" s="231"/>
      <c r="Q615" s="231"/>
      <c r="R615" s="231"/>
      <c r="S615" s="231"/>
      <c r="T615" s="231"/>
      <c r="U615" s="231"/>
      <c r="V615" s="231"/>
      <c r="W615" s="231"/>
      <c r="X615" s="231"/>
      <c r="Y615" s="231"/>
      <c r="Z615" s="231"/>
    </row>
    <row r="616" spans="1:26" ht="14.25" customHeight="1">
      <c r="A616" s="231"/>
      <c r="B616" s="231"/>
      <c r="C616" s="231"/>
      <c r="D616" s="231"/>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1"/>
    </row>
    <row r="617" spans="1:26" ht="14.25" customHeight="1">
      <c r="A617" s="231"/>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1"/>
    </row>
    <row r="618" spans="1:26" ht="14.25" customHeight="1">
      <c r="A618" s="231"/>
      <c r="B618" s="231"/>
      <c r="C618" s="231"/>
      <c r="D618" s="231"/>
      <c r="E618" s="231"/>
      <c r="F618" s="231"/>
      <c r="G618" s="231"/>
      <c r="H618" s="231"/>
      <c r="I618" s="231"/>
      <c r="J618" s="231"/>
      <c r="K618" s="231"/>
      <c r="L618" s="231"/>
      <c r="M618" s="231"/>
      <c r="N618" s="231"/>
      <c r="O618" s="231"/>
      <c r="P618" s="231"/>
      <c r="Q618" s="231"/>
      <c r="R618" s="231"/>
      <c r="S618" s="231"/>
      <c r="T618" s="231"/>
      <c r="U618" s="231"/>
      <c r="V618" s="231"/>
      <c r="W618" s="231"/>
      <c r="X618" s="231"/>
      <c r="Y618" s="231"/>
      <c r="Z618" s="231"/>
    </row>
    <row r="619" spans="1:26" ht="14.25" customHeight="1">
      <c r="A619" s="231"/>
      <c r="B619" s="231"/>
      <c r="C619" s="231"/>
      <c r="D619" s="231"/>
      <c r="E619" s="231"/>
      <c r="F619" s="231"/>
      <c r="G619" s="231"/>
      <c r="H619" s="231"/>
      <c r="I619" s="231"/>
      <c r="J619" s="231"/>
      <c r="K619" s="231"/>
      <c r="L619" s="231"/>
      <c r="M619" s="231"/>
      <c r="N619" s="231"/>
      <c r="O619" s="231"/>
      <c r="P619" s="231"/>
      <c r="Q619" s="231"/>
      <c r="R619" s="231"/>
      <c r="S619" s="231"/>
      <c r="T619" s="231"/>
      <c r="U619" s="231"/>
      <c r="V619" s="231"/>
      <c r="W619" s="231"/>
      <c r="X619" s="231"/>
      <c r="Y619" s="231"/>
      <c r="Z619" s="231"/>
    </row>
    <row r="620" spans="1:26" ht="14.25" customHeight="1">
      <c r="A620" s="231"/>
      <c r="B620" s="231"/>
      <c r="C620" s="231"/>
      <c r="D620" s="231"/>
      <c r="E620" s="231"/>
      <c r="F620" s="231"/>
      <c r="G620" s="231"/>
      <c r="H620" s="231"/>
      <c r="I620" s="231"/>
      <c r="J620" s="231"/>
      <c r="K620" s="231"/>
      <c r="L620" s="231"/>
      <c r="M620" s="231"/>
      <c r="N620" s="231"/>
      <c r="O620" s="231"/>
      <c r="P620" s="231"/>
      <c r="Q620" s="231"/>
      <c r="R620" s="231"/>
      <c r="S620" s="231"/>
      <c r="T620" s="231"/>
      <c r="U620" s="231"/>
      <c r="V620" s="231"/>
      <c r="W620" s="231"/>
      <c r="X620" s="231"/>
      <c r="Y620" s="231"/>
      <c r="Z620" s="231"/>
    </row>
    <row r="621" spans="1:26" ht="14.25" customHeight="1">
      <c r="A621" s="231"/>
      <c r="B621" s="231"/>
      <c r="C621" s="231"/>
      <c r="D621" s="231"/>
      <c r="E621" s="231"/>
      <c r="F621" s="231"/>
      <c r="G621" s="231"/>
      <c r="H621" s="231"/>
      <c r="I621" s="231"/>
      <c r="J621" s="231"/>
      <c r="K621" s="231"/>
      <c r="L621" s="231"/>
      <c r="M621" s="231"/>
      <c r="N621" s="231"/>
      <c r="O621" s="231"/>
      <c r="P621" s="231"/>
      <c r="Q621" s="231"/>
      <c r="R621" s="231"/>
      <c r="S621" s="231"/>
      <c r="T621" s="231"/>
      <c r="U621" s="231"/>
      <c r="V621" s="231"/>
      <c r="W621" s="231"/>
      <c r="X621" s="231"/>
      <c r="Y621" s="231"/>
      <c r="Z621" s="231"/>
    </row>
    <row r="622" spans="1:26" ht="14.25" customHeight="1">
      <c r="A622" s="231"/>
      <c r="B622" s="231"/>
      <c r="C622" s="231"/>
      <c r="D622" s="231"/>
      <c r="E622" s="231"/>
      <c r="F622" s="231"/>
      <c r="G622" s="231"/>
      <c r="H622" s="231"/>
      <c r="I622" s="231"/>
      <c r="J622" s="231"/>
      <c r="K622" s="231"/>
      <c r="L622" s="231"/>
      <c r="M622" s="231"/>
      <c r="N622" s="231"/>
      <c r="O622" s="231"/>
      <c r="P622" s="231"/>
      <c r="Q622" s="231"/>
      <c r="R622" s="231"/>
      <c r="S622" s="231"/>
      <c r="T622" s="231"/>
      <c r="U622" s="231"/>
      <c r="V622" s="231"/>
      <c r="W622" s="231"/>
      <c r="X622" s="231"/>
      <c r="Y622" s="231"/>
      <c r="Z622" s="231"/>
    </row>
    <row r="623" spans="1:26" ht="14.25" customHeight="1">
      <c r="A623" s="231"/>
      <c r="B623" s="231"/>
      <c r="C623" s="231"/>
      <c r="D623" s="231"/>
      <c r="E623" s="231"/>
      <c r="F623" s="231"/>
      <c r="G623" s="231"/>
      <c r="H623" s="231"/>
      <c r="I623" s="231"/>
      <c r="J623" s="231"/>
      <c r="K623" s="231"/>
      <c r="L623" s="231"/>
      <c r="M623" s="231"/>
      <c r="N623" s="231"/>
      <c r="O623" s="231"/>
      <c r="P623" s="231"/>
      <c r="Q623" s="231"/>
      <c r="R623" s="231"/>
      <c r="S623" s="231"/>
      <c r="T623" s="231"/>
      <c r="U623" s="231"/>
      <c r="V623" s="231"/>
      <c r="W623" s="231"/>
      <c r="X623" s="231"/>
      <c r="Y623" s="231"/>
      <c r="Z623" s="231"/>
    </row>
    <row r="624" spans="1:26" ht="14.25" customHeight="1">
      <c r="A624" s="231"/>
      <c r="B624" s="231"/>
      <c r="C624" s="231"/>
      <c r="D624" s="231"/>
      <c r="E624" s="231"/>
      <c r="F624" s="231"/>
      <c r="G624" s="231"/>
      <c r="H624" s="231"/>
      <c r="I624" s="231"/>
      <c r="J624" s="231"/>
      <c r="K624" s="231"/>
      <c r="L624" s="231"/>
      <c r="M624" s="231"/>
      <c r="N624" s="231"/>
      <c r="O624" s="231"/>
      <c r="P624" s="231"/>
      <c r="Q624" s="231"/>
      <c r="R624" s="231"/>
      <c r="S624" s="231"/>
      <c r="T624" s="231"/>
      <c r="U624" s="231"/>
      <c r="V624" s="231"/>
      <c r="W624" s="231"/>
      <c r="X624" s="231"/>
      <c r="Y624" s="231"/>
      <c r="Z624" s="231"/>
    </row>
    <row r="625" spans="1:26" ht="14.25" customHeight="1">
      <c r="A625" s="231"/>
      <c r="B625" s="231"/>
      <c r="C625" s="231"/>
      <c r="D625" s="231"/>
      <c r="E625" s="231"/>
      <c r="F625" s="231"/>
      <c r="G625" s="231"/>
      <c r="H625" s="231"/>
      <c r="I625" s="231"/>
      <c r="J625" s="231"/>
      <c r="K625" s="231"/>
      <c r="L625" s="231"/>
      <c r="M625" s="231"/>
      <c r="N625" s="231"/>
      <c r="O625" s="231"/>
      <c r="P625" s="231"/>
      <c r="Q625" s="231"/>
      <c r="R625" s="231"/>
      <c r="S625" s="231"/>
      <c r="T625" s="231"/>
      <c r="U625" s="231"/>
      <c r="V625" s="231"/>
      <c r="W625" s="231"/>
      <c r="X625" s="231"/>
      <c r="Y625" s="231"/>
      <c r="Z625" s="231"/>
    </row>
    <row r="626" spans="1:26" ht="14.25" customHeight="1">
      <c r="A626" s="231"/>
      <c r="B626" s="231"/>
      <c r="C626" s="231"/>
      <c r="D626" s="231"/>
      <c r="E626" s="231"/>
      <c r="F626" s="231"/>
      <c r="G626" s="231"/>
      <c r="H626" s="231"/>
      <c r="I626" s="231"/>
      <c r="J626" s="231"/>
      <c r="K626" s="231"/>
      <c r="L626" s="231"/>
      <c r="M626" s="231"/>
      <c r="N626" s="231"/>
      <c r="O626" s="231"/>
      <c r="P626" s="231"/>
      <c r="Q626" s="231"/>
      <c r="R626" s="231"/>
      <c r="S626" s="231"/>
      <c r="T626" s="231"/>
      <c r="U626" s="231"/>
      <c r="V626" s="231"/>
      <c r="W626" s="231"/>
      <c r="X626" s="231"/>
      <c r="Y626" s="231"/>
      <c r="Z626" s="231"/>
    </row>
    <row r="627" spans="1:26" ht="14.25" customHeight="1">
      <c r="A627" s="231"/>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1"/>
    </row>
    <row r="628" spans="1:26" ht="14.25" customHeight="1">
      <c r="A628" s="231"/>
      <c r="B628" s="231"/>
      <c r="C628" s="231"/>
      <c r="D628" s="231"/>
      <c r="E628" s="231"/>
      <c r="F628" s="231"/>
      <c r="G628" s="231"/>
      <c r="H628" s="231"/>
      <c r="I628" s="231"/>
      <c r="J628" s="231"/>
      <c r="K628" s="231"/>
      <c r="L628" s="231"/>
      <c r="M628" s="231"/>
      <c r="N628" s="231"/>
      <c r="O628" s="231"/>
      <c r="P628" s="231"/>
      <c r="Q628" s="231"/>
      <c r="R628" s="231"/>
      <c r="S628" s="231"/>
      <c r="T628" s="231"/>
      <c r="U628" s="231"/>
      <c r="V628" s="231"/>
      <c r="W628" s="231"/>
      <c r="X628" s="231"/>
      <c r="Y628" s="231"/>
      <c r="Z628" s="231"/>
    </row>
    <row r="629" spans="1:26" ht="14.25" customHeight="1">
      <c r="A629" s="231"/>
      <c r="B629" s="231"/>
      <c r="C629" s="231"/>
      <c r="D629" s="231"/>
      <c r="E629" s="231"/>
      <c r="F629" s="231"/>
      <c r="G629" s="231"/>
      <c r="H629" s="231"/>
      <c r="I629" s="231"/>
      <c r="J629" s="231"/>
      <c r="K629" s="231"/>
      <c r="L629" s="231"/>
      <c r="M629" s="231"/>
      <c r="N629" s="231"/>
      <c r="O629" s="231"/>
      <c r="P629" s="231"/>
      <c r="Q629" s="231"/>
      <c r="R629" s="231"/>
      <c r="S629" s="231"/>
      <c r="T629" s="231"/>
      <c r="U629" s="231"/>
      <c r="V629" s="231"/>
      <c r="W629" s="231"/>
      <c r="X629" s="231"/>
      <c r="Y629" s="231"/>
      <c r="Z629" s="231"/>
    </row>
    <row r="630" spans="1:26" ht="14.25" customHeight="1">
      <c r="A630" s="231"/>
      <c r="B630" s="231"/>
      <c r="C630" s="231"/>
      <c r="D630" s="231"/>
      <c r="E630" s="231"/>
      <c r="F630" s="231"/>
      <c r="G630" s="231"/>
      <c r="H630" s="231"/>
      <c r="I630" s="231"/>
      <c r="J630" s="231"/>
      <c r="K630" s="231"/>
      <c r="L630" s="231"/>
      <c r="M630" s="231"/>
      <c r="N630" s="231"/>
      <c r="O630" s="231"/>
      <c r="P630" s="231"/>
      <c r="Q630" s="231"/>
      <c r="R630" s="231"/>
      <c r="S630" s="231"/>
      <c r="T630" s="231"/>
      <c r="U630" s="231"/>
      <c r="V630" s="231"/>
      <c r="W630" s="231"/>
      <c r="X630" s="231"/>
      <c r="Y630" s="231"/>
      <c r="Z630" s="231"/>
    </row>
    <row r="631" spans="1:26" ht="14.25" customHeight="1">
      <c r="A631" s="231"/>
      <c r="B631" s="231"/>
      <c r="C631" s="231"/>
      <c r="D631" s="231"/>
      <c r="E631" s="231"/>
      <c r="F631" s="231"/>
      <c r="G631" s="231"/>
      <c r="H631" s="231"/>
      <c r="I631" s="231"/>
      <c r="J631" s="231"/>
      <c r="K631" s="231"/>
      <c r="L631" s="231"/>
      <c r="M631" s="231"/>
      <c r="N631" s="231"/>
      <c r="O631" s="231"/>
      <c r="P631" s="231"/>
      <c r="Q631" s="231"/>
      <c r="R631" s="231"/>
      <c r="S631" s="231"/>
      <c r="T631" s="231"/>
      <c r="U631" s="231"/>
      <c r="V631" s="231"/>
      <c r="W631" s="231"/>
      <c r="X631" s="231"/>
      <c r="Y631" s="231"/>
      <c r="Z631" s="231"/>
    </row>
    <row r="632" spans="1:26" ht="14.25" customHeight="1">
      <c r="A632" s="231"/>
      <c r="B632" s="231"/>
      <c r="C632" s="231"/>
      <c r="D632" s="231"/>
      <c r="E632" s="231"/>
      <c r="F632" s="231"/>
      <c r="G632" s="231"/>
      <c r="H632" s="231"/>
      <c r="I632" s="231"/>
      <c r="J632" s="231"/>
      <c r="K632" s="231"/>
      <c r="L632" s="231"/>
      <c r="M632" s="231"/>
      <c r="N632" s="231"/>
      <c r="O632" s="231"/>
      <c r="P632" s="231"/>
      <c r="Q632" s="231"/>
      <c r="R632" s="231"/>
      <c r="S632" s="231"/>
      <c r="T632" s="231"/>
      <c r="U632" s="231"/>
      <c r="V632" s="231"/>
      <c r="W632" s="231"/>
      <c r="X632" s="231"/>
      <c r="Y632" s="231"/>
      <c r="Z632" s="231"/>
    </row>
    <row r="633" spans="1:26" ht="14.25" customHeight="1">
      <c r="A633" s="231"/>
      <c r="B633" s="231"/>
      <c r="C633" s="231"/>
      <c r="D633" s="231"/>
      <c r="E633" s="231"/>
      <c r="F633" s="231"/>
      <c r="G633" s="231"/>
      <c r="H633" s="231"/>
      <c r="I633" s="231"/>
      <c r="J633" s="231"/>
      <c r="K633" s="231"/>
      <c r="L633" s="231"/>
      <c r="M633" s="231"/>
      <c r="N633" s="231"/>
      <c r="O633" s="231"/>
      <c r="P633" s="231"/>
      <c r="Q633" s="231"/>
      <c r="R633" s="231"/>
      <c r="S633" s="231"/>
      <c r="T633" s="231"/>
      <c r="U633" s="231"/>
      <c r="V633" s="231"/>
      <c r="W633" s="231"/>
      <c r="X633" s="231"/>
      <c r="Y633" s="231"/>
      <c r="Z633" s="231"/>
    </row>
    <row r="634" spans="1:26" ht="14.25" customHeight="1">
      <c r="A634" s="231"/>
      <c r="B634" s="231"/>
      <c r="C634" s="231"/>
      <c r="D634" s="231"/>
      <c r="E634" s="231"/>
      <c r="F634" s="231"/>
      <c r="G634" s="231"/>
      <c r="H634" s="231"/>
      <c r="I634" s="231"/>
      <c r="J634" s="231"/>
      <c r="K634" s="231"/>
      <c r="L634" s="231"/>
      <c r="M634" s="231"/>
      <c r="N634" s="231"/>
      <c r="O634" s="231"/>
      <c r="P634" s="231"/>
      <c r="Q634" s="231"/>
      <c r="R634" s="231"/>
      <c r="S634" s="231"/>
      <c r="T634" s="231"/>
      <c r="U634" s="231"/>
      <c r="V634" s="231"/>
      <c r="W634" s="231"/>
      <c r="X634" s="231"/>
      <c r="Y634" s="231"/>
      <c r="Z634" s="231"/>
    </row>
    <row r="635" spans="1:26" ht="14.25" customHeight="1">
      <c r="A635" s="231"/>
      <c r="B635" s="231"/>
      <c r="C635" s="231"/>
      <c r="D635" s="231"/>
      <c r="E635" s="231"/>
      <c r="F635" s="231"/>
      <c r="G635" s="231"/>
      <c r="H635" s="231"/>
      <c r="I635" s="231"/>
      <c r="J635" s="231"/>
      <c r="K635" s="231"/>
      <c r="L635" s="231"/>
      <c r="M635" s="231"/>
      <c r="N635" s="231"/>
      <c r="O635" s="231"/>
      <c r="P635" s="231"/>
      <c r="Q635" s="231"/>
      <c r="R635" s="231"/>
      <c r="S635" s="231"/>
      <c r="T635" s="231"/>
      <c r="U635" s="231"/>
      <c r="V635" s="231"/>
      <c r="W635" s="231"/>
      <c r="X635" s="231"/>
      <c r="Y635" s="231"/>
      <c r="Z635" s="231"/>
    </row>
    <row r="636" spans="1:26" ht="14.25" customHeight="1">
      <c r="A636" s="231"/>
      <c r="B636" s="231"/>
      <c r="C636" s="231"/>
      <c r="D636" s="231"/>
      <c r="E636" s="231"/>
      <c r="F636" s="231"/>
      <c r="G636" s="231"/>
      <c r="H636" s="231"/>
      <c r="I636" s="231"/>
      <c r="J636" s="231"/>
      <c r="K636" s="231"/>
      <c r="L636" s="231"/>
      <c r="M636" s="231"/>
      <c r="N636" s="231"/>
      <c r="O636" s="231"/>
      <c r="P636" s="231"/>
      <c r="Q636" s="231"/>
      <c r="R636" s="231"/>
      <c r="S636" s="231"/>
      <c r="T636" s="231"/>
      <c r="U636" s="231"/>
      <c r="V636" s="231"/>
      <c r="W636" s="231"/>
      <c r="X636" s="231"/>
      <c r="Y636" s="231"/>
      <c r="Z636" s="231"/>
    </row>
    <row r="637" spans="1:26" ht="14.25" customHeight="1">
      <c r="A637" s="231"/>
      <c r="B637" s="231"/>
      <c r="C637" s="231"/>
      <c r="D637" s="231"/>
      <c r="E637" s="231"/>
      <c r="F637" s="231"/>
      <c r="G637" s="231"/>
      <c r="H637" s="231"/>
      <c r="I637" s="231"/>
      <c r="J637" s="231"/>
      <c r="K637" s="231"/>
      <c r="L637" s="231"/>
      <c r="M637" s="231"/>
      <c r="N637" s="231"/>
      <c r="O637" s="231"/>
      <c r="P637" s="231"/>
      <c r="Q637" s="231"/>
      <c r="R637" s="231"/>
      <c r="S637" s="231"/>
      <c r="T637" s="231"/>
      <c r="U637" s="231"/>
      <c r="V637" s="231"/>
      <c r="W637" s="231"/>
      <c r="X637" s="231"/>
      <c r="Y637" s="231"/>
      <c r="Z637" s="231"/>
    </row>
    <row r="638" spans="1:26" ht="14.25" customHeight="1">
      <c r="A638" s="231"/>
      <c r="B638" s="231"/>
      <c r="C638" s="231"/>
      <c r="D638" s="231"/>
      <c r="E638" s="231"/>
      <c r="F638" s="231"/>
      <c r="G638" s="231"/>
      <c r="H638" s="231"/>
      <c r="I638" s="231"/>
      <c r="J638" s="231"/>
      <c r="K638" s="231"/>
      <c r="L638" s="231"/>
      <c r="M638" s="231"/>
      <c r="N638" s="231"/>
      <c r="O638" s="231"/>
      <c r="P638" s="231"/>
      <c r="Q638" s="231"/>
      <c r="R638" s="231"/>
      <c r="S638" s="231"/>
      <c r="T638" s="231"/>
      <c r="U638" s="231"/>
      <c r="V638" s="231"/>
      <c r="W638" s="231"/>
      <c r="X638" s="231"/>
      <c r="Y638" s="231"/>
      <c r="Z638" s="231"/>
    </row>
    <row r="639" spans="1:26" ht="14.25" customHeight="1">
      <c r="A639" s="231"/>
      <c r="B639" s="231"/>
      <c r="C639" s="231"/>
      <c r="D639" s="231"/>
      <c r="E639" s="231"/>
      <c r="F639" s="231"/>
      <c r="G639" s="231"/>
      <c r="H639" s="231"/>
      <c r="I639" s="231"/>
      <c r="J639" s="231"/>
      <c r="K639" s="231"/>
      <c r="L639" s="231"/>
      <c r="M639" s="231"/>
      <c r="N639" s="231"/>
      <c r="O639" s="231"/>
      <c r="P639" s="231"/>
      <c r="Q639" s="231"/>
      <c r="R639" s="231"/>
      <c r="S639" s="231"/>
      <c r="T639" s="231"/>
      <c r="U639" s="231"/>
      <c r="V639" s="231"/>
      <c r="W639" s="231"/>
      <c r="X639" s="231"/>
      <c r="Y639" s="231"/>
      <c r="Z639" s="231"/>
    </row>
    <row r="640" spans="1:26" ht="14.25" customHeight="1">
      <c r="A640" s="231"/>
      <c r="B640" s="231"/>
      <c r="C640" s="231"/>
      <c r="D640" s="231"/>
      <c r="E640" s="231"/>
      <c r="F640" s="231"/>
      <c r="G640" s="231"/>
      <c r="H640" s="231"/>
      <c r="I640" s="231"/>
      <c r="J640" s="231"/>
      <c r="K640" s="231"/>
      <c r="L640" s="231"/>
      <c r="M640" s="231"/>
      <c r="N640" s="231"/>
      <c r="O640" s="231"/>
      <c r="P640" s="231"/>
      <c r="Q640" s="231"/>
      <c r="R640" s="231"/>
      <c r="S640" s="231"/>
      <c r="T640" s="231"/>
      <c r="U640" s="231"/>
      <c r="V640" s="231"/>
      <c r="W640" s="231"/>
      <c r="X640" s="231"/>
      <c r="Y640" s="231"/>
      <c r="Z640" s="231"/>
    </row>
    <row r="641" spans="1:26" ht="14.25" customHeight="1">
      <c r="A641" s="231"/>
      <c r="B641" s="231"/>
      <c r="C641" s="231"/>
      <c r="D641" s="231"/>
      <c r="E641" s="231"/>
      <c r="F641" s="231"/>
      <c r="G641" s="231"/>
      <c r="H641" s="231"/>
      <c r="I641" s="231"/>
      <c r="J641" s="231"/>
      <c r="K641" s="231"/>
      <c r="L641" s="231"/>
      <c r="M641" s="231"/>
      <c r="N641" s="231"/>
      <c r="O641" s="231"/>
      <c r="P641" s="231"/>
      <c r="Q641" s="231"/>
      <c r="R641" s="231"/>
      <c r="S641" s="231"/>
      <c r="T641" s="231"/>
      <c r="U641" s="231"/>
      <c r="V641" s="231"/>
      <c r="W641" s="231"/>
      <c r="X641" s="231"/>
      <c r="Y641" s="231"/>
      <c r="Z641" s="231"/>
    </row>
    <row r="642" spans="1:26" ht="14.25" customHeight="1">
      <c r="A642" s="231"/>
      <c r="B642" s="231"/>
      <c r="C642" s="231"/>
      <c r="D642" s="231"/>
      <c r="E642" s="231"/>
      <c r="F642" s="231"/>
      <c r="G642" s="231"/>
      <c r="H642" s="231"/>
      <c r="I642" s="231"/>
      <c r="J642" s="231"/>
      <c r="K642" s="231"/>
      <c r="L642" s="231"/>
      <c r="M642" s="231"/>
      <c r="N642" s="231"/>
      <c r="O642" s="231"/>
      <c r="P642" s="231"/>
      <c r="Q642" s="231"/>
      <c r="R642" s="231"/>
      <c r="S642" s="231"/>
      <c r="T642" s="231"/>
      <c r="U642" s="231"/>
      <c r="V642" s="231"/>
      <c r="W642" s="231"/>
      <c r="X642" s="231"/>
      <c r="Y642" s="231"/>
      <c r="Z642" s="231"/>
    </row>
    <row r="643" spans="1:26" ht="14.25" customHeight="1">
      <c r="A643" s="231"/>
      <c r="B643" s="231"/>
      <c r="C643" s="231"/>
      <c r="D643" s="231"/>
      <c r="E643" s="231"/>
      <c r="F643" s="231"/>
      <c r="G643" s="231"/>
      <c r="H643" s="231"/>
      <c r="I643" s="231"/>
      <c r="J643" s="231"/>
      <c r="K643" s="231"/>
      <c r="L643" s="231"/>
      <c r="M643" s="231"/>
      <c r="N643" s="231"/>
      <c r="O643" s="231"/>
      <c r="P643" s="231"/>
      <c r="Q643" s="231"/>
      <c r="R643" s="231"/>
      <c r="S643" s="231"/>
      <c r="T643" s="231"/>
      <c r="U643" s="231"/>
      <c r="V643" s="231"/>
      <c r="W643" s="231"/>
      <c r="X643" s="231"/>
      <c r="Y643" s="231"/>
      <c r="Z643" s="231"/>
    </row>
    <row r="644" spans="1:26" ht="14.25" customHeight="1">
      <c r="A644" s="231"/>
      <c r="B644" s="231"/>
      <c r="C644" s="231"/>
      <c r="D644" s="231"/>
      <c r="E644" s="231"/>
      <c r="F644" s="231"/>
      <c r="G644" s="231"/>
      <c r="H644" s="231"/>
      <c r="I644" s="231"/>
      <c r="J644" s="231"/>
      <c r="K644" s="231"/>
      <c r="L644" s="231"/>
      <c r="M644" s="231"/>
      <c r="N644" s="231"/>
      <c r="O644" s="231"/>
      <c r="P644" s="231"/>
      <c r="Q644" s="231"/>
      <c r="R644" s="231"/>
      <c r="S644" s="231"/>
      <c r="T644" s="231"/>
      <c r="U644" s="231"/>
      <c r="V644" s="231"/>
      <c r="W644" s="231"/>
      <c r="X644" s="231"/>
      <c r="Y644" s="231"/>
      <c r="Z644" s="231"/>
    </row>
    <row r="645" spans="1:26" ht="14.25" customHeight="1">
      <c r="A645" s="231"/>
      <c r="B645" s="231"/>
      <c r="C645" s="231"/>
      <c r="D645" s="231"/>
      <c r="E645" s="231"/>
      <c r="F645" s="231"/>
      <c r="G645" s="231"/>
      <c r="H645" s="231"/>
      <c r="I645" s="231"/>
      <c r="J645" s="231"/>
      <c r="K645" s="231"/>
      <c r="L645" s="231"/>
      <c r="M645" s="231"/>
      <c r="N645" s="231"/>
      <c r="O645" s="231"/>
      <c r="P645" s="231"/>
      <c r="Q645" s="231"/>
      <c r="R645" s="231"/>
      <c r="S645" s="231"/>
      <c r="T645" s="231"/>
      <c r="U645" s="231"/>
      <c r="V645" s="231"/>
      <c r="W645" s="231"/>
      <c r="X645" s="231"/>
      <c r="Y645" s="231"/>
      <c r="Z645" s="231"/>
    </row>
    <row r="646" spans="1:26" ht="14.25" customHeight="1">
      <c r="A646" s="231"/>
      <c r="B646" s="231"/>
      <c r="C646" s="231"/>
      <c r="D646" s="231"/>
      <c r="E646" s="231"/>
      <c r="F646" s="231"/>
      <c r="G646" s="231"/>
      <c r="H646" s="231"/>
      <c r="I646" s="231"/>
      <c r="J646" s="231"/>
      <c r="K646" s="231"/>
      <c r="L646" s="231"/>
      <c r="M646" s="231"/>
      <c r="N646" s="231"/>
      <c r="O646" s="231"/>
      <c r="P646" s="231"/>
      <c r="Q646" s="231"/>
      <c r="R646" s="231"/>
      <c r="S646" s="231"/>
      <c r="T646" s="231"/>
      <c r="U646" s="231"/>
      <c r="V646" s="231"/>
      <c r="W646" s="231"/>
      <c r="X646" s="231"/>
      <c r="Y646" s="231"/>
      <c r="Z646" s="231"/>
    </row>
    <row r="647" spans="1:26" ht="14.25" customHeight="1">
      <c r="A647" s="231"/>
      <c r="B647" s="231"/>
      <c r="C647" s="231"/>
      <c r="D647" s="231"/>
      <c r="E647" s="231"/>
      <c r="F647" s="231"/>
      <c r="G647" s="231"/>
      <c r="H647" s="231"/>
      <c r="I647" s="231"/>
      <c r="J647" s="231"/>
      <c r="K647" s="231"/>
      <c r="L647" s="231"/>
      <c r="M647" s="231"/>
      <c r="N647" s="231"/>
      <c r="O647" s="231"/>
      <c r="P647" s="231"/>
      <c r="Q647" s="231"/>
      <c r="R647" s="231"/>
      <c r="S647" s="231"/>
      <c r="T647" s="231"/>
      <c r="U647" s="231"/>
      <c r="V647" s="231"/>
      <c r="W647" s="231"/>
      <c r="X647" s="231"/>
      <c r="Y647" s="231"/>
      <c r="Z647" s="231"/>
    </row>
    <row r="648" spans="1:26" ht="14.25" customHeight="1">
      <c r="A648" s="231"/>
      <c r="B648" s="231"/>
      <c r="C648" s="231"/>
      <c r="D648" s="231"/>
      <c r="E648" s="231"/>
      <c r="F648" s="231"/>
      <c r="G648" s="231"/>
      <c r="H648" s="231"/>
      <c r="I648" s="231"/>
      <c r="J648" s="231"/>
      <c r="K648" s="231"/>
      <c r="L648" s="231"/>
      <c r="M648" s="231"/>
      <c r="N648" s="231"/>
      <c r="O648" s="231"/>
      <c r="P648" s="231"/>
      <c r="Q648" s="231"/>
      <c r="R648" s="231"/>
      <c r="S648" s="231"/>
      <c r="T648" s="231"/>
      <c r="U648" s="231"/>
      <c r="V648" s="231"/>
      <c r="W648" s="231"/>
      <c r="X648" s="231"/>
      <c r="Y648" s="231"/>
      <c r="Z648" s="231"/>
    </row>
    <row r="649" spans="1:26" ht="14.25" customHeight="1">
      <c r="A649" s="231"/>
      <c r="B649" s="231"/>
      <c r="C649" s="231"/>
      <c r="D649" s="231"/>
      <c r="E649" s="231"/>
      <c r="F649" s="231"/>
      <c r="G649" s="231"/>
      <c r="H649" s="231"/>
      <c r="I649" s="231"/>
      <c r="J649" s="231"/>
      <c r="K649" s="231"/>
      <c r="L649" s="231"/>
      <c r="M649" s="231"/>
      <c r="N649" s="231"/>
      <c r="O649" s="231"/>
      <c r="P649" s="231"/>
      <c r="Q649" s="231"/>
      <c r="R649" s="231"/>
      <c r="S649" s="231"/>
      <c r="T649" s="231"/>
      <c r="U649" s="231"/>
      <c r="V649" s="231"/>
      <c r="W649" s="231"/>
      <c r="X649" s="231"/>
      <c r="Y649" s="231"/>
      <c r="Z649" s="231"/>
    </row>
    <row r="650" spans="1:26" ht="14.25" customHeight="1">
      <c r="A650" s="231"/>
      <c r="B650" s="231"/>
      <c r="C650" s="231"/>
      <c r="D650" s="231"/>
      <c r="E650" s="231"/>
      <c r="F650" s="231"/>
      <c r="G650" s="231"/>
      <c r="H650" s="231"/>
      <c r="I650" s="231"/>
      <c r="J650" s="231"/>
      <c r="K650" s="231"/>
      <c r="L650" s="231"/>
      <c r="M650" s="231"/>
      <c r="N650" s="231"/>
      <c r="O650" s="231"/>
      <c r="P650" s="231"/>
      <c r="Q650" s="231"/>
      <c r="R650" s="231"/>
      <c r="S650" s="231"/>
      <c r="T650" s="231"/>
      <c r="U650" s="231"/>
      <c r="V650" s="231"/>
      <c r="W650" s="231"/>
      <c r="X650" s="231"/>
      <c r="Y650" s="231"/>
      <c r="Z650" s="231"/>
    </row>
    <row r="651" spans="1:26" ht="14.25" customHeight="1">
      <c r="A651" s="231"/>
      <c r="B651" s="231"/>
      <c r="C651" s="231"/>
      <c r="D651" s="231"/>
      <c r="E651" s="231"/>
      <c r="F651" s="231"/>
      <c r="G651" s="231"/>
      <c r="H651" s="231"/>
      <c r="I651" s="231"/>
      <c r="J651" s="231"/>
      <c r="K651" s="231"/>
      <c r="L651" s="231"/>
      <c r="M651" s="231"/>
      <c r="N651" s="231"/>
      <c r="O651" s="231"/>
      <c r="P651" s="231"/>
      <c r="Q651" s="231"/>
      <c r="R651" s="231"/>
      <c r="S651" s="231"/>
      <c r="T651" s="231"/>
      <c r="U651" s="231"/>
      <c r="V651" s="231"/>
      <c r="W651" s="231"/>
      <c r="X651" s="231"/>
      <c r="Y651" s="231"/>
      <c r="Z651" s="231"/>
    </row>
    <row r="652" spans="1:26" ht="14.25" customHeight="1">
      <c r="A652" s="231"/>
      <c r="B652" s="231"/>
      <c r="C652" s="231"/>
      <c r="D652" s="231"/>
      <c r="E652" s="231"/>
      <c r="F652" s="231"/>
      <c r="G652" s="231"/>
      <c r="H652" s="231"/>
      <c r="I652" s="231"/>
      <c r="J652" s="231"/>
      <c r="K652" s="231"/>
      <c r="L652" s="231"/>
      <c r="M652" s="231"/>
      <c r="N652" s="231"/>
      <c r="O652" s="231"/>
      <c r="P652" s="231"/>
      <c r="Q652" s="231"/>
      <c r="R652" s="231"/>
      <c r="S652" s="231"/>
      <c r="T652" s="231"/>
      <c r="U652" s="231"/>
      <c r="V652" s="231"/>
      <c r="W652" s="231"/>
      <c r="X652" s="231"/>
      <c r="Y652" s="231"/>
      <c r="Z652" s="231"/>
    </row>
    <row r="653" spans="1:26" ht="14.25" customHeight="1">
      <c r="A653" s="231"/>
      <c r="B653" s="231"/>
      <c r="C653" s="231"/>
      <c r="D653" s="231"/>
      <c r="E653" s="231"/>
      <c r="F653" s="231"/>
      <c r="G653" s="231"/>
      <c r="H653" s="231"/>
      <c r="I653" s="231"/>
      <c r="J653" s="231"/>
      <c r="K653" s="231"/>
      <c r="L653" s="231"/>
      <c r="M653" s="231"/>
      <c r="N653" s="231"/>
      <c r="O653" s="231"/>
      <c r="P653" s="231"/>
      <c r="Q653" s="231"/>
      <c r="R653" s="231"/>
      <c r="S653" s="231"/>
      <c r="T653" s="231"/>
      <c r="U653" s="231"/>
      <c r="V653" s="231"/>
      <c r="W653" s="231"/>
      <c r="X653" s="231"/>
      <c r="Y653" s="231"/>
      <c r="Z653" s="231"/>
    </row>
    <row r="654" spans="1:26" ht="14.25" customHeight="1">
      <c r="A654" s="231"/>
      <c r="B654" s="231"/>
      <c r="C654" s="231"/>
      <c r="D654" s="231"/>
      <c r="E654" s="231"/>
      <c r="F654" s="231"/>
      <c r="G654" s="231"/>
      <c r="H654" s="231"/>
      <c r="I654" s="231"/>
      <c r="J654" s="231"/>
      <c r="K654" s="231"/>
      <c r="L654" s="231"/>
      <c r="M654" s="231"/>
      <c r="N654" s="231"/>
      <c r="O654" s="231"/>
      <c r="P654" s="231"/>
      <c r="Q654" s="231"/>
      <c r="R654" s="231"/>
      <c r="S654" s="231"/>
      <c r="T654" s="231"/>
      <c r="U654" s="231"/>
      <c r="V654" s="231"/>
      <c r="W654" s="231"/>
      <c r="X654" s="231"/>
      <c r="Y654" s="231"/>
      <c r="Z654" s="231"/>
    </row>
    <row r="655" spans="1:26" ht="14.25" customHeight="1">
      <c r="A655" s="231"/>
      <c r="B655" s="231"/>
      <c r="C655" s="231"/>
      <c r="D655" s="231"/>
      <c r="E655" s="231"/>
      <c r="F655" s="231"/>
      <c r="G655" s="231"/>
      <c r="H655" s="231"/>
      <c r="I655" s="231"/>
      <c r="J655" s="231"/>
      <c r="K655" s="231"/>
      <c r="L655" s="231"/>
      <c r="M655" s="231"/>
      <c r="N655" s="231"/>
      <c r="O655" s="231"/>
      <c r="P655" s="231"/>
      <c r="Q655" s="231"/>
      <c r="R655" s="231"/>
      <c r="S655" s="231"/>
      <c r="T655" s="231"/>
      <c r="U655" s="231"/>
      <c r="V655" s="231"/>
      <c r="W655" s="231"/>
      <c r="X655" s="231"/>
      <c r="Y655" s="231"/>
      <c r="Z655" s="231"/>
    </row>
    <row r="656" spans="1:26" ht="14.25" customHeight="1">
      <c r="A656" s="231"/>
      <c r="B656" s="231"/>
      <c r="C656" s="231"/>
      <c r="D656" s="231"/>
      <c r="E656" s="231"/>
      <c r="F656" s="231"/>
      <c r="G656" s="231"/>
      <c r="H656" s="231"/>
      <c r="I656" s="231"/>
      <c r="J656" s="231"/>
      <c r="K656" s="231"/>
      <c r="L656" s="231"/>
      <c r="M656" s="231"/>
      <c r="N656" s="231"/>
      <c r="O656" s="231"/>
      <c r="P656" s="231"/>
      <c r="Q656" s="231"/>
      <c r="R656" s="231"/>
      <c r="S656" s="231"/>
      <c r="T656" s="231"/>
      <c r="U656" s="231"/>
      <c r="V656" s="231"/>
      <c r="W656" s="231"/>
      <c r="X656" s="231"/>
      <c r="Y656" s="231"/>
      <c r="Z656" s="231"/>
    </row>
    <row r="657" spans="1:26" ht="14.25" customHeight="1">
      <c r="A657" s="231"/>
      <c r="B657" s="231"/>
      <c r="C657" s="231"/>
      <c r="D657" s="231"/>
      <c r="E657" s="231"/>
      <c r="F657" s="231"/>
      <c r="G657" s="231"/>
      <c r="H657" s="231"/>
      <c r="I657" s="231"/>
      <c r="J657" s="231"/>
      <c r="K657" s="231"/>
      <c r="L657" s="231"/>
      <c r="M657" s="231"/>
      <c r="N657" s="231"/>
      <c r="O657" s="231"/>
      <c r="P657" s="231"/>
      <c r="Q657" s="231"/>
      <c r="R657" s="231"/>
      <c r="S657" s="231"/>
      <c r="T657" s="231"/>
      <c r="U657" s="231"/>
      <c r="V657" s="231"/>
      <c r="W657" s="231"/>
      <c r="X657" s="231"/>
      <c r="Y657" s="231"/>
      <c r="Z657" s="231"/>
    </row>
    <row r="658" spans="1:26" ht="14.25" customHeight="1">
      <c r="A658" s="231"/>
      <c r="B658" s="231"/>
      <c r="C658" s="231"/>
      <c r="D658" s="231"/>
      <c r="E658" s="231"/>
      <c r="F658" s="231"/>
      <c r="G658" s="231"/>
      <c r="H658" s="231"/>
      <c r="I658" s="231"/>
      <c r="J658" s="231"/>
      <c r="K658" s="231"/>
      <c r="L658" s="231"/>
      <c r="M658" s="231"/>
      <c r="N658" s="231"/>
      <c r="O658" s="231"/>
      <c r="P658" s="231"/>
      <c r="Q658" s="231"/>
      <c r="R658" s="231"/>
      <c r="S658" s="231"/>
      <c r="T658" s="231"/>
      <c r="U658" s="231"/>
      <c r="V658" s="231"/>
      <c r="W658" s="231"/>
      <c r="X658" s="231"/>
      <c r="Y658" s="231"/>
      <c r="Z658" s="231"/>
    </row>
    <row r="659" spans="1:26" ht="14.25" customHeight="1">
      <c r="A659" s="231"/>
      <c r="B659" s="231"/>
      <c r="C659" s="231"/>
      <c r="D659" s="231"/>
      <c r="E659" s="231"/>
      <c r="F659" s="231"/>
      <c r="G659" s="231"/>
      <c r="H659" s="231"/>
      <c r="I659" s="231"/>
      <c r="J659" s="231"/>
      <c r="K659" s="231"/>
      <c r="L659" s="231"/>
      <c r="M659" s="231"/>
      <c r="N659" s="231"/>
      <c r="O659" s="231"/>
      <c r="P659" s="231"/>
      <c r="Q659" s="231"/>
      <c r="R659" s="231"/>
      <c r="S659" s="231"/>
      <c r="T659" s="231"/>
      <c r="U659" s="231"/>
      <c r="V659" s="231"/>
      <c r="W659" s="231"/>
      <c r="X659" s="231"/>
      <c r="Y659" s="231"/>
      <c r="Z659" s="231"/>
    </row>
    <row r="660" spans="1:26" ht="14.25" customHeight="1">
      <c r="A660" s="231"/>
      <c r="B660" s="231"/>
      <c r="C660" s="231"/>
      <c r="D660" s="231"/>
      <c r="E660" s="231"/>
      <c r="F660" s="231"/>
      <c r="G660" s="231"/>
      <c r="H660" s="231"/>
      <c r="I660" s="231"/>
      <c r="J660" s="231"/>
      <c r="K660" s="231"/>
      <c r="L660" s="231"/>
      <c r="M660" s="231"/>
      <c r="N660" s="231"/>
      <c r="O660" s="231"/>
      <c r="P660" s="231"/>
      <c r="Q660" s="231"/>
      <c r="R660" s="231"/>
      <c r="S660" s="231"/>
      <c r="T660" s="231"/>
      <c r="U660" s="231"/>
      <c r="V660" s="231"/>
      <c r="W660" s="231"/>
      <c r="X660" s="231"/>
      <c r="Y660" s="231"/>
      <c r="Z660" s="231"/>
    </row>
    <row r="661" spans="1:26" ht="14.25" customHeight="1">
      <c r="A661" s="231"/>
      <c r="B661" s="231"/>
      <c r="C661" s="231"/>
      <c r="D661" s="231"/>
      <c r="E661" s="231"/>
      <c r="F661" s="231"/>
      <c r="G661" s="231"/>
      <c r="H661" s="231"/>
      <c r="I661" s="231"/>
      <c r="J661" s="231"/>
      <c r="K661" s="231"/>
      <c r="L661" s="231"/>
      <c r="M661" s="231"/>
      <c r="N661" s="231"/>
      <c r="O661" s="231"/>
      <c r="P661" s="231"/>
      <c r="Q661" s="231"/>
      <c r="R661" s="231"/>
      <c r="S661" s="231"/>
      <c r="T661" s="231"/>
      <c r="U661" s="231"/>
      <c r="V661" s="231"/>
      <c r="W661" s="231"/>
      <c r="X661" s="231"/>
      <c r="Y661" s="231"/>
      <c r="Z661" s="231"/>
    </row>
    <row r="662" spans="1:26" ht="14.25" customHeight="1">
      <c r="A662" s="231"/>
      <c r="B662" s="231"/>
      <c r="C662" s="231"/>
      <c r="D662" s="231"/>
      <c r="E662" s="231"/>
      <c r="F662" s="231"/>
      <c r="G662" s="231"/>
      <c r="H662" s="231"/>
      <c r="I662" s="231"/>
      <c r="J662" s="231"/>
      <c r="K662" s="231"/>
      <c r="L662" s="231"/>
      <c r="M662" s="231"/>
      <c r="N662" s="231"/>
      <c r="O662" s="231"/>
      <c r="P662" s="231"/>
      <c r="Q662" s="231"/>
      <c r="R662" s="231"/>
      <c r="S662" s="231"/>
      <c r="T662" s="231"/>
      <c r="U662" s="231"/>
      <c r="V662" s="231"/>
      <c r="W662" s="231"/>
      <c r="X662" s="231"/>
      <c r="Y662" s="231"/>
      <c r="Z662" s="231"/>
    </row>
    <row r="663" spans="1:26" ht="14.25" customHeight="1">
      <c r="A663" s="231"/>
      <c r="B663" s="231"/>
      <c r="C663" s="231"/>
      <c r="D663" s="231"/>
      <c r="E663" s="231"/>
      <c r="F663" s="231"/>
      <c r="G663" s="231"/>
      <c r="H663" s="231"/>
      <c r="I663" s="231"/>
      <c r="J663" s="231"/>
      <c r="K663" s="231"/>
      <c r="L663" s="231"/>
      <c r="M663" s="231"/>
      <c r="N663" s="231"/>
      <c r="O663" s="231"/>
      <c r="P663" s="231"/>
      <c r="Q663" s="231"/>
      <c r="R663" s="231"/>
      <c r="S663" s="231"/>
      <c r="T663" s="231"/>
      <c r="U663" s="231"/>
      <c r="V663" s="231"/>
      <c r="W663" s="231"/>
      <c r="X663" s="231"/>
      <c r="Y663" s="231"/>
      <c r="Z663" s="231"/>
    </row>
    <row r="664" spans="1:26" ht="14.25" customHeight="1">
      <c r="A664" s="231"/>
      <c r="B664" s="231"/>
      <c r="C664" s="231"/>
      <c r="D664" s="231"/>
      <c r="E664" s="231"/>
      <c r="F664" s="231"/>
      <c r="G664" s="231"/>
      <c r="H664" s="231"/>
      <c r="I664" s="231"/>
      <c r="J664" s="231"/>
      <c r="K664" s="231"/>
      <c r="L664" s="231"/>
      <c r="M664" s="231"/>
      <c r="N664" s="231"/>
      <c r="O664" s="231"/>
      <c r="P664" s="231"/>
      <c r="Q664" s="231"/>
      <c r="R664" s="231"/>
      <c r="S664" s="231"/>
      <c r="T664" s="231"/>
      <c r="U664" s="231"/>
      <c r="V664" s="231"/>
      <c r="W664" s="231"/>
      <c r="X664" s="231"/>
      <c r="Y664" s="231"/>
      <c r="Z664" s="231"/>
    </row>
    <row r="665" spans="1:26" ht="14.25" customHeight="1">
      <c r="A665" s="231"/>
      <c r="B665" s="231"/>
      <c r="C665" s="231"/>
      <c r="D665" s="231"/>
      <c r="E665" s="231"/>
      <c r="F665" s="231"/>
      <c r="G665" s="231"/>
      <c r="H665" s="231"/>
      <c r="I665" s="231"/>
      <c r="J665" s="231"/>
      <c r="K665" s="231"/>
      <c r="L665" s="231"/>
      <c r="M665" s="231"/>
      <c r="N665" s="231"/>
      <c r="O665" s="231"/>
      <c r="P665" s="231"/>
      <c r="Q665" s="231"/>
      <c r="R665" s="231"/>
      <c r="S665" s="231"/>
      <c r="T665" s="231"/>
      <c r="U665" s="231"/>
      <c r="V665" s="231"/>
      <c r="W665" s="231"/>
      <c r="X665" s="231"/>
      <c r="Y665" s="231"/>
      <c r="Z665" s="231"/>
    </row>
    <row r="666" spans="1:26" ht="14.25" customHeight="1">
      <c r="A666" s="231"/>
      <c r="B666" s="231"/>
      <c r="C666" s="231"/>
      <c r="D666" s="231"/>
      <c r="E666" s="231"/>
      <c r="F666" s="231"/>
      <c r="G666" s="231"/>
      <c r="H666" s="231"/>
      <c r="I666" s="231"/>
      <c r="J666" s="231"/>
      <c r="K666" s="231"/>
      <c r="L666" s="231"/>
      <c r="M666" s="231"/>
      <c r="N666" s="231"/>
      <c r="O666" s="231"/>
      <c r="P666" s="231"/>
      <c r="Q666" s="231"/>
      <c r="R666" s="231"/>
      <c r="S666" s="231"/>
      <c r="T666" s="231"/>
      <c r="U666" s="231"/>
      <c r="V666" s="231"/>
      <c r="W666" s="231"/>
      <c r="X666" s="231"/>
      <c r="Y666" s="231"/>
      <c r="Z666" s="231"/>
    </row>
    <row r="667" spans="1:26" ht="14.25" customHeight="1">
      <c r="A667" s="231"/>
      <c r="B667" s="231"/>
      <c r="C667" s="231"/>
      <c r="D667" s="231"/>
      <c r="E667" s="231"/>
      <c r="F667" s="231"/>
      <c r="G667" s="231"/>
      <c r="H667" s="231"/>
      <c r="I667" s="231"/>
      <c r="J667" s="231"/>
      <c r="K667" s="231"/>
      <c r="L667" s="231"/>
      <c r="M667" s="231"/>
      <c r="N667" s="231"/>
      <c r="O667" s="231"/>
      <c r="P667" s="231"/>
      <c r="Q667" s="231"/>
      <c r="R667" s="231"/>
      <c r="S667" s="231"/>
      <c r="T667" s="231"/>
      <c r="U667" s="231"/>
      <c r="V667" s="231"/>
      <c r="W667" s="231"/>
      <c r="X667" s="231"/>
      <c r="Y667" s="231"/>
      <c r="Z667" s="231"/>
    </row>
    <row r="668" spans="1:26" ht="14.25" customHeight="1">
      <c r="A668" s="231"/>
      <c r="B668" s="231"/>
      <c r="C668" s="231"/>
      <c r="D668" s="231"/>
      <c r="E668" s="231"/>
      <c r="F668" s="231"/>
      <c r="G668" s="231"/>
      <c r="H668" s="231"/>
      <c r="I668" s="231"/>
      <c r="J668" s="231"/>
      <c r="K668" s="231"/>
      <c r="L668" s="231"/>
      <c r="M668" s="231"/>
      <c r="N668" s="231"/>
      <c r="O668" s="231"/>
      <c r="P668" s="231"/>
      <c r="Q668" s="231"/>
      <c r="R668" s="231"/>
      <c r="S668" s="231"/>
      <c r="T668" s="231"/>
      <c r="U668" s="231"/>
      <c r="V668" s="231"/>
      <c r="W668" s="231"/>
      <c r="X668" s="231"/>
      <c r="Y668" s="231"/>
      <c r="Z668" s="231"/>
    </row>
    <row r="669" spans="1:26" ht="14.25" customHeight="1">
      <c r="A669" s="231"/>
      <c r="B669" s="231"/>
      <c r="C669" s="231"/>
      <c r="D669" s="231"/>
      <c r="E669" s="231"/>
      <c r="F669" s="231"/>
      <c r="G669" s="231"/>
      <c r="H669" s="231"/>
      <c r="I669" s="231"/>
      <c r="J669" s="231"/>
      <c r="K669" s="231"/>
      <c r="L669" s="231"/>
      <c r="M669" s="231"/>
      <c r="N669" s="231"/>
      <c r="O669" s="231"/>
      <c r="P669" s="231"/>
      <c r="Q669" s="231"/>
      <c r="R669" s="231"/>
      <c r="S669" s="231"/>
      <c r="T669" s="231"/>
      <c r="U669" s="231"/>
      <c r="V669" s="231"/>
      <c r="W669" s="231"/>
      <c r="X669" s="231"/>
      <c r="Y669" s="231"/>
      <c r="Z669" s="231"/>
    </row>
    <row r="670" spans="1:26" ht="14.25" customHeight="1">
      <c r="A670" s="231"/>
      <c r="B670" s="231"/>
      <c r="C670" s="231"/>
      <c r="D670" s="231"/>
      <c r="E670" s="231"/>
      <c r="F670" s="231"/>
      <c r="G670" s="231"/>
      <c r="H670" s="231"/>
      <c r="I670" s="231"/>
      <c r="J670" s="231"/>
      <c r="K670" s="231"/>
      <c r="L670" s="231"/>
      <c r="M670" s="231"/>
      <c r="N670" s="231"/>
      <c r="O670" s="231"/>
      <c r="P670" s="231"/>
      <c r="Q670" s="231"/>
      <c r="R670" s="231"/>
      <c r="S670" s="231"/>
      <c r="T670" s="231"/>
      <c r="U670" s="231"/>
      <c r="V670" s="231"/>
      <c r="W670" s="231"/>
      <c r="X670" s="231"/>
      <c r="Y670" s="231"/>
      <c r="Z670" s="231"/>
    </row>
    <row r="671" spans="1:26" ht="14.25" customHeight="1">
      <c r="A671" s="231"/>
      <c r="B671" s="231"/>
      <c r="C671" s="231"/>
      <c r="D671" s="231"/>
      <c r="E671" s="231"/>
      <c r="F671" s="231"/>
      <c r="G671" s="231"/>
      <c r="H671" s="231"/>
      <c r="I671" s="231"/>
      <c r="J671" s="231"/>
      <c r="K671" s="231"/>
      <c r="L671" s="231"/>
      <c r="M671" s="231"/>
      <c r="N671" s="231"/>
      <c r="O671" s="231"/>
      <c r="P671" s="231"/>
      <c r="Q671" s="231"/>
      <c r="R671" s="231"/>
      <c r="S671" s="231"/>
      <c r="T671" s="231"/>
      <c r="U671" s="231"/>
      <c r="V671" s="231"/>
      <c r="W671" s="231"/>
      <c r="X671" s="231"/>
      <c r="Y671" s="231"/>
      <c r="Z671" s="231"/>
    </row>
    <row r="672" spans="1:26" ht="14.25" customHeight="1">
      <c r="A672" s="231"/>
      <c r="B672" s="231"/>
      <c r="C672" s="231"/>
      <c r="D672" s="231"/>
      <c r="E672" s="231"/>
      <c r="F672" s="231"/>
      <c r="G672" s="231"/>
      <c r="H672" s="231"/>
      <c r="I672" s="231"/>
      <c r="J672" s="231"/>
      <c r="K672" s="231"/>
      <c r="L672" s="231"/>
      <c r="M672" s="231"/>
      <c r="N672" s="231"/>
      <c r="O672" s="231"/>
      <c r="P672" s="231"/>
      <c r="Q672" s="231"/>
      <c r="R672" s="231"/>
      <c r="S672" s="231"/>
      <c r="T672" s="231"/>
      <c r="U672" s="231"/>
      <c r="V672" s="231"/>
      <c r="W672" s="231"/>
      <c r="X672" s="231"/>
      <c r="Y672" s="231"/>
      <c r="Z672" s="231"/>
    </row>
    <row r="673" spans="1:26" ht="14.25" customHeight="1">
      <c r="A673" s="231"/>
      <c r="B673" s="231"/>
      <c r="C673" s="231"/>
      <c r="D673" s="231"/>
      <c r="E673" s="231"/>
      <c r="F673" s="231"/>
      <c r="G673" s="231"/>
      <c r="H673" s="231"/>
      <c r="I673" s="231"/>
      <c r="J673" s="231"/>
      <c r="K673" s="231"/>
      <c r="L673" s="231"/>
      <c r="M673" s="231"/>
      <c r="N673" s="231"/>
      <c r="O673" s="231"/>
      <c r="P673" s="231"/>
      <c r="Q673" s="231"/>
      <c r="R673" s="231"/>
      <c r="S673" s="231"/>
      <c r="T673" s="231"/>
      <c r="U673" s="231"/>
      <c r="V673" s="231"/>
      <c r="W673" s="231"/>
      <c r="X673" s="231"/>
      <c r="Y673" s="231"/>
      <c r="Z673" s="231"/>
    </row>
    <row r="674" spans="1:26" ht="14.25" customHeight="1">
      <c r="A674" s="231"/>
      <c r="B674" s="231"/>
      <c r="C674" s="231"/>
      <c r="D674" s="231"/>
      <c r="E674" s="231"/>
      <c r="F674" s="231"/>
      <c r="G674" s="231"/>
      <c r="H674" s="231"/>
      <c r="I674" s="231"/>
      <c r="J674" s="231"/>
      <c r="K674" s="231"/>
      <c r="L674" s="231"/>
      <c r="M674" s="231"/>
      <c r="N674" s="231"/>
      <c r="O674" s="231"/>
      <c r="P674" s="231"/>
      <c r="Q674" s="231"/>
      <c r="R674" s="231"/>
      <c r="S674" s="231"/>
      <c r="T674" s="231"/>
      <c r="U674" s="231"/>
      <c r="V674" s="231"/>
      <c r="W674" s="231"/>
      <c r="X674" s="231"/>
      <c r="Y674" s="231"/>
      <c r="Z674" s="231"/>
    </row>
    <row r="675" spans="1:26" ht="14.25" customHeight="1">
      <c r="A675" s="231"/>
      <c r="B675" s="231"/>
      <c r="C675" s="231"/>
      <c r="D675" s="231"/>
      <c r="E675" s="231"/>
      <c r="F675" s="231"/>
      <c r="G675" s="231"/>
      <c r="H675" s="231"/>
      <c r="I675" s="231"/>
      <c r="J675" s="231"/>
      <c r="K675" s="231"/>
      <c r="L675" s="231"/>
      <c r="M675" s="231"/>
      <c r="N675" s="231"/>
      <c r="O675" s="231"/>
      <c r="P675" s="231"/>
      <c r="Q675" s="231"/>
      <c r="R675" s="231"/>
      <c r="S675" s="231"/>
      <c r="T675" s="231"/>
      <c r="U675" s="231"/>
      <c r="V675" s="231"/>
      <c r="W675" s="231"/>
      <c r="X675" s="231"/>
      <c r="Y675" s="231"/>
      <c r="Z675" s="231"/>
    </row>
    <row r="676" spans="1:26" ht="14.25" customHeight="1">
      <c r="A676" s="231"/>
      <c r="B676" s="231"/>
      <c r="C676" s="231"/>
      <c r="D676" s="231"/>
      <c r="E676" s="231"/>
      <c r="F676" s="231"/>
      <c r="G676" s="231"/>
      <c r="H676" s="231"/>
      <c r="I676" s="231"/>
      <c r="J676" s="231"/>
      <c r="K676" s="231"/>
      <c r="L676" s="231"/>
      <c r="M676" s="231"/>
      <c r="N676" s="231"/>
      <c r="O676" s="231"/>
      <c r="P676" s="231"/>
      <c r="Q676" s="231"/>
      <c r="R676" s="231"/>
      <c r="S676" s="231"/>
      <c r="T676" s="231"/>
      <c r="U676" s="231"/>
      <c r="V676" s="231"/>
      <c r="W676" s="231"/>
      <c r="X676" s="231"/>
      <c r="Y676" s="231"/>
      <c r="Z676" s="231"/>
    </row>
    <row r="677" spans="1:26" ht="14.25" customHeight="1">
      <c r="A677" s="231"/>
      <c r="B677" s="231"/>
      <c r="C677" s="231"/>
      <c r="D677" s="231"/>
      <c r="E677" s="231"/>
      <c r="F677" s="231"/>
      <c r="G677" s="231"/>
      <c r="H677" s="231"/>
      <c r="I677" s="231"/>
      <c r="J677" s="231"/>
      <c r="K677" s="231"/>
      <c r="L677" s="231"/>
      <c r="M677" s="231"/>
      <c r="N677" s="231"/>
      <c r="O677" s="231"/>
      <c r="P677" s="231"/>
      <c r="Q677" s="231"/>
      <c r="R677" s="231"/>
      <c r="S677" s="231"/>
      <c r="T677" s="231"/>
      <c r="U677" s="231"/>
      <c r="V677" s="231"/>
      <c r="W677" s="231"/>
      <c r="X677" s="231"/>
      <c r="Y677" s="231"/>
      <c r="Z677" s="231"/>
    </row>
    <row r="678" spans="1:26" ht="14.25" customHeight="1">
      <c r="A678" s="231"/>
      <c r="B678" s="231"/>
      <c r="C678" s="231"/>
      <c r="D678" s="231"/>
      <c r="E678" s="231"/>
      <c r="F678" s="231"/>
      <c r="G678" s="231"/>
      <c r="H678" s="231"/>
      <c r="I678" s="231"/>
      <c r="J678" s="231"/>
      <c r="K678" s="231"/>
      <c r="L678" s="231"/>
      <c r="M678" s="231"/>
      <c r="N678" s="231"/>
      <c r="O678" s="231"/>
      <c r="P678" s="231"/>
      <c r="Q678" s="231"/>
      <c r="R678" s="231"/>
      <c r="S678" s="231"/>
      <c r="T678" s="231"/>
      <c r="U678" s="231"/>
      <c r="V678" s="231"/>
      <c r="W678" s="231"/>
      <c r="X678" s="231"/>
      <c r="Y678" s="231"/>
      <c r="Z678" s="231"/>
    </row>
    <row r="679" spans="1:26" ht="14.25" customHeight="1">
      <c r="A679" s="231"/>
      <c r="B679" s="231"/>
      <c r="C679" s="231"/>
      <c r="D679" s="231"/>
      <c r="E679" s="231"/>
      <c r="F679" s="231"/>
      <c r="G679" s="231"/>
      <c r="H679" s="231"/>
      <c r="I679" s="231"/>
      <c r="J679" s="231"/>
      <c r="K679" s="231"/>
      <c r="L679" s="231"/>
      <c r="M679" s="231"/>
      <c r="N679" s="231"/>
      <c r="O679" s="231"/>
      <c r="P679" s="231"/>
      <c r="Q679" s="231"/>
      <c r="R679" s="231"/>
      <c r="S679" s="231"/>
      <c r="T679" s="231"/>
      <c r="U679" s="231"/>
      <c r="V679" s="231"/>
      <c r="W679" s="231"/>
      <c r="X679" s="231"/>
      <c r="Y679" s="231"/>
      <c r="Z679" s="231"/>
    </row>
    <row r="680" spans="1:26" ht="14.25" customHeight="1">
      <c r="A680" s="231"/>
      <c r="B680" s="231"/>
      <c r="C680" s="231"/>
      <c r="D680" s="231"/>
      <c r="E680" s="231"/>
      <c r="F680" s="231"/>
      <c r="G680" s="231"/>
      <c r="H680" s="231"/>
      <c r="I680" s="231"/>
      <c r="J680" s="231"/>
      <c r="K680" s="231"/>
      <c r="L680" s="231"/>
      <c r="M680" s="231"/>
      <c r="N680" s="231"/>
      <c r="O680" s="231"/>
      <c r="P680" s="231"/>
      <c r="Q680" s="231"/>
      <c r="R680" s="231"/>
      <c r="S680" s="231"/>
      <c r="T680" s="231"/>
      <c r="U680" s="231"/>
      <c r="V680" s="231"/>
      <c r="W680" s="231"/>
      <c r="X680" s="231"/>
      <c r="Y680" s="231"/>
      <c r="Z680" s="231"/>
    </row>
    <row r="681" spans="1:26" ht="14.25" customHeight="1">
      <c r="A681" s="231"/>
      <c r="B681" s="231"/>
      <c r="C681" s="231"/>
      <c r="D681" s="231"/>
      <c r="E681" s="231"/>
      <c r="F681" s="231"/>
      <c r="G681" s="231"/>
      <c r="H681" s="231"/>
      <c r="I681" s="231"/>
      <c r="J681" s="231"/>
      <c r="K681" s="231"/>
      <c r="L681" s="231"/>
      <c r="M681" s="231"/>
      <c r="N681" s="231"/>
      <c r="O681" s="231"/>
      <c r="P681" s="231"/>
      <c r="Q681" s="231"/>
      <c r="R681" s="231"/>
      <c r="S681" s="231"/>
      <c r="T681" s="231"/>
      <c r="U681" s="231"/>
      <c r="V681" s="231"/>
      <c r="W681" s="231"/>
      <c r="X681" s="231"/>
      <c r="Y681" s="231"/>
      <c r="Z681" s="231"/>
    </row>
    <row r="682" spans="1:26" ht="14.25" customHeight="1">
      <c r="A682" s="231"/>
      <c r="B682" s="231"/>
      <c r="C682" s="231"/>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row>
    <row r="683" spans="1:26" ht="14.25" customHeight="1">
      <c r="A683" s="231"/>
      <c r="B683" s="231"/>
      <c r="C683" s="231"/>
      <c r="D683" s="231"/>
      <c r="E683" s="231"/>
      <c r="F683" s="231"/>
      <c r="G683" s="231"/>
      <c r="H683" s="231"/>
      <c r="I683" s="231"/>
      <c r="J683" s="231"/>
      <c r="K683" s="231"/>
      <c r="L683" s="231"/>
      <c r="M683" s="231"/>
      <c r="N683" s="231"/>
      <c r="O683" s="231"/>
      <c r="P683" s="231"/>
      <c r="Q683" s="231"/>
      <c r="R683" s="231"/>
      <c r="S683" s="231"/>
      <c r="T683" s="231"/>
      <c r="U683" s="231"/>
      <c r="V683" s="231"/>
      <c r="W683" s="231"/>
      <c r="X683" s="231"/>
      <c r="Y683" s="231"/>
      <c r="Z683" s="231"/>
    </row>
    <row r="684" spans="1:26" ht="14.25" customHeight="1">
      <c r="A684" s="231"/>
      <c r="B684" s="231"/>
      <c r="C684" s="231"/>
      <c r="D684" s="231"/>
      <c r="E684" s="231"/>
      <c r="F684" s="231"/>
      <c r="G684" s="231"/>
      <c r="H684" s="231"/>
      <c r="I684" s="231"/>
      <c r="J684" s="231"/>
      <c r="K684" s="231"/>
      <c r="L684" s="231"/>
      <c r="M684" s="231"/>
      <c r="N684" s="231"/>
      <c r="O684" s="231"/>
      <c r="P684" s="231"/>
      <c r="Q684" s="231"/>
      <c r="R684" s="231"/>
      <c r="S684" s="231"/>
      <c r="T684" s="231"/>
      <c r="U684" s="231"/>
      <c r="V684" s="231"/>
      <c r="W684" s="231"/>
      <c r="X684" s="231"/>
      <c r="Y684" s="231"/>
      <c r="Z684" s="231"/>
    </row>
    <row r="685" spans="1:26" ht="14.25" customHeight="1">
      <c r="A685" s="231"/>
      <c r="B685" s="231"/>
      <c r="C685" s="231"/>
      <c r="D685" s="231"/>
      <c r="E685" s="231"/>
      <c r="F685" s="231"/>
      <c r="G685" s="231"/>
      <c r="H685" s="231"/>
      <c r="I685" s="231"/>
      <c r="J685" s="231"/>
      <c r="K685" s="231"/>
      <c r="L685" s="231"/>
      <c r="M685" s="231"/>
      <c r="N685" s="231"/>
      <c r="O685" s="231"/>
      <c r="P685" s="231"/>
      <c r="Q685" s="231"/>
      <c r="R685" s="231"/>
      <c r="S685" s="231"/>
      <c r="T685" s="231"/>
      <c r="U685" s="231"/>
      <c r="V685" s="231"/>
      <c r="W685" s="231"/>
      <c r="X685" s="231"/>
      <c r="Y685" s="231"/>
      <c r="Z685" s="231"/>
    </row>
    <row r="686" spans="1:26" ht="14.25" customHeight="1">
      <c r="A686" s="231"/>
      <c r="B686" s="231"/>
      <c r="C686" s="231"/>
      <c r="D686" s="231"/>
      <c r="E686" s="231"/>
      <c r="F686" s="231"/>
      <c r="G686" s="231"/>
      <c r="H686" s="231"/>
      <c r="I686" s="231"/>
      <c r="J686" s="231"/>
      <c r="K686" s="231"/>
      <c r="L686" s="231"/>
      <c r="M686" s="231"/>
      <c r="N686" s="231"/>
      <c r="O686" s="231"/>
      <c r="P686" s="231"/>
      <c r="Q686" s="231"/>
      <c r="R686" s="231"/>
      <c r="S686" s="231"/>
      <c r="T686" s="231"/>
      <c r="U686" s="231"/>
      <c r="V686" s="231"/>
      <c r="W686" s="231"/>
      <c r="X686" s="231"/>
      <c r="Y686" s="231"/>
      <c r="Z686" s="231"/>
    </row>
    <row r="687" spans="1:26" ht="14.25" customHeight="1">
      <c r="A687" s="231"/>
      <c r="B687" s="231"/>
      <c r="C687" s="231"/>
      <c r="D687" s="231"/>
      <c r="E687" s="231"/>
      <c r="F687" s="231"/>
      <c r="G687" s="231"/>
      <c r="H687" s="231"/>
      <c r="I687" s="231"/>
      <c r="J687" s="231"/>
      <c r="K687" s="231"/>
      <c r="L687" s="231"/>
      <c r="M687" s="231"/>
      <c r="N687" s="231"/>
      <c r="O687" s="231"/>
      <c r="P687" s="231"/>
      <c r="Q687" s="231"/>
      <c r="R687" s="231"/>
      <c r="S687" s="231"/>
      <c r="T687" s="231"/>
      <c r="U687" s="231"/>
      <c r="V687" s="231"/>
      <c r="W687" s="231"/>
      <c r="X687" s="231"/>
      <c r="Y687" s="231"/>
      <c r="Z687" s="231"/>
    </row>
    <row r="688" spans="1:26" ht="14.25" customHeight="1">
      <c r="A688" s="231"/>
      <c r="B688" s="231"/>
      <c r="C688" s="231"/>
      <c r="D688" s="231"/>
      <c r="E688" s="231"/>
      <c r="F688" s="231"/>
      <c r="G688" s="231"/>
      <c r="H688" s="231"/>
      <c r="I688" s="231"/>
      <c r="J688" s="231"/>
      <c r="K688" s="231"/>
      <c r="L688" s="231"/>
      <c r="M688" s="231"/>
      <c r="N688" s="231"/>
      <c r="O688" s="231"/>
      <c r="P688" s="231"/>
      <c r="Q688" s="231"/>
      <c r="R688" s="231"/>
      <c r="S688" s="231"/>
      <c r="T688" s="231"/>
      <c r="U688" s="231"/>
      <c r="V688" s="231"/>
      <c r="W688" s="231"/>
      <c r="X688" s="231"/>
      <c r="Y688" s="231"/>
      <c r="Z688" s="231"/>
    </row>
    <row r="689" spans="1:26" ht="14.25" customHeight="1">
      <c r="A689" s="63"/>
      <c r="B689" s="63"/>
      <c r="C689" s="63"/>
      <c r="D689" s="63"/>
      <c r="E689" s="63"/>
      <c r="F689" s="63"/>
      <c r="G689" s="63"/>
      <c r="H689" s="63"/>
      <c r="I689" s="63"/>
      <c r="J689" s="63"/>
      <c r="K689" s="63"/>
      <c r="L689" s="63"/>
      <c r="M689" s="63"/>
      <c r="N689" s="63"/>
      <c r="O689" s="50"/>
      <c r="P689" s="231"/>
      <c r="Q689" s="231"/>
      <c r="R689" s="231"/>
      <c r="S689" s="231"/>
      <c r="T689" s="231"/>
      <c r="U689" s="231"/>
      <c r="V689" s="231"/>
      <c r="W689" s="231"/>
      <c r="X689" s="231"/>
      <c r="Y689" s="231"/>
      <c r="Z689" s="231"/>
    </row>
    <row r="690" spans="1:26" ht="14.25" customHeight="1">
      <c r="A690" s="63"/>
      <c r="B690" s="63"/>
      <c r="C690" s="63"/>
      <c r="D690" s="63"/>
      <c r="E690" s="63"/>
      <c r="F690" s="63"/>
      <c r="G690" s="63"/>
      <c r="H690" s="63"/>
      <c r="I690" s="63"/>
      <c r="J690" s="63"/>
      <c r="K690" s="63"/>
      <c r="L690" s="63"/>
      <c r="M690" s="63"/>
      <c r="N690" s="63"/>
      <c r="O690" s="50"/>
      <c r="P690" s="231"/>
      <c r="Q690" s="231"/>
      <c r="R690" s="231"/>
      <c r="S690" s="231"/>
      <c r="T690" s="231"/>
      <c r="U690" s="231"/>
      <c r="V690" s="231"/>
      <c r="W690" s="231"/>
      <c r="X690" s="231"/>
      <c r="Y690" s="231"/>
      <c r="Z690" s="231"/>
    </row>
    <row r="691" spans="1:26" ht="14.25" customHeight="1">
      <c r="A691" s="63"/>
      <c r="B691" s="63"/>
      <c r="C691" s="63"/>
      <c r="D691" s="63"/>
      <c r="E691" s="63"/>
      <c r="F691" s="63"/>
      <c r="G691" s="63"/>
      <c r="H691" s="63"/>
      <c r="I691" s="63"/>
      <c r="J691" s="63"/>
      <c r="K691" s="63"/>
      <c r="L691" s="63"/>
      <c r="M691" s="63"/>
      <c r="N691" s="63"/>
      <c r="O691" s="50"/>
      <c r="P691" s="231"/>
      <c r="Q691" s="231"/>
      <c r="R691" s="231"/>
      <c r="S691" s="231"/>
      <c r="T691" s="231"/>
      <c r="U691" s="231"/>
      <c r="V691" s="231"/>
      <c r="W691" s="231"/>
      <c r="X691" s="231"/>
      <c r="Y691" s="231"/>
      <c r="Z691" s="231"/>
    </row>
    <row r="692" spans="1:26" ht="14.25" customHeight="1">
      <c r="A692" s="63"/>
      <c r="B692" s="63"/>
      <c r="C692" s="63"/>
      <c r="D692" s="63"/>
      <c r="E692" s="63"/>
      <c r="F692" s="63"/>
      <c r="G692" s="63"/>
      <c r="H692" s="63"/>
      <c r="I692" s="63"/>
      <c r="J692" s="63"/>
      <c r="K692" s="63"/>
      <c r="L692" s="63"/>
      <c r="M692" s="63"/>
      <c r="N692" s="63"/>
      <c r="O692" s="50"/>
      <c r="P692" s="231"/>
      <c r="Q692" s="231"/>
      <c r="R692" s="231"/>
      <c r="S692" s="231"/>
      <c r="T692" s="231"/>
      <c r="U692" s="231"/>
      <c r="V692" s="231"/>
      <c r="W692" s="231"/>
      <c r="X692" s="231"/>
      <c r="Y692" s="231"/>
      <c r="Z692" s="231"/>
    </row>
    <row r="693" spans="1:26" ht="14.25" customHeight="1">
      <c r="A693" s="63"/>
      <c r="B693" s="63"/>
      <c r="C693" s="63"/>
      <c r="D693" s="63"/>
      <c r="E693" s="63"/>
      <c r="F693" s="63"/>
      <c r="G693" s="63"/>
      <c r="H693" s="63"/>
      <c r="I693" s="63"/>
      <c r="J693" s="63"/>
      <c r="K693" s="63"/>
      <c r="L693" s="63"/>
      <c r="M693" s="63"/>
      <c r="N693" s="63"/>
      <c r="O693" s="50"/>
      <c r="P693" s="231"/>
      <c r="Q693" s="231"/>
      <c r="R693" s="231"/>
      <c r="S693" s="231"/>
      <c r="T693" s="231"/>
      <c r="U693" s="231"/>
      <c r="V693" s="231"/>
      <c r="W693" s="231"/>
      <c r="X693" s="231"/>
      <c r="Y693" s="231"/>
      <c r="Z693" s="231"/>
    </row>
    <row r="694" spans="1:26" ht="14.25" customHeight="1">
      <c r="A694" s="63"/>
      <c r="B694" s="63"/>
      <c r="C694" s="63"/>
      <c r="D694" s="63"/>
      <c r="E694" s="63"/>
      <c r="F694" s="63"/>
      <c r="G694" s="63"/>
      <c r="H694" s="63"/>
      <c r="I694" s="63"/>
      <c r="J694" s="63"/>
      <c r="K694" s="63"/>
      <c r="L694" s="63"/>
      <c r="M694" s="63"/>
      <c r="N694" s="63"/>
      <c r="O694" s="50"/>
      <c r="P694" s="231"/>
      <c r="Q694" s="231"/>
      <c r="R694" s="231"/>
      <c r="S694" s="231"/>
      <c r="T694" s="231"/>
      <c r="U694" s="231"/>
      <c r="V694" s="231"/>
      <c r="W694" s="231"/>
      <c r="X694" s="231"/>
      <c r="Y694" s="231"/>
      <c r="Z694" s="231"/>
    </row>
    <row r="695" spans="1:26" ht="14.25" customHeight="1">
      <c r="A695" s="63"/>
      <c r="B695" s="63"/>
      <c r="C695" s="63"/>
      <c r="D695" s="63"/>
      <c r="E695" s="63"/>
      <c r="F695" s="63"/>
      <c r="G695" s="63"/>
      <c r="H695" s="63"/>
      <c r="I695" s="63"/>
      <c r="J695" s="63"/>
      <c r="K695" s="63"/>
      <c r="L695" s="63"/>
      <c r="M695" s="63"/>
      <c r="N695" s="63"/>
      <c r="O695" s="50"/>
      <c r="P695" s="231"/>
      <c r="Q695" s="231"/>
      <c r="R695" s="231"/>
      <c r="S695" s="231"/>
      <c r="T695" s="231"/>
      <c r="U695" s="231"/>
      <c r="V695" s="231"/>
      <c r="W695" s="231"/>
      <c r="X695" s="231"/>
      <c r="Y695" s="231"/>
      <c r="Z695" s="231"/>
    </row>
    <row r="696" spans="1:26" ht="14.25" customHeight="1">
      <c r="A696" s="63"/>
      <c r="B696" s="63"/>
      <c r="C696" s="63"/>
      <c r="D696" s="63"/>
      <c r="E696" s="63"/>
      <c r="F696" s="63"/>
      <c r="G696" s="63"/>
      <c r="H696" s="63"/>
      <c r="I696" s="63"/>
      <c r="J696" s="63"/>
      <c r="K696" s="63"/>
      <c r="L696" s="63"/>
      <c r="M696" s="63"/>
      <c r="N696" s="63"/>
      <c r="O696" s="50"/>
      <c r="P696" s="231"/>
      <c r="Q696" s="231"/>
      <c r="R696" s="231"/>
      <c r="S696" s="231"/>
      <c r="T696" s="231"/>
      <c r="U696" s="231"/>
      <c r="V696" s="231"/>
      <c r="W696" s="231"/>
      <c r="X696" s="231"/>
      <c r="Y696" s="231"/>
      <c r="Z696" s="231"/>
    </row>
    <row r="697" spans="1:26" ht="14.25" customHeight="1">
      <c r="A697" s="63"/>
      <c r="B697" s="63"/>
      <c r="C697" s="63"/>
      <c r="D697" s="63"/>
      <c r="E697" s="63"/>
      <c r="F697" s="63"/>
      <c r="G697" s="63"/>
      <c r="H697" s="63"/>
      <c r="I697" s="63"/>
      <c r="J697" s="63"/>
      <c r="K697" s="63"/>
      <c r="L697" s="63"/>
      <c r="M697" s="63"/>
      <c r="N697" s="63"/>
      <c r="O697" s="50"/>
      <c r="P697" s="231"/>
      <c r="Q697" s="231"/>
      <c r="R697" s="231"/>
      <c r="S697" s="231"/>
      <c r="T697" s="231"/>
      <c r="U697" s="231"/>
      <c r="V697" s="231"/>
      <c r="W697" s="231"/>
      <c r="X697" s="231"/>
      <c r="Y697" s="231"/>
      <c r="Z697" s="231"/>
    </row>
    <row r="698" spans="1:26" ht="14.25" customHeight="1">
      <c r="A698" s="63"/>
      <c r="B698" s="63"/>
      <c r="C698" s="63"/>
      <c r="D698" s="63"/>
      <c r="E698" s="63"/>
      <c r="F698" s="63"/>
      <c r="G698" s="63"/>
      <c r="H698" s="63"/>
      <c r="I698" s="63"/>
      <c r="J698" s="63"/>
      <c r="K698" s="63"/>
      <c r="L698" s="63"/>
      <c r="M698" s="63"/>
      <c r="N698" s="63"/>
      <c r="O698" s="50"/>
      <c r="P698" s="231"/>
      <c r="Q698" s="231"/>
      <c r="R698" s="231"/>
      <c r="S698" s="231"/>
      <c r="T698" s="231"/>
      <c r="U698" s="231"/>
      <c r="V698" s="231"/>
      <c r="W698" s="231"/>
      <c r="X698" s="231"/>
      <c r="Y698" s="231"/>
      <c r="Z698" s="231"/>
    </row>
    <row r="699" spans="1:26" ht="14.25" customHeight="1">
      <c r="A699" s="63"/>
      <c r="B699" s="63"/>
      <c r="C699" s="63"/>
      <c r="D699" s="63"/>
      <c r="E699" s="63"/>
      <c r="F699" s="63"/>
      <c r="G699" s="63"/>
      <c r="H699" s="63"/>
      <c r="I699" s="63"/>
      <c r="J699" s="63"/>
      <c r="K699" s="63"/>
      <c r="L699" s="63"/>
      <c r="M699" s="63"/>
      <c r="N699" s="63"/>
      <c r="O699" s="50"/>
      <c r="P699" s="231"/>
      <c r="Q699" s="231"/>
      <c r="R699" s="231"/>
      <c r="S699" s="231"/>
      <c r="T699" s="231"/>
      <c r="U699" s="231"/>
      <c r="V699" s="231"/>
      <c r="W699" s="231"/>
      <c r="X699" s="231"/>
      <c r="Y699" s="231"/>
      <c r="Z699" s="231"/>
    </row>
    <row r="700" spans="1:26" ht="14.25" customHeight="1">
      <c r="A700" s="63"/>
      <c r="B700" s="63"/>
      <c r="C700" s="63"/>
      <c r="D700" s="63"/>
      <c r="E700" s="63"/>
      <c r="F700" s="63"/>
      <c r="G700" s="63"/>
      <c r="H700" s="63"/>
      <c r="I700" s="63"/>
      <c r="J700" s="63"/>
      <c r="K700" s="63"/>
      <c r="L700" s="63"/>
      <c r="M700" s="63"/>
      <c r="N700" s="63"/>
      <c r="O700" s="50"/>
      <c r="P700" s="231"/>
      <c r="Q700" s="231"/>
      <c r="R700" s="231"/>
      <c r="S700" s="231"/>
      <c r="T700" s="231"/>
      <c r="U700" s="231"/>
      <c r="V700" s="231"/>
      <c r="W700" s="231"/>
      <c r="X700" s="231"/>
      <c r="Y700" s="231"/>
      <c r="Z700" s="231"/>
    </row>
    <row r="701" spans="1:26" ht="14.25" customHeight="1">
      <c r="A701" s="63"/>
      <c r="B701" s="63"/>
      <c r="C701" s="63"/>
      <c r="D701" s="63"/>
      <c r="E701" s="63"/>
      <c r="F701" s="63"/>
      <c r="G701" s="63"/>
      <c r="H701" s="63"/>
      <c r="I701" s="63"/>
      <c r="J701" s="63"/>
      <c r="K701" s="63"/>
      <c r="L701" s="63"/>
      <c r="M701" s="63"/>
      <c r="N701" s="63"/>
      <c r="O701" s="50"/>
      <c r="P701" s="231"/>
      <c r="Q701" s="231"/>
      <c r="R701" s="231"/>
      <c r="S701" s="231"/>
      <c r="T701" s="231"/>
      <c r="U701" s="231"/>
      <c r="V701" s="231"/>
      <c r="W701" s="231"/>
      <c r="X701" s="231"/>
      <c r="Y701" s="231"/>
      <c r="Z701" s="231"/>
    </row>
    <row r="702" spans="1:26" ht="14.25" customHeight="1">
      <c r="A702" s="63"/>
      <c r="B702" s="63"/>
      <c r="C702" s="63"/>
      <c r="D702" s="63"/>
      <c r="E702" s="63"/>
      <c r="F702" s="63"/>
      <c r="G702" s="63"/>
      <c r="H702" s="63"/>
      <c r="I702" s="63"/>
      <c r="J702" s="63"/>
      <c r="K702" s="63"/>
      <c r="L702" s="63"/>
      <c r="M702" s="63"/>
      <c r="N702" s="63"/>
      <c r="O702" s="50"/>
      <c r="P702" s="231"/>
      <c r="Q702" s="231"/>
      <c r="R702" s="231"/>
      <c r="S702" s="231"/>
      <c r="T702" s="231"/>
      <c r="U702" s="231"/>
      <c r="V702" s="231"/>
      <c r="W702" s="231"/>
      <c r="X702" s="231"/>
      <c r="Y702" s="231"/>
      <c r="Z702" s="231"/>
    </row>
    <row r="703" spans="1:26" ht="14.25" customHeight="1">
      <c r="A703" s="63"/>
      <c r="B703" s="63"/>
      <c r="C703" s="63"/>
      <c r="D703" s="63"/>
      <c r="E703" s="63"/>
      <c r="F703" s="63"/>
      <c r="G703" s="63"/>
      <c r="H703" s="63"/>
      <c r="I703" s="63"/>
      <c r="J703" s="63"/>
      <c r="K703" s="63"/>
      <c r="L703" s="63"/>
      <c r="M703" s="63"/>
      <c r="N703" s="63"/>
      <c r="O703" s="50"/>
      <c r="P703" s="231"/>
      <c r="Q703" s="231"/>
      <c r="R703" s="231"/>
      <c r="S703" s="231"/>
      <c r="T703" s="231"/>
      <c r="U703" s="231"/>
      <c r="V703" s="231"/>
      <c r="W703" s="231"/>
      <c r="X703" s="231"/>
      <c r="Y703" s="231"/>
      <c r="Z703" s="231"/>
    </row>
    <row r="704" spans="1:26" ht="14.25" customHeight="1">
      <c r="A704" s="63"/>
      <c r="B704" s="63"/>
      <c r="C704" s="63"/>
      <c r="D704" s="63"/>
      <c r="E704" s="63"/>
      <c r="F704" s="63"/>
      <c r="G704" s="63"/>
      <c r="H704" s="63"/>
      <c r="I704" s="63"/>
      <c r="J704" s="63"/>
      <c r="K704" s="63"/>
      <c r="L704" s="63"/>
      <c r="M704" s="63"/>
      <c r="N704" s="63"/>
      <c r="O704" s="50"/>
      <c r="P704" s="231"/>
      <c r="Q704" s="231"/>
      <c r="R704" s="231"/>
      <c r="S704" s="231"/>
      <c r="T704" s="231"/>
      <c r="U704" s="231"/>
      <c r="V704" s="231"/>
      <c r="W704" s="231"/>
      <c r="X704" s="231"/>
      <c r="Y704" s="231"/>
      <c r="Z704" s="231"/>
    </row>
    <row r="705" spans="1:26" ht="14.25" customHeight="1">
      <c r="A705" s="63"/>
      <c r="B705" s="63"/>
      <c r="C705" s="63"/>
      <c r="D705" s="63"/>
      <c r="E705" s="63"/>
      <c r="F705" s="63"/>
      <c r="G705" s="63"/>
      <c r="H705" s="63"/>
      <c r="I705" s="63"/>
      <c r="J705" s="63"/>
      <c r="K705" s="63"/>
      <c r="L705" s="63"/>
      <c r="M705" s="63"/>
      <c r="N705" s="63"/>
      <c r="O705" s="50"/>
      <c r="P705" s="231"/>
      <c r="Q705" s="231"/>
      <c r="R705" s="231"/>
      <c r="S705" s="231"/>
      <c r="T705" s="231"/>
      <c r="U705" s="231"/>
      <c r="V705" s="231"/>
      <c r="W705" s="231"/>
      <c r="X705" s="231"/>
      <c r="Y705" s="231"/>
      <c r="Z705" s="231"/>
    </row>
    <row r="706" spans="1:26" ht="14.25" customHeight="1">
      <c r="A706" s="63"/>
      <c r="B706" s="63"/>
      <c r="C706" s="63"/>
      <c r="D706" s="63"/>
      <c r="E706" s="63"/>
      <c r="F706" s="63"/>
      <c r="G706" s="63"/>
      <c r="H706" s="63"/>
      <c r="I706" s="63"/>
      <c r="J706" s="63"/>
      <c r="K706" s="63"/>
      <c r="L706" s="63"/>
      <c r="M706" s="63"/>
      <c r="N706" s="63"/>
      <c r="O706" s="50"/>
      <c r="P706" s="231"/>
      <c r="Q706" s="231"/>
      <c r="R706" s="231"/>
      <c r="S706" s="231"/>
      <c r="T706" s="231"/>
      <c r="U706" s="231"/>
      <c r="V706" s="231"/>
      <c r="W706" s="231"/>
      <c r="X706" s="231"/>
      <c r="Y706" s="231"/>
      <c r="Z706" s="231"/>
    </row>
    <row r="707" spans="1:26" ht="14.25" customHeight="1">
      <c r="A707" s="63"/>
      <c r="B707" s="63"/>
      <c r="C707" s="63"/>
      <c r="D707" s="63"/>
      <c r="E707" s="63"/>
      <c r="F707" s="63"/>
      <c r="G707" s="63"/>
      <c r="H707" s="63"/>
      <c r="I707" s="63"/>
      <c r="J707" s="63"/>
      <c r="K707" s="63"/>
      <c r="L707" s="63"/>
      <c r="M707" s="63"/>
      <c r="N707" s="63"/>
      <c r="O707" s="50"/>
      <c r="P707" s="231"/>
      <c r="Q707" s="231"/>
      <c r="R707" s="231"/>
      <c r="S707" s="231"/>
      <c r="T707" s="231"/>
      <c r="U707" s="231"/>
      <c r="V707" s="231"/>
      <c r="W707" s="231"/>
      <c r="X707" s="231"/>
      <c r="Y707" s="231"/>
      <c r="Z707" s="231"/>
    </row>
    <row r="708" spans="1:26" ht="14.25" customHeight="1">
      <c r="A708" s="63"/>
      <c r="B708" s="63"/>
      <c r="C708" s="63"/>
      <c r="D708" s="63"/>
      <c r="E708" s="63"/>
      <c r="F708" s="63"/>
      <c r="G708" s="63"/>
      <c r="H708" s="63"/>
      <c r="I708" s="63"/>
      <c r="J708" s="63"/>
      <c r="K708" s="63"/>
      <c r="L708" s="63"/>
      <c r="M708" s="63"/>
      <c r="N708" s="63"/>
      <c r="O708" s="50"/>
      <c r="P708" s="231"/>
      <c r="Q708" s="231"/>
      <c r="R708" s="231"/>
      <c r="S708" s="231"/>
      <c r="T708" s="231"/>
      <c r="U708" s="231"/>
      <c r="V708" s="231"/>
      <c r="W708" s="231"/>
      <c r="X708" s="231"/>
      <c r="Y708" s="231"/>
      <c r="Z708" s="231"/>
    </row>
    <row r="709" spans="1:26" ht="14.25" customHeight="1">
      <c r="A709" s="63"/>
      <c r="B709" s="63"/>
      <c r="C709" s="63"/>
      <c r="D709" s="63"/>
      <c r="E709" s="63"/>
      <c r="F709" s="63"/>
      <c r="G709" s="63"/>
      <c r="H709" s="63"/>
      <c r="I709" s="63"/>
      <c r="J709" s="63"/>
      <c r="K709" s="63"/>
      <c r="L709" s="63"/>
      <c r="M709" s="63"/>
      <c r="N709" s="63"/>
      <c r="O709" s="50"/>
      <c r="P709" s="231"/>
      <c r="Q709" s="231"/>
      <c r="R709" s="231"/>
      <c r="S709" s="231"/>
      <c r="T709" s="231"/>
      <c r="U709" s="231"/>
      <c r="V709" s="231"/>
      <c r="W709" s="231"/>
      <c r="X709" s="231"/>
      <c r="Y709" s="231"/>
      <c r="Z709" s="231"/>
    </row>
    <row r="710" spans="1:26" ht="14.25" customHeight="1">
      <c r="A710" s="63"/>
      <c r="B710" s="63"/>
      <c r="C710" s="63"/>
      <c r="D710" s="63"/>
      <c r="E710" s="63"/>
      <c r="F710" s="63"/>
      <c r="G710" s="63"/>
      <c r="H710" s="63"/>
      <c r="I710" s="63"/>
      <c r="J710" s="63"/>
      <c r="K710" s="63"/>
      <c r="L710" s="63"/>
      <c r="M710" s="63"/>
      <c r="N710" s="63"/>
      <c r="O710" s="50"/>
      <c r="P710" s="231"/>
      <c r="Q710" s="231"/>
      <c r="R710" s="231"/>
      <c r="S710" s="231"/>
      <c r="T710" s="231"/>
      <c r="U710" s="231"/>
      <c r="V710" s="231"/>
      <c r="W710" s="231"/>
      <c r="X710" s="231"/>
      <c r="Y710" s="231"/>
      <c r="Z710" s="231"/>
    </row>
    <row r="711" spans="1:26" ht="14.25" customHeight="1">
      <c r="A711" s="63"/>
      <c r="B711" s="63"/>
      <c r="C711" s="63"/>
      <c r="D711" s="63"/>
      <c r="E711" s="63"/>
      <c r="F711" s="63"/>
      <c r="G711" s="63"/>
      <c r="H711" s="63"/>
      <c r="I711" s="63"/>
      <c r="J711" s="63"/>
      <c r="K711" s="63"/>
      <c r="L711" s="63"/>
      <c r="M711" s="63"/>
      <c r="N711" s="63"/>
      <c r="O711" s="50"/>
      <c r="P711" s="231"/>
      <c r="Q711" s="231"/>
      <c r="R711" s="231"/>
      <c r="S711" s="231"/>
      <c r="T711" s="231"/>
      <c r="U711" s="231"/>
      <c r="V711" s="231"/>
      <c r="W711" s="231"/>
      <c r="X711" s="231"/>
      <c r="Y711" s="231"/>
      <c r="Z711" s="231"/>
    </row>
    <row r="712" spans="1:26" ht="14.25" customHeight="1">
      <c r="A712" s="63"/>
      <c r="B712" s="63"/>
      <c r="C712" s="63"/>
      <c r="D712" s="63"/>
      <c r="E712" s="63"/>
      <c r="F712" s="63"/>
      <c r="G712" s="63"/>
      <c r="H712" s="63"/>
      <c r="I712" s="63"/>
      <c r="J712" s="63"/>
      <c r="K712" s="63"/>
      <c r="L712" s="63"/>
      <c r="M712" s="63"/>
      <c r="N712" s="63"/>
      <c r="O712" s="50"/>
      <c r="P712" s="231"/>
      <c r="Q712" s="231"/>
      <c r="R712" s="231"/>
      <c r="S712" s="231"/>
      <c r="T712" s="231"/>
      <c r="U712" s="231"/>
      <c r="V712" s="231"/>
      <c r="W712" s="231"/>
      <c r="X712" s="231"/>
      <c r="Y712" s="231"/>
      <c r="Z712" s="231"/>
    </row>
    <row r="713" spans="1:26" ht="14.25" customHeight="1">
      <c r="A713" s="63"/>
      <c r="B713" s="63"/>
      <c r="C713" s="63"/>
      <c r="D713" s="63"/>
      <c r="E713" s="63"/>
      <c r="F713" s="63"/>
      <c r="G713" s="63"/>
      <c r="H713" s="63"/>
      <c r="I713" s="63"/>
      <c r="J713" s="63"/>
      <c r="K713" s="63"/>
      <c r="L713" s="63"/>
      <c r="M713" s="63"/>
      <c r="N713" s="63"/>
      <c r="O713" s="50"/>
      <c r="P713" s="231"/>
      <c r="Q713" s="231"/>
      <c r="R713" s="231"/>
      <c r="S713" s="231"/>
      <c r="T713" s="231"/>
      <c r="U713" s="231"/>
      <c r="V713" s="231"/>
      <c r="W713" s="231"/>
      <c r="X713" s="231"/>
      <c r="Y713" s="231"/>
      <c r="Z713" s="231"/>
    </row>
    <row r="714" spans="1:26" ht="14.25" customHeight="1">
      <c r="A714" s="63"/>
      <c r="B714" s="63"/>
      <c r="C714" s="63"/>
      <c r="D714" s="63"/>
      <c r="E714" s="63"/>
      <c r="F714" s="63"/>
      <c r="G714" s="63"/>
      <c r="H714" s="63"/>
      <c r="I714" s="63"/>
      <c r="J714" s="63"/>
      <c r="K714" s="63"/>
      <c r="L714" s="63"/>
      <c r="M714" s="63"/>
      <c r="N714" s="63"/>
      <c r="O714" s="50"/>
      <c r="P714" s="231"/>
      <c r="Q714" s="231"/>
      <c r="R714" s="231"/>
      <c r="S714" s="231"/>
      <c r="T714" s="231"/>
      <c r="U714" s="231"/>
      <c r="V714" s="231"/>
      <c r="W714" s="231"/>
      <c r="X714" s="231"/>
      <c r="Y714" s="231"/>
      <c r="Z714" s="231"/>
    </row>
    <row r="715" spans="1:26" ht="14.25" customHeight="1">
      <c r="A715" s="63"/>
      <c r="B715" s="63"/>
      <c r="C715" s="63"/>
      <c r="D715" s="63"/>
      <c r="E715" s="63"/>
      <c r="F715" s="63"/>
      <c r="G715" s="63"/>
      <c r="H715" s="63"/>
      <c r="I715" s="63"/>
      <c r="J715" s="63"/>
      <c r="K715" s="63"/>
      <c r="L715" s="63"/>
      <c r="M715" s="63"/>
      <c r="N715" s="63"/>
      <c r="O715" s="50"/>
      <c r="P715" s="231"/>
      <c r="Q715" s="231"/>
      <c r="R715" s="231"/>
      <c r="S715" s="231"/>
      <c r="T715" s="231"/>
      <c r="U715" s="231"/>
      <c r="V715" s="231"/>
      <c r="W715" s="231"/>
      <c r="X715" s="231"/>
      <c r="Y715" s="231"/>
      <c r="Z715" s="231"/>
    </row>
    <row r="716" spans="1:26" ht="14.25" customHeight="1">
      <c r="A716" s="63"/>
      <c r="B716" s="63"/>
      <c r="C716" s="63"/>
      <c r="D716" s="63"/>
      <c r="E716" s="63"/>
      <c r="F716" s="63"/>
      <c r="G716" s="63"/>
      <c r="H716" s="63"/>
      <c r="I716" s="63"/>
      <c r="J716" s="63"/>
      <c r="K716" s="63"/>
      <c r="L716" s="63"/>
      <c r="M716" s="63"/>
      <c r="N716" s="63"/>
      <c r="O716" s="50"/>
      <c r="P716" s="231"/>
      <c r="Q716" s="231"/>
      <c r="R716" s="231"/>
      <c r="S716" s="231"/>
      <c r="T716" s="231"/>
      <c r="U716" s="231"/>
      <c r="V716" s="231"/>
      <c r="W716" s="231"/>
      <c r="X716" s="231"/>
      <c r="Y716" s="231"/>
      <c r="Z716" s="231"/>
    </row>
    <row r="717" spans="1:26" ht="14.25" customHeight="1">
      <c r="A717" s="63"/>
      <c r="B717" s="63"/>
      <c r="C717" s="63"/>
      <c r="D717" s="63"/>
      <c r="E717" s="63"/>
      <c r="F717" s="63"/>
      <c r="G717" s="63"/>
      <c r="H717" s="63"/>
      <c r="I717" s="63"/>
      <c r="J717" s="63"/>
      <c r="K717" s="63"/>
      <c r="L717" s="63"/>
      <c r="M717" s="63"/>
      <c r="N717" s="63"/>
      <c r="O717" s="50"/>
      <c r="P717" s="231"/>
      <c r="Q717" s="231"/>
      <c r="R717" s="231"/>
      <c r="S717" s="231"/>
      <c r="T717" s="231"/>
      <c r="U717" s="231"/>
      <c r="V717" s="231"/>
      <c r="W717" s="231"/>
      <c r="X717" s="231"/>
      <c r="Y717" s="231"/>
      <c r="Z717" s="231"/>
    </row>
    <row r="718" spans="1:26" ht="14.25" customHeight="1">
      <c r="A718" s="63"/>
      <c r="B718" s="63"/>
      <c r="C718" s="63"/>
      <c r="D718" s="63"/>
      <c r="E718" s="63"/>
      <c r="F718" s="63"/>
      <c r="G718" s="63"/>
      <c r="H718" s="63"/>
      <c r="I718" s="63"/>
      <c r="J718" s="63"/>
      <c r="K718" s="63"/>
      <c r="L718" s="63"/>
      <c r="M718" s="63"/>
      <c r="N718" s="63"/>
      <c r="O718" s="50"/>
      <c r="P718" s="231"/>
      <c r="Q718" s="231"/>
      <c r="R718" s="231"/>
      <c r="S718" s="231"/>
      <c r="T718" s="231"/>
      <c r="U718" s="231"/>
      <c r="V718" s="231"/>
      <c r="W718" s="231"/>
      <c r="X718" s="231"/>
      <c r="Y718" s="231"/>
      <c r="Z718" s="231"/>
    </row>
    <row r="719" spans="1:26" ht="14.25" customHeight="1">
      <c r="A719" s="63"/>
      <c r="B719" s="63"/>
      <c r="C719" s="63"/>
      <c r="D719" s="63"/>
      <c r="E719" s="63"/>
      <c r="F719" s="63"/>
      <c r="G719" s="63"/>
      <c r="H719" s="63"/>
      <c r="I719" s="63"/>
      <c r="J719" s="63"/>
      <c r="K719" s="63"/>
      <c r="L719" s="63"/>
      <c r="M719" s="63"/>
      <c r="N719" s="63"/>
      <c r="O719" s="50"/>
      <c r="P719" s="231"/>
      <c r="Q719" s="231"/>
      <c r="R719" s="231"/>
      <c r="S719" s="231"/>
      <c r="T719" s="231"/>
      <c r="U719" s="231"/>
      <c r="V719" s="231"/>
      <c r="W719" s="231"/>
      <c r="X719" s="231"/>
      <c r="Y719" s="231"/>
      <c r="Z719" s="231"/>
    </row>
    <row r="720" spans="1:26" ht="14.25" customHeight="1">
      <c r="A720" s="63"/>
      <c r="B720" s="63"/>
      <c r="C720" s="63"/>
      <c r="D720" s="63"/>
      <c r="E720" s="63"/>
      <c r="F720" s="63"/>
      <c r="G720" s="63"/>
      <c r="H720" s="63"/>
      <c r="I720" s="63"/>
      <c r="J720" s="63"/>
      <c r="K720" s="63"/>
      <c r="L720" s="63"/>
      <c r="M720" s="63"/>
      <c r="N720" s="63"/>
      <c r="O720" s="50"/>
      <c r="P720" s="231"/>
      <c r="Q720" s="231"/>
      <c r="R720" s="231"/>
      <c r="S720" s="231"/>
      <c r="T720" s="231"/>
      <c r="U720" s="231"/>
      <c r="V720" s="231"/>
      <c r="W720" s="231"/>
      <c r="X720" s="231"/>
      <c r="Y720" s="231"/>
      <c r="Z720" s="231"/>
    </row>
    <row r="721" spans="1:26" ht="14.25" customHeight="1">
      <c r="A721" s="63"/>
      <c r="B721" s="63"/>
      <c r="C721" s="63"/>
      <c r="D721" s="63"/>
      <c r="E721" s="63"/>
      <c r="F721" s="63"/>
      <c r="G721" s="63"/>
      <c r="H721" s="63"/>
      <c r="I721" s="63"/>
      <c r="J721" s="63"/>
      <c r="K721" s="63"/>
      <c r="L721" s="63"/>
      <c r="M721" s="63"/>
      <c r="N721" s="63"/>
      <c r="O721" s="50"/>
      <c r="P721" s="231"/>
      <c r="Q721" s="231"/>
      <c r="R721" s="231"/>
      <c r="S721" s="231"/>
      <c r="T721" s="231"/>
      <c r="U721" s="231"/>
      <c r="V721" s="231"/>
      <c r="W721" s="231"/>
      <c r="X721" s="231"/>
      <c r="Y721" s="231"/>
      <c r="Z721" s="231"/>
    </row>
    <row r="722" spans="1:26" ht="14.25" customHeight="1">
      <c r="A722" s="63"/>
      <c r="B722" s="63"/>
      <c r="C722" s="63"/>
      <c r="D722" s="63"/>
      <c r="E722" s="63"/>
      <c r="F722" s="63"/>
      <c r="G722" s="63"/>
      <c r="H722" s="63"/>
      <c r="I722" s="63"/>
      <c r="J722" s="63"/>
      <c r="K722" s="63"/>
      <c r="L722" s="63"/>
      <c r="M722" s="63"/>
      <c r="N722" s="63"/>
      <c r="O722" s="50"/>
      <c r="P722" s="231"/>
      <c r="Q722" s="231"/>
      <c r="R722" s="231"/>
      <c r="S722" s="231"/>
      <c r="T722" s="231"/>
      <c r="U722" s="231"/>
      <c r="V722" s="231"/>
      <c r="W722" s="231"/>
      <c r="X722" s="231"/>
      <c r="Y722" s="231"/>
      <c r="Z722" s="231"/>
    </row>
    <row r="723" spans="1:26" ht="14.25" customHeight="1">
      <c r="A723" s="63"/>
      <c r="B723" s="63"/>
      <c r="C723" s="63"/>
      <c r="D723" s="63"/>
      <c r="E723" s="63"/>
      <c r="F723" s="63"/>
      <c r="G723" s="63"/>
      <c r="H723" s="63"/>
      <c r="I723" s="63"/>
      <c r="J723" s="63"/>
      <c r="K723" s="63"/>
      <c r="L723" s="63"/>
      <c r="M723" s="63"/>
      <c r="N723" s="63"/>
      <c r="O723" s="50"/>
      <c r="P723" s="231"/>
      <c r="Q723" s="231"/>
      <c r="R723" s="231"/>
      <c r="S723" s="231"/>
      <c r="T723" s="231"/>
      <c r="U723" s="231"/>
      <c r="V723" s="231"/>
      <c r="W723" s="231"/>
      <c r="X723" s="231"/>
      <c r="Y723" s="231"/>
      <c r="Z723" s="231"/>
    </row>
    <row r="724" spans="1:26" ht="14.25" customHeight="1">
      <c r="A724" s="63"/>
      <c r="B724" s="63"/>
      <c r="C724" s="63"/>
      <c r="D724" s="63"/>
      <c r="E724" s="63"/>
      <c r="F724" s="63"/>
      <c r="G724" s="63"/>
      <c r="H724" s="63"/>
      <c r="I724" s="63"/>
      <c r="J724" s="63"/>
      <c r="K724" s="63"/>
      <c r="L724" s="63"/>
      <c r="M724" s="63"/>
      <c r="N724" s="63"/>
      <c r="O724" s="50"/>
      <c r="P724" s="231"/>
      <c r="Q724" s="231"/>
      <c r="R724" s="231"/>
      <c r="S724" s="231"/>
      <c r="T724" s="231"/>
      <c r="U724" s="231"/>
      <c r="V724" s="231"/>
      <c r="W724" s="231"/>
      <c r="X724" s="231"/>
      <c r="Y724" s="231"/>
      <c r="Z724" s="231"/>
    </row>
    <row r="725" spans="1:26" ht="14.25" customHeight="1">
      <c r="A725" s="63"/>
      <c r="B725" s="63"/>
      <c r="C725" s="63"/>
      <c r="D725" s="63"/>
      <c r="E725" s="63"/>
      <c r="F725" s="63"/>
      <c r="G725" s="63"/>
      <c r="H725" s="63"/>
      <c r="I725" s="63"/>
      <c r="J725" s="63"/>
      <c r="K725" s="63"/>
      <c r="L725" s="63"/>
      <c r="M725" s="63"/>
      <c r="N725" s="63"/>
      <c r="O725" s="50"/>
      <c r="P725" s="231"/>
      <c r="Q725" s="231"/>
      <c r="R725" s="231"/>
      <c r="S725" s="231"/>
      <c r="T725" s="231"/>
      <c r="U725" s="231"/>
      <c r="V725" s="231"/>
      <c r="W725" s="231"/>
      <c r="X725" s="231"/>
      <c r="Y725" s="231"/>
      <c r="Z725" s="231"/>
    </row>
    <row r="726" spans="1:26" ht="14.25" customHeight="1">
      <c r="A726" s="63"/>
      <c r="B726" s="63"/>
      <c r="C726" s="63"/>
      <c r="D726" s="63"/>
      <c r="E726" s="63"/>
      <c r="F726" s="63"/>
      <c r="G726" s="63"/>
      <c r="H726" s="63"/>
      <c r="I726" s="63"/>
      <c r="J726" s="63"/>
      <c r="K726" s="63"/>
      <c r="L726" s="63"/>
      <c r="M726" s="63"/>
      <c r="N726" s="63"/>
      <c r="O726" s="50"/>
      <c r="P726" s="231"/>
      <c r="Q726" s="231"/>
      <c r="R726" s="231"/>
      <c r="S726" s="231"/>
      <c r="T726" s="231"/>
      <c r="U726" s="231"/>
      <c r="V726" s="231"/>
      <c r="W726" s="231"/>
      <c r="X726" s="231"/>
      <c r="Y726" s="231"/>
      <c r="Z726" s="231"/>
    </row>
    <row r="727" spans="1:26" ht="14.25" customHeight="1">
      <c r="A727" s="63"/>
      <c r="B727" s="63"/>
      <c r="C727" s="63"/>
      <c r="D727" s="63"/>
      <c r="E727" s="63"/>
      <c r="F727" s="63"/>
      <c r="G727" s="63"/>
      <c r="H727" s="63"/>
      <c r="I727" s="63"/>
      <c r="J727" s="63"/>
      <c r="K727" s="63"/>
      <c r="L727" s="63"/>
      <c r="M727" s="63"/>
      <c r="N727" s="63"/>
      <c r="O727" s="50"/>
      <c r="P727" s="231"/>
      <c r="Q727" s="231"/>
      <c r="R727" s="231"/>
      <c r="S727" s="231"/>
      <c r="T727" s="231"/>
      <c r="U727" s="231"/>
      <c r="V727" s="231"/>
      <c r="W727" s="231"/>
      <c r="X727" s="231"/>
      <c r="Y727" s="231"/>
      <c r="Z727" s="231"/>
    </row>
    <row r="728" spans="1:26" ht="14.25" customHeight="1">
      <c r="A728" s="63"/>
      <c r="B728" s="63"/>
      <c r="C728" s="63"/>
      <c r="D728" s="63"/>
      <c r="E728" s="63"/>
      <c r="F728" s="63"/>
      <c r="G728" s="63"/>
      <c r="H728" s="63"/>
      <c r="I728" s="63"/>
      <c r="J728" s="63"/>
      <c r="K728" s="63"/>
      <c r="L728" s="63"/>
      <c r="M728" s="63"/>
      <c r="N728" s="63"/>
      <c r="O728" s="50"/>
      <c r="P728" s="231"/>
      <c r="Q728" s="231"/>
      <c r="R728" s="231"/>
      <c r="S728" s="231"/>
      <c r="T728" s="231"/>
      <c r="U728" s="231"/>
      <c r="V728" s="231"/>
      <c r="W728" s="231"/>
      <c r="X728" s="231"/>
      <c r="Y728" s="231"/>
      <c r="Z728" s="231"/>
    </row>
    <row r="729" spans="1:26" ht="14.25" customHeight="1">
      <c r="A729" s="63"/>
      <c r="B729" s="63"/>
      <c r="C729" s="63"/>
      <c r="D729" s="63"/>
      <c r="E729" s="63"/>
      <c r="F729" s="63"/>
      <c r="G729" s="63"/>
      <c r="H729" s="63"/>
      <c r="I729" s="63"/>
      <c r="J729" s="63"/>
      <c r="K729" s="63"/>
      <c r="L729" s="63"/>
      <c r="M729" s="63"/>
      <c r="N729" s="63"/>
      <c r="O729" s="50"/>
      <c r="P729" s="231"/>
      <c r="Q729" s="231"/>
      <c r="R729" s="231"/>
      <c r="S729" s="231"/>
      <c r="T729" s="231"/>
      <c r="U729" s="231"/>
      <c r="V729" s="231"/>
      <c r="W729" s="231"/>
      <c r="X729" s="231"/>
      <c r="Y729" s="231"/>
      <c r="Z729" s="231"/>
    </row>
    <row r="730" spans="1:26" ht="14.25" customHeight="1">
      <c r="A730" s="63"/>
      <c r="B730" s="63"/>
      <c r="C730" s="63"/>
      <c r="D730" s="63"/>
      <c r="E730" s="63"/>
      <c r="F730" s="63"/>
      <c r="G730" s="63"/>
      <c r="H730" s="63"/>
      <c r="I730" s="63"/>
      <c r="J730" s="63"/>
      <c r="K730" s="63"/>
      <c r="L730" s="63"/>
      <c r="M730" s="63"/>
      <c r="N730" s="63"/>
      <c r="O730" s="50"/>
      <c r="P730" s="231"/>
      <c r="Q730" s="231"/>
      <c r="R730" s="231"/>
      <c r="S730" s="231"/>
      <c r="T730" s="231"/>
      <c r="U730" s="231"/>
      <c r="V730" s="231"/>
      <c r="W730" s="231"/>
      <c r="X730" s="231"/>
      <c r="Y730" s="231"/>
      <c r="Z730" s="231"/>
    </row>
    <row r="731" spans="1:26" ht="14.25" customHeight="1">
      <c r="A731" s="63"/>
      <c r="B731" s="63"/>
      <c r="C731" s="63"/>
      <c r="D731" s="63"/>
      <c r="E731" s="63"/>
      <c r="F731" s="63"/>
      <c r="G731" s="63"/>
      <c r="H731" s="63"/>
      <c r="I731" s="63"/>
      <c r="J731" s="63"/>
      <c r="K731" s="63"/>
      <c r="L731" s="63"/>
      <c r="M731" s="63"/>
      <c r="N731" s="63"/>
      <c r="O731" s="50"/>
      <c r="P731" s="231"/>
      <c r="Q731" s="231"/>
      <c r="R731" s="231"/>
      <c r="S731" s="231"/>
      <c r="T731" s="231"/>
      <c r="U731" s="231"/>
      <c r="V731" s="231"/>
      <c r="W731" s="231"/>
      <c r="X731" s="231"/>
      <c r="Y731" s="231"/>
      <c r="Z731" s="231"/>
    </row>
    <row r="732" spans="1:26" ht="14.25" customHeight="1">
      <c r="A732" s="63"/>
      <c r="B732" s="63"/>
      <c r="C732" s="63"/>
      <c r="D732" s="63"/>
      <c r="E732" s="63"/>
      <c r="F732" s="63"/>
      <c r="G732" s="63"/>
      <c r="H732" s="63"/>
      <c r="I732" s="63"/>
      <c r="J732" s="63"/>
      <c r="K732" s="63"/>
      <c r="L732" s="63"/>
      <c r="M732" s="63"/>
      <c r="N732" s="63"/>
      <c r="O732" s="50"/>
      <c r="P732" s="231"/>
      <c r="Q732" s="231"/>
      <c r="R732" s="231"/>
      <c r="S732" s="231"/>
      <c r="T732" s="231"/>
      <c r="U732" s="231"/>
      <c r="V732" s="231"/>
      <c r="W732" s="231"/>
      <c r="X732" s="231"/>
      <c r="Y732" s="231"/>
      <c r="Z732" s="231"/>
    </row>
    <row r="733" spans="1:26" ht="14.25" customHeight="1">
      <c r="A733" s="63"/>
      <c r="B733" s="63"/>
      <c r="C733" s="63"/>
      <c r="D733" s="63"/>
      <c r="E733" s="63"/>
      <c r="F733" s="63"/>
      <c r="G733" s="63"/>
      <c r="H733" s="63"/>
      <c r="I733" s="63"/>
      <c r="J733" s="63"/>
      <c r="K733" s="63"/>
      <c r="L733" s="63"/>
      <c r="M733" s="63"/>
      <c r="N733" s="63"/>
      <c r="O733" s="50"/>
      <c r="P733" s="231"/>
      <c r="Q733" s="231"/>
      <c r="R733" s="231"/>
      <c r="S733" s="231"/>
      <c r="T733" s="231"/>
      <c r="U733" s="231"/>
      <c r="V733" s="231"/>
      <c r="W733" s="231"/>
      <c r="X733" s="231"/>
      <c r="Y733" s="231"/>
      <c r="Z733" s="231"/>
    </row>
    <row r="734" spans="1:26" ht="14.25" customHeight="1">
      <c r="A734" s="63"/>
      <c r="B734" s="63"/>
      <c r="C734" s="63"/>
      <c r="D734" s="63"/>
      <c r="E734" s="63"/>
      <c r="F734" s="63"/>
      <c r="G734" s="63"/>
      <c r="H734" s="63"/>
      <c r="I734" s="63"/>
      <c r="J734" s="63"/>
      <c r="K734" s="63"/>
      <c r="L734" s="63"/>
      <c r="M734" s="63"/>
      <c r="N734" s="63"/>
      <c r="O734" s="50"/>
      <c r="P734" s="231"/>
      <c r="Q734" s="231"/>
      <c r="R734" s="231"/>
      <c r="S734" s="231"/>
      <c r="T734" s="231"/>
      <c r="U734" s="231"/>
      <c r="V734" s="231"/>
      <c r="W734" s="231"/>
      <c r="X734" s="231"/>
      <c r="Y734" s="231"/>
      <c r="Z734" s="231"/>
    </row>
    <row r="735" spans="1:26" ht="14.25" customHeight="1">
      <c r="A735" s="63"/>
      <c r="B735" s="63"/>
      <c r="C735" s="63"/>
      <c r="D735" s="63"/>
      <c r="E735" s="63"/>
      <c r="F735" s="63"/>
      <c r="G735" s="63"/>
      <c r="H735" s="63"/>
      <c r="I735" s="63"/>
      <c r="J735" s="63"/>
      <c r="K735" s="63"/>
      <c r="L735" s="63"/>
      <c r="M735" s="63"/>
      <c r="N735" s="63"/>
      <c r="O735" s="50"/>
      <c r="P735" s="231"/>
      <c r="Q735" s="231"/>
      <c r="R735" s="231"/>
      <c r="S735" s="231"/>
      <c r="T735" s="231"/>
      <c r="U735" s="231"/>
      <c r="V735" s="231"/>
      <c r="W735" s="231"/>
      <c r="X735" s="231"/>
      <c r="Y735" s="231"/>
      <c r="Z735" s="231"/>
    </row>
    <row r="736" spans="1:26" ht="14.25" customHeight="1">
      <c r="A736" s="63"/>
      <c r="B736" s="63"/>
      <c r="C736" s="63"/>
      <c r="D736" s="63"/>
      <c r="E736" s="63"/>
      <c r="F736" s="63"/>
      <c r="G736" s="63"/>
      <c r="H736" s="63"/>
      <c r="I736" s="63"/>
      <c r="J736" s="63"/>
      <c r="K736" s="63"/>
      <c r="L736" s="63"/>
      <c r="M736" s="63"/>
      <c r="N736" s="63"/>
      <c r="O736" s="50"/>
      <c r="P736" s="231"/>
      <c r="Q736" s="231"/>
      <c r="R736" s="231"/>
      <c r="S736" s="231"/>
      <c r="T736" s="231"/>
      <c r="U736" s="231"/>
      <c r="V736" s="231"/>
      <c r="W736" s="231"/>
      <c r="X736" s="231"/>
      <c r="Y736" s="231"/>
      <c r="Z736" s="231"/>
    </row>
    <row r="737" spans="1:26" ht="14.25" customHeight="1">
      <c r="A737" s="63"/>
      <c r="B737" s="63"/>
      <c r="C737" s="63"/>
      <c r="D737" s="63"/>
      <c r="E737" s="63"/>
      <c r="F737" s="63"/>
      <c r="G737" s="63"/>
      <c r="H737" s="63"/>
      <c r="I737" s="63"/>
      <c r="J737" s="63"/>
      <c r="K737" s="63"/>
      <c r="L737" s="63"/>
      <c r="M737" s="63"/>
      <c r="N737" s="63"/>
      <c r="O737" s="50"/>
      <c r="P737" s="231"/>
      <c r="Q737" s="231"/>
      <c r="R737" s="231"/>
      <c r="S737" s="231"/>
      <c r="T737" s="231"/>
      <c r="U737" s="231"/>
      <c r="V737" s="231"/>
      <c r="W737" s="231"/>
      <c r="X737" s="231"/>
      <c r="Y737" s="231"/>
      <c r="Z737" s="231"/>
    </row>
    <row r="738" spans="1:26" ht="14.25" customHeight="1">
      <c r="A738" s="63"/>
      <c r="B738" s="63"/>
      <c r="C738" s="63"/>
      <c r="D738" s="63"/>
      <c r="E738" s="63"/>
      <c r="F738" s="63"/>
      <c r="G738" s="63"/>
      <c r="H738" s="63"/>
      <c r="I738" s="63"/>
      <c r="J738" s="63"/>
      <c r="K738" s="63"/>
      <c r="L738" s="63"/>
      <c r="M738" s="63"/>
      <c r="N738" s="63"/>
      <c r="O738" s="50"/>
      <c r="P738" s="231"/>
      <c r="Q738" s="231"/>
      <c r="R738" s="231"/>
      <c r="S738" s="231"/>
      <c r="T738" s="231"/>
      <c r="U738" s="231"/>
      <c r="V738" s="231"/>
      <c r="W738" s="231"/>
      <c r="X738" s="231"/>
      <c r="Y738" s="231"/>
      <c r="Z738" s="231"/>
    </row>
    <row r="739" spans="1:26" ht="14.25" customHeight="1">
      <c r="A739" s="63"/>
      <c r="B739" s="63"/>
      <c r="C739" s="63"/>
      <c r="D739" s="63"/>
      <c r="E739" s="63"/>
      <c r="F739" s="63"/>
      <c r="G739" s="63"/>
      <c r="H739" s="63"/>
      <c r="I739" s="63"/>
      <c r="J739" s="63"/>
      <c r="K739" s="63"/>
      <c r="L739" s="63"/>
      <c r="M739" s="63"/>
      <c r="N739" s="63"/>
      <c r="O739" s="50"/>
      <c r="P739" s="231"/>
      <c r="Q739" s="231"/>
      <c r="R739" s="231"/>
      <c r="S739" s="231"/>
      <c r="T739" s="231"/>
      <c r="U739" s="231"/>
      <c r="V739" s="231"/>
      <c r="W739" s="231"/>
      <c r="X739" s="231"/>
      <c r="Y739" s="231"/>
      <c r="Z739" s="231"/>
    </row>
    <row r="740" spans="1:26" ht="14.25" customHeight="1">
      <c r="A740" s="63"/>
      <c r="B740" s="63"/>
      <c r="C740" s="63"/>
      <c r="D740" s="63"/>
      <c r="E740" s="63"/>
      <c r="F740" s="63"/>
      <c r="G740" s="63"/>
      <c r="H740" s="63"/>
      <c r="I740" s="63"/>
      <c r="J740" s="63"/>
      <c r="K740" s="63"/>
      <c r="L740" s="63"/>
      <c r="M740" s="63"/>
      <c r="N740" s="63"/>
      <c r="O740" s="50"/>
      <c r="P740" s="231"/>
      <c r="Q740" s="231"/>
      <c r="R740" s="231"/>
      <c r="S740" s="231"/>
      <c r="T740" s="231"/>
      <c r="U740" s="231"/>
      <c r="V740" s="231"/>
      <c r="W740" s="231"/>
      <c r="X740" s="231"/>
      <c r="Y740" s="231"/>
      <c r="Z740" s="231"/>
    </row>
    <row r="741" spans="1:26" ht="14.25" customHeight="1">
      <c r="A741" s="63"/>
      <c r="B741" s="63"/>
      <c r="C741" s="63"/>
      <c r="D741" s="63"/>
      <c r="E741" s="63"/>
      <c r="F741" s="63"/>
      <c r="G741" s="63"/>
      <c r="H741" s="63"/>
      <c r="I741" s="63"/>
      <c r="J741" s="63"/>
      <c r="K741" s="63"/>
      <c r="L741" s="63"/>
      <c r="M741" s="63"/>
      <c r="N741" s="63"/>
      <c r="O741" s="50"/>
      <c r="P741" s="231"/>
      <c r="Q741" s="231"/>
      <c r="R741" s="231"/>
      <c r="S741" s="231"/>
      <c r="T741" s="231"/>
      <c r="U741" s="231"/>
      <c r="V741" s="231"/>
      <c r="W741" s="231"/>
      <c r="X741" s="231"/>
      <c r="Y741" s="231"/>
      <c r="Z741" s="231"/>
    </row>
    <row r="742" spans="1:26" ht="14.25" customHeight="1">
      <c r="A742" s="63"/>
      <c r="B742" s="63"/>
      <c r="C742" s="63"/>
      <c r="D742" s="63"/>
      <c r="E742" s="63"/>
      <c r="F742" s="63"/>
      <c r="G742" s="63"/>
      <c r="H742" s="63"/>
      <c r="I742" s="63"/>
      <c r="J742" s="63"/>
      <c r="K742" s="63"/>
      <c r="L742" s="63"/>
      <c r="M742" s="63"/>
      <c r="N742" s="63"/>
      <c r="O742" s="50"/>
      <c r="P742" s="231"/>
      <c r="Q742" s="231"/>
      <c r="R742" s="231"/>
      <c r="S742" s="231"/>
      <c r="T742" s="231"/>
      <c r="U742" s="231"/>
      <c r="V742" s="231"/>
      <c r="W742" s="231"/>
      <c r="X742" s="231"/>
      <c r="Y742" s="231"/>
      <c r="Z742" s="231"/>
    </row>
    <row r="743" spans="1:26" ht="14.25" customHeight="1">
      <c r="A743" s="63"/>
      <c r="B743" s="63"/>
      <c r="C743" s="63"/>
      <c r="D743" s="63"/>
      <c r="E743" s="63"/>
      <c r="F743" s="63"/>
      <c r="G743" s="63"/>
      <c r="H743" s="63"/>
      <c r="I743" s="63"/>
      <c r="J743" s="63"/>
      <c r="K743" s="63"/>
      <c r="L743" s="63"/>
      <c r="M743" s="63"/>
      <c r="N743" s="63"/>
      <c r="O743" s="50"/>
      <c r="P743" s="231"/>
      <c r="Q743" s="231"/>
      <c r="R743" s="231"/>
      <c r="S743" s="231"/>
      <c r="T743" s="231"/>
      <c r="U743" s="231"/>
      <c r="V743" s="231"/>
      <c r="W743" s="231"/>
      <c r="X743" s="231"/>
      <c r="Y743" s="231"/>
      <c r="Z743" s="231"/>
    </row>
    <row r="744" spans="1:26" ht="14.25" customHeight="1">
      <c r="A744" s="63"/>
      <c r="B744" s="63"/>
      <c r="C744" s="63"/>
      <c r="D744" s="63"/>
      <c r="E744" s="63"/>
      <c r="F744" s="63"/>
      <c r="G744" s="63"/>
      <c r="H744" s="63"/>
      <c r="I744" s="63"/>
      <c r="J744" s="63"/>
      <c r="K744" s="63"/>
      <c r="L744" s="63"/>
      <c r="M744" s="63"/>
      <c r="N744" s="63"/>
      <c r="O744" s="50"/>
      <c r="P744" s="231"/>
      <c r="Q744" s="231"/>
      <c r="R744" s="231"/>
      <c r="S744" s="231"/>
      <c r="T744" s="231"/>
      <c r="U744" s="231"/>
      <c r="V744" s="231"/>
      <c r="W744" s="231"/>
      <c r="X744" s="231"/>
      <c r="Y744" s="231"/>
      <c r="Z744" s="231"/>
    </row>
    <row r="745" spans="1:26" ht="14.25" customHeight="1">
      <c r="A745" s="63"/>
      <c r="B745" s="63"/>
      <c r="C745" s="63"/>
      <c r="D745" s="63"/>
      <c r="E745" s="63"/>
      <c r="F745" s="63"/>
      <c r="G745" s="63"/>
      <c r="H745" s="63"/>
      <c r="I745" s="63"/>
      <c r="J745" s="63"/>
      <c r="K745" s="63"/>
      <c r="L745" s="63"/>
      <c r="M745" s="63"/>
      <c r="N745" s="63"/>
      <c r="O745" s="50"/>
      <c r="P745" s="231"/>
      <c r="Q745" s="231"/>
      <c r="R745" s="231"/>
      <c r="S745" s="231"/>
      <c r="T745" s="231"/>
      <c r="U745" s="231"/>
      <c r="V745" s="231"/>
      <c r="W745" s="231"/>
      <c r="X745" s="231"/>
      <c r="Y745" s="231"/>
      <c r="Z745" s="231"/>
    </row>
    <row r="746" spans="1:26" ht="14.25" customHeight="1">
      <c r="A746" s="63"/>
      <c r="B746" s="63"/>
      <c r="C746" s="63"/>
      <c r="D746" s="63"/>
      <c r="E746" s="63"/>
      <c r="F746" s="63"/>
      <c r="G746" s="63"/>
      <c r="H746" s="63"/>
      <c r="I746" s="63"/>
      <c r="J746" s="63"/>
      <c r="K746" s="63"/>
      <c r="L746" s="63"/>
      <c r="M746" s="63"/>
      <c r="N746" s="63"/>
      <c r="O746" s="50"/>
      <c r="P746" s="231"/>
      <c r="Q746" s="231"/>
      <c r="R746" s="231"/>
      <c r="S746" s="231"/>
      <c r="T746" s="231"/>
      <c r="U746" s="231"/>
      <c r="V746" s="231"/>
      <c r="W746" s="231"/>
      <c r="X746" s="231"/>
      <c r="Y746" s="231"/>
      <c r="Z746" s="231"/>
    </row>
    <row r="747" spans="1:26" ht="14.25" customHeight="1">
      <c r="A747" s="63"/>
      <c r="B747" s="63"/>
      <c r="C747" s="63"/>
      <c r="D747" s="63"/>
      <c r="E747" s="63"/>
      <c r="F747" s="63"/>
      <c r="G747" s="63"/>
      <c r="H747" s="63"/>
      <c r="I747" s="63"/>
      <c r="J747" s="63"/>
      <c r="K747" s="63"/>
      <c r="L747" s="63"/>
      <c r="M747" s="63"/>
      <c r="N747" s="63"/>
      <c r="O747" s="50"/>
      <c r="P747" s="231"/>
      <c r="Q747" s="231"/>
      <c r="R747" s="231"/>
      <c r="S747" s="231"/>
      <c r="T747" s="231"/>
      <c r="U747" s="231"/>
      <c r="V747" s="231"/>
      <c r="W747" s="231"/>
      <c r="X747" s="231"/>
      <c r="Y747" s="231"/>
      <c r="Z747" s="231"/>
    </row>
    <row r="748" spans="1:26" ht="14.25" customHeight="1">
      <c r="A748" s="63"/>
      <c r="B748" s="63"/>
      <c r="C748" s="63"/>
      <c r="D748" s="63"/>
      <c r="E748" s="63"/>
      <c r="F748" s="63"/>
      <c r="G748" s="63"/>
      <c r="H748" s="63"/>
      <c r="I748" s="63"/>
      <c r="J748" s="63"/>
      <c r="K748" s="63"/>
      <c r="L748" s="63"/>
      <c r="M748" s="63"/>
      <c r="N748" s="63"/>
      <c r="O748" s="50"/>
      <c r="P748" s="231"/>
      <c r="Q748" s="231"/>
      <c r="R748" s="231"/>
      <c r="S748" s="231"/>
      <c r="T748" s="231"/>
      <c r="U748" s="231"/>
      <c r="V748" s="231"/>
      <c r="W748" s="231"/>
      <c r="X748" s="231"/>
      <c r="Y748" s="231"/>
      <c r="Z748" s="231"/>
    </row>
    <row r="749" spans="1:26" ht="14.25" customHeight="1">
      <c r="A749" s="63"/>
      <c r="B749" s="63"/>
      <c r="C749" s="63"/>
      <c r="D749" s="63"/>
      <c r="E749" s="63"/>
      <c r="F749" s="63"/>
      <c r="G749" s="63"/>
      <c r="H749" s="63"/>
      <c r="I749" s="63"/>
      <c r="J749" s="63"/>
      <c r="K749" s="63"/>
      <c r="L749" s="63"/>
      <c r="M749" s="63"/>
      <c r="N749" s="63"/>
      <c r="O749" s="50"/>
      <c r="P749" s="231"/>
      <c r="Q749" s="231"/>
      <c r="R749" s="231"/>
      <c r="S749" s="231"/>
      <c r="T749" s="231"/>
      <c r="U749" s="231"/>
      <c r="V749" s="231"/>
      <c r="W749" s="231"/>
      <c r="X749" s="231"/>
      <c r="Y749" s="231"/>
      <c r="Z749" s="231"/>
    </row>
    <row r="750" spans="1:26" ht="14.25" customHeight="1">
      <c r="A750" s="63"/>
      <c r="B750" s="63"/>
      <c r="C750" s="63"/>
      <c r="D750" s="63"/>
      <c r="E750" s="63"/>
      <c r="F750" s="63"/>
      <c r="G750" s="63"/>
      <c r="H750" s="63"/>
      <c r="I750" s="63"/>
      <c r="J750" s="63"/>
      <c r="K750" s="63"/>
      <c r="L750" s="63"/>
      <c r="M750" s="63"/>
      <c r="N750" s="63"/>
      <c r="O750" s="50"/>
      <c r="P750" s="231"/>
      <c r="Q750" s="231"/>
      <c r="R750" s="231"/>
      <c r="S750" s="231"/>
      <c r="T750" s="231"/>
      <c r="U750" s="231"/>
      <c r="V750" s="231"/>
      <c r="W750" s="231"/>
      <c r="X750" s="231"/>
      <c r="Y750" s="231"/>
      <c r="Z750" s="231"/>
    </row>
    <row r="751" spans="1:26" ht="14.25" customHeight="1">
      <c r="A751" s="63"/>
      <c r="B751" s="63"/>
      <c r="C751" s="63"/>
      <c r="D751" s="63"/>
      <c r="E751" s="63"/>
      <c r="F751" s="63"/>
      <c r="G751" s="63"/>
      <c r="H751" s="63"/>
      <c r="I751" s="63"/>
      <c r="J751" s="63"/>
      <c r="K751" s="63"/>
      <c r="L751" s="63"/>
      <c r="M751" s="63"/>
      <c r="N751" s="63"/>
      <c r="O751" s="50"/>
      <c r="P751" s="231"/>
      <c r="Q751" s="231"/>
      <c r="R751" s="231"/>
      <c r="S751" s="231"/>
      <c r="T751" s="231"/>
      <c r="U751" s="231"/>
      <c r="V751" s="231"/>
      <c r="W751" s="231"/>
      <c r="X751" s="231"/>
      <c r="Y751" s="231"/>
      <c r="Z751" s="231"/>
    </row>
    <row r="752" spans="1:26" ht="14.25" customHeight="1">
      <c r="A752" s="63"/>
      <c r="B752" s="63"/>
      <c r="C752" s="63"/>
      <c r="D752" s="63"/>
      <c r="E752" s="63"/>
      <c r="F752" s="63"/>
      <c r="G752" s="63"/>
      <c r="H752" s="63"/>
      <c r="I752" s="63"/>
      <c r="J752" s="63"/>
      <c r="K752" s="63"/>
      <c r="L752" s="63"/>
      <c r="M752" s="63"/>
      <c r="N752" s="63"/>
      <c r="O752" s="50"/>
      <c r="P752" s="231"/>
      <c r="Q752" s="231"/>
      <c r="R752" s="231"/>
      <c r="S752" s="231"/>
      <c r="T752" s="231"/>
      <c r="U752" s="231"/>
      <c r="V752" s="231"/>
      <c r="W752" s="231"/>
      <c r="X752" s="231"/>
      <c r="Y752" s="231"/>
      <c r="Z752" s="231"/>
    </row>
    <row r="753" spans="1:26" ht="14.25" customHeight="1">
      <c r="A753" s="63"/>
      <c r="B753" s="63"/>
      <c r="C753" s="63"/>
      <c r="D753" s="63"/>
      <c r="E753" s="63"/>
      <c r="F753" s="63"/>
      <c r="G753" s="63"/>
      <c r="H753" s="63"/>
      <c r="I753" s="63"/>
      <c r="J753" s="63"/>
      <c r="K753" s="63"/>
      <c r="L753" s="63"/>
      <c r="M753" s="63"/>
      <c r="N753" s="63"/>
      <c r="O753" s="50"/>
      <c r="P753" s="231"/>
      <c r="Q753" s="231"/>
      <c r="R753" s="231"/>
      <c r="S753" s="231"/>
      <c r="T753" s="231"/>
      <c r="U753" s="231"/>
      <c r="V753" s="231"/>
      <c r="W753" s="231"/>
      <c r="X753" s="231"/>
      <c r="Y753" s="231"/>
      <c r="Z753" s="231"/>
    </row>
    <row r="754" spans="1:26" ht="14.25" customHeight="1">
      <c r="A754" s="63"/>
      <c r="B754" s="63"/>
      <c r="C754" s="63"/>
      <c r="D754" s="63"/>
      <c r="E754" s="63"/>
      <c r="F754" s="63"/>
      <c r="G754" s="63"/>
      <c r="H754" s="63"/>
      <c r="I754" s="63"/>
      <c r="J754" s="63"/>
      <c r="K754" s="63"/>
      <c r="L754" s="63"/>
      <c r="M754" s="63"/>
      <c r="N754" s="63"/>
      <c r="O754" s="50"/>
      <c r="P754" s="231"/>
      <c r="Q754" s="231"/>
      <c r="R754" s="231"/>
      <c r="S754" s="231"/>
      <c r="T754" s="231"/>
      <c r="U754" s="231"/>
      <c r="V754" s="231"/>
      <c r="W754" s="231"/>
      <c r="X754" s="231"/>
      <c r="Y754" s="231"/>
      <c r="Z754" s="231"/>
    </row>
    <row r="755" spans="1:26" ht="14.25" customHeight="1">
      <c r="A755" s="63"/>
      <c r="B755" s="63"/>
      <c r="C755" s="63"/>
      <c r="D755" s="63"/>
      <c r="E755" s="63"/>
      <c r="F755" s="63"/>
      <c r="G755" s="63"/>
      <c r="H755" s="63"/>
      <c r="I755" s="63"/>
      <c r="J755" s="63"/>
      <c r="K755" s="63"/>
      <c r="L755" s="63"/>
      <c r="M755" s="63"/>
      <c r="N755" s="63"/>
      <c r="O755" s="50"/>
      <c r="P755" s="231"/>
      <c r="Q755" s="231"/>
      <c r="R755" s="231"/>
      <c r="S755" s="231"/>
      <c r="T755" s="231"/>
      <c r="U755" s="231"/>
      <c r="V755" s="231"/>
      <c r="W755" s="231"/>
      <c r="X755" s="231"/>
      <c r="Y755" s="231"/>
      <c r="Z755" s="231"/>
    </row>
    <row r="756" spans="1:26" ht="14.25" customHeight="1">
      <c r="A756" s="63"/>
      <c r="B756" s="63"/>
      <c r="C756" s="63"/>
      <c r="D756" s="63"/>
      <c r="E756" s="63"/>
      <c r="F756" s="63"/>
      <c r="G756" s="63"/>
      <c r="H756" s="63"/>
      <c r="I756" s="63"/>
      <c r="J756" s="63"/>
      <c r="K756" s="63"/>
      <c r="L756" s="63"/>
      <c r="M756" s="63"/>
      <c r="N756" s="63"/>
      <c r="O756" s="50"/>
      <c r="P756" s="231"/>
      <c r="Q756" s="231"/>
      <c r="R756" s="231"/>
      <c r="S756" s="231"/>
      <c r="T756" s="231"/>
      <c r="U756" s="231"/>
      <c r="V756" s="231"/>
      <c r="W756" s="231"/>
      <c r="X756" s="231"/>
      <c r="Y756" s="231"/>
      <c r="Z756" s="231"/>
    </row>
    <row r="757" spans="1:26" ht="14.25" customHeight="1">
      <c r="A757" s="63"/>
      <c r="B757" s="63"/>
      <c r="C757" s="63"/>
      <c r="D757" s="63"/>
      <c r="E757" s="63"/>
      <c r="F757" s="63"/>
      <c r="G757" s="63"/>
      <c r="H757" s="63"/>
      <c r="I757" s="63"/>
      <c r="J757" s="63"/>
      <c r="K757" s="63"/>
      <c r="L757" s="63"/>
      <c r="M757" s="63"/>
      <c r="N757" s="63"/>
      <c r="O757" s="50"/>
      <c r="P757" s="231"/>
      <c r="Q757" s="231"/>
      <c r="R757" s="231"/>
      <c r="S757" s="231"/>
      <c r="T757" s="231"/>
      <c r="U757" s="231"/>
      <c r="V757" s="231"/>
      <c r="W757" s="231"/>
      <c r="X757" s="231"/>
      <c r="Y757" s="231"/>
      <c r="Z757" s="231"/>
    </row>
    <row r="758" spans="1:26" ht="14.25" customHeight="1">
      <c r="A758" s="63"/>
      <c r="B758" s="63"/>
      <c r="C758" s="63"/>
      <c r="D758" s="63"/>
      <c r="E758" s="63"/>
      <c r="F758" s="63"/>
      <c r="G758" s="63"/>
      <c r="H758" s="63"/>
      <c r="I758" s="63"/>
      <c r="J758" s="63"/>
      <c r="K758" s="63"/>
      <c r="L758" s="63"/>
      <c r="M758" s="63"/>
      <c r="N758" s="63"/>
      <c r="O758" s="50"/>
      <c r="P758" s="231"/>
      <c r="Q758" s="231"/>
      <c r="R758" s="231"/>
      <c r="S758" s="231"/>
      <c r="T758" s="231"/>
      <c r="U758" s="231"/>
      <c r="V758" s="231"/>
      <c r="W758" s="231"/>
      <c r="X758" s="231"/>
      <c r="Y758" s="231"/>
      <c r="Z758" s="231"/>
    </row>
    <row r="759" spans="1:26" ht="14.25" customHeight="1">
      <c r="A759" s="63"/>
      <c r="B759" s="63"/>
      <c r="C759" s="63"/>
      <c r="D759" s="63"/>
      <c r="E759" s="63"/>
      <c r="F759" s="63"/>
      <c r="G759" s="63"/>
      <c r="H759" s="63"/>
      <c r="I759" s="63"/>
      <c r="J759" s="63"/>
      <c r="K759" s="63"/>
      <c r="L759" s="63"/>
      <c r="M759" s="63"/>
      <c r="N759" s="63"/>
      <c r="O759" s="50"/>
      <c r="P759" s="231"/>
      <c r="Q759" s="231"/>
      <c r="R759" s="231"/>
      <c r="S759" s="231"/>
      <c r="T759" s="231"/>
      <c r="U759" s="231"/>
      <c r="V759" s="231"/>
      <c r="W759" s="231"/>
      <c r="X759" s="231"/>
      <c r="Y759" s="231"/>
      <c r="Z759" s="231"/>
    </row>
    <row r="760" spans="1:26" ht="14.25" customHeight="1">
      <c r="A760" s="63"/>
      <c r="B760" s="63"/>
      <c r="C760" s="63"/>
      <c r="D760" s="63"/>
      <c r="E760" s="63"/>
      <c r="F760" s="63"/>
      <c r="G760" s="63"/>
      <c r="H760" s="63"/>
      <c r="I760" s="63"/>
      <c r="J760" s="63"/>
      <c r="K760" s="63"/>
      <c r="L760" s="63"/>
      <c r="M760" s="63"/>
      <c r="N760" s="63"/>
      <c r="O760" s="50"/>
      <c r="P760" s="231"/>
      <c r="Q760" s="231"/>
      <c r="R760" s="231"/>
      <c r="S760" s="231"/>
      <c r="T760" s="231"/>
      <c r="U760" s="231"/>
      <c r="V760" s="231"/>
      <c r="W760" s="231"/>
      <c r="X760" s="231"/>
      <c r="Y760" s="231"/>
      <c r="Z760" s="231"/>
    </row>
    <row r="761" spans="1:26" ht="14.25" customHeight="1">
      <c r="A761" s="63"/>
      <c r="B761" s="63"/>
      <c r="C761" s="63"/>
      <c r="D761" s="63"/>
      <c r="E761" s="63"/>
      <c r="F761" s="63"/>
      <c r="G761" s="63"/>
      <c r="H761" s="63"/>
      <c r="I761" s="63"/>
      <c r="J761" s="63"/>
      <c r="K761" s="63"/>
      <c r="L761" s="63"/>
      <c r="M761" s="63"/>
      <c r="N761" s="63"/>
      <c r="O761" s="50"/>
      <c r="P761" s="231"/>
      <c r="Q761" s="231"/>
      <c r="R761" s="231"/>
      <c r="S761" s="231"/>
      <c r="T761" s="231"/>
      <c r="U761" s="231"/>
      <c r="V761" s="231"/>
      <c r="W761" s="231"/>
      <c r="X761" s="231"/>
      <c r="Y761" s="231"/>
      <c r="Z761" s="231"/>
    </row>
    <row r="762" spans="1:26" ht="14.25" customHeight="1">
      <c r="A762" s="63"/>
      <c r="B762" s="63"/>
      <c r="C762" s="63"/>
      <c r="D762" s="63"/>
      <c r="E762" s="63"/>
      <c r="F762" s="63"/>
      <c r="G762" s="63"/>
      <c r="H762" s="63"/>
      <c r="I762" s="63"/>
      <c r="J762" s="63"/>
      <c r="K762" s="63"/>
      <c r="L762" s="63"/>
      <c r="M762" s="63"/>
      <c r="N762" s="63"/>
      <c r="O762" s="50"/>
      <c r="P762" s="231"/>
      <c r="Q762" s="231"/>
      <c r="R762" s="231"/>
      <c r="S762" s="231"/>
      <c r="T762" s="231"/>
      <c r="U762" s="231"/>
      <c r="V762" s="231"/>
      <c r="W762" s="231"/>
      <c r="X762" s="231"/>
      <c r="Y762" s="231"/>
      <c r="Z762" s="231"/>
    </row>
    <row r="763" spans="1:26" ht="14.25" customHeight="1">
      <c r="A763" s="63"/>
      <c r="B763" s="63"/>
      <c r="C763" s="63"/>
      <c r="D763" s="63"/>
      <c r="E763" s="63"/>
      <c r="F763" s="63"/>
      <c r="G763" s="63"/>
      <c r="H763" s="63"/>
      <c r="I763" s="63"/>
      <c r="J763" s="63"/>
      <c r="K763" s="63"/>
      <c r="L763" s="63"/>
      <c r="M763" s="63"/>
      <c r="N763" s="63"/>
      <c r="O763" s="50"/>
      <c r="P763" s="231"/>
      <c r="Q763" s="231"/>
      <c r="R763" s="231"/>
      <c r="S763" s="231"/>
      <c r="T763" s="231"/>
      <c r="U763" s="231"/>
      <c r="V763" s="231"/>
      <c r="W763" s="231"/>
      <c r="X763" s="231"/>
      <c r="Y763" s="231"/>
      <c r="Z763" s="231"/>
    </row>
    <row r="764" spans="1:26" ht="14.25" customHeight="1">
      <c r="A764" s="63"/>
      <c r="B764" s="63"/>
      <c r="C764" s="63"/>
      <c r="D764" s="63"/>
      <c r="E764" s="63"/>
      <c r="F764" s="63"/>
      <c r="G764" s="63"/>
      <c r="H764" s="63"/>
      <c r="I764" s="63"/>
      <c r="J764" s="63"/>
      <c r="K764" s="63"/>
      <c r="L764" s="63"/>
      <c r="M764" s="63"/>
      <c r="N764" s="63"/>
      <c r="O764" s="50"/>
      <c r="P764" s="231"/>
      <c r="Q764" s="231"/>
      <c r="R764" s="231"/>
      <c r="S764" s="231"/>
      <c r="T764" s="231"/>
      <c r="U764" s="231"/>
      <c r="V764" s="231"/>
      <c r="W764" s="231"/>
      <c r="X764" s="231"/>
      <c r="Y764" s="231"/>
      <c r="Z764" s="231"/>
    </row>
    <row r="765" spans="1:26" ht="14.25" customHeight="1">
      <c r="A765" s="63"/>
      <c r="B765" s="63"/>
      <c r="C765" s="63"/>
      <c r="D765" s="63"/>
      <c r="E765" s="63"/>
      <c r="F765" s="63"/>
      <c r="G765" s="63"/>
      <c r="H765" s="63"/>
      <c r="I765" s="63"/>
      <c r="J765" s="63"/>
      <c r="K765" s="63"/>
      <c r="L765" s="63"/>
      <c r="M765" s="63"/>
      <c r="N765" s="63"/>
      <c r="O765" s="50"/>
      <c r="P765" s="231"/>
      <c r="Q765" s="231"/>
      <c r="R765" s="231"/>
      <c r="S765" s="231"/>
      <c r="T765" s="231"/>
      <c r="U765" s="231"/>
      <c r="V765" s="231"/>
      <c r="W765" s="231"/>
      <c r="X765" s="231"/>
      <c r="Y765" s="231"/>
      <c r="Z765" s="231"/>
    </row>
    <row r="766" spans="1:26" ht="14.25" customHeight="1">
      <c r="A766" s="63"/>
      <c r="B766" s="63"/>
      <c r="C766" s="63"/>
      <c r="D766" s="63"/>
      <c r="E766" s="63"/>
      <c r="F766" s="63"/>
      <c r="G766" s="63"/>
      <c r="H766" s="63"/>
      <c r="I766" s="63"/>
      <c r="J766" s="63"/>
      <c r="K766" s="63"/>
      <c r="L766" s="63"/>
      <c r="M766" s="63"/>
      <c r="N766" s="63"/>
      <c r="O766" s="50"/>
      <c r="P766" s="231"/>
      <c r="Q766" s="231"/>
      <c r="R766" s="231"/>
      <c r="S766" s="231"/>
      <c r="T766" s="231"/>
      <c r="U766" s="231"/>
      <c r="V766" s="231"/>
      <c r="W766" s="231"/>
      <c r="X766" s="231"/>
      <c r="Y766" s="231"/>
      <c r="Z766" s="231"/>
    </row>
    <row r="767" spans="1:26" ht="14.25" customHeight="1">
      <c r="A767" s="63"/>
      <c r="B767" s="63"/>
      <c r="C767" s="63"/>
      <c r="D767" s="63"/>
      <c r="E767" s="63"/>
      <c r="F767" s="63"/>
      <c r="G767" s="63"/>
      <c r="H767" s="63"/>
      <c r="I767" s="63"/>
      <c r="J767" s="63"/>
      <c r="K767" s="63"/>
      <c r="L767" s="63"/>
      <c r="M767" s="63"/>
      <c r="N767" s="63"/>
      <c r="O767" s="50"/>
      <c r="P767" s="231"/>
      <c r="Q767" s="231"/>
      <c r="R767" s="231"/>
      <c r="S767" s="231"/>
      <c r="T767" s="231"/>
      <c r="U767" s="231"/>
      <c r="V767" s="231"/>
      <c r="W767" s="231"/>
      <c r="X767" s="231"/>
      <c r="Y767" s="231"/>
      <c r="Z767" s="231"/>
    </row>
    <row r="768" spans="1:26" ht="14.25" customHeight="1">
      <c r="A768" s="63"/>
      <c r="B768" s="63"/>
      <c r="C768" s="63"/>
      <c r="D768" s="63"/>
      <c r="E768" s="63"/>
      <c r="F768" s="63"/>
      <c r="G768" s="63"/>
      <c r="H768" s="63"/>
      <c r="I768" s="63"/>
      <c r="J768" s="63"/>
      <c r="K768" s="63"/>
      <c r="L768" s="63"/>
      <c r="M768" s="63"/>
      <c r="N768" s="63"/>
      <c r="O768" s="50"/>
      <c r="P768" s="231"/>
      <c r="Q768" s="231"/>
      <c r="R768" s="231"/>
      <c r="S768" s="231"/>
      <c r="T768" s="231"/>
      <c r="U768" s="231"/>
      <c r="V768" s="231"/>
      <c r="W768" s="231"/>
      <c r="X768" s="231"/>
      <c r="Y768" s="231"/>
      <c r="Z768" s="231"/>
    </row>
    <row r="769" spans="1:26" ht="14.25" customHeight="1">
      <c r="A769" s="63"/>
      <c r="B769" s="63"/>
      <c r="C769" s="63"/>
      <c r="D769" s="63"/>
      <c r="E769" s="63"/>
      <c r="F769" s="63"/>
      <c r="G769" s="63"/>
      <c r="H769" s="63"/>
      <c r="I769" s="63"/>
      <c r="J769" s="63"/>
      <c r="K769" s="63"/>
      <c r="L769" s="63"/>
      <c r="M769" s="63"/>
      <c r="N769" s="63"/>
      <c r="O769" s="50"/>
      <c r="P769" s="231"/>
      <c r="Q769" s="231"/>
      <c r="R769" s="231"/>
      <c r="S769" s="231"/>
      <c r="T769" s="231"/>
      <c r="U769" s="231"/>
      <c r="V769" s="231"/>
      <c r="W769" s="231"/>
      <c r="X769" s="231"/>
      <c r="Y769" s="231"/>
      <c r="Z769" s="231"/>
    </row>
    <row r="770" spans="1:26" ht="14.25" customHeight="1">
      <c r="A770" s="63"/>
      <c r="B770" s="63"/>
      <c r="C770" s="63"/>
      <c r="D770" s="63"/>
      <c r="E770" s="63"/>
      <c r="F770" s="63"/>
      <c r="G770" s="63"/>
      <c r="H770" s="63"/>
      <c r="I770" s="63"/>
      <c r="J770" s="63"/>
      <c r="K770" s="63"/>
      <c r="L770" s="63"/>
      <c r="M770" s="63"/>
      <c r="N770" s="63"/>
      <c r="O770" s="50"/>
      <c r="P770" s="231"/>
      <c r="Q770" s="231"/>
      <c r="R770" s="231"/>
      <c r="S770" s="231"/>
      <c r="T770" s="231"/>
      <c r="U770" s="231"/>
      <c r="V770" s="231"/>
      <c r="W770" s="231"/>
      <c r="X770" s="231"/>
      <c r="Y770" s="231"/>
      <c r="Z770" s="231"/>
    </row>
    <row r="771" spans="1:26" ht="14.25" customHeight="1">
      <c r="A771" s="63"/>
      <c r="B771" s="63"/>
      <c r="C771" s="63"/>
      <c r="D771" s="63"/>
      <c r="E771" s="63"/>
      <c r="F771" s="63"/>
      <c r="G771" s="63"/>
      <c r="H771" s="63"/>
      <c r="I771" s="63"/>
      <c r="J771" s="63"/>
      <c r="K771" s="63"/>
      <c r="L771" s="63"/>
      <c r="M771" s="63"/>
      <c r="N771" s="63"/>
      <c r="O771" s="50"/>
      <c r="P771" s="231"/>
      <c r="Q771" s="231"/>
      <c r="R771" s="231"/>
      <c r="S771" s="231"/>
      <c r="T771" s="231"/>
      <c r="U771" s="231"/>
      <c r="V771" s="231"/>
      <c r="W771" s="231"/>
      <c r="X771" s="231"/>
      <c r="Y771" s="231"/>
      <c r="Z771" s="231"/>
    </row>
    <row r="772" spans="1:26" ht="14.25" customHeight="1">
      <c r="A772" s="63"/>
      <c r="B772" s="63"/>
      <c r="C772" s="63"/>
      <c r="D772" s="63"/>
      <c r="E772" s="63"/>
      <c r="F772" s="63"/>
      <c r="G772" s="63"/>
      <c r="H772" s="63"/>
      <c r="I772" s="63"/>
      <c r="J772" s="63"/>
      <c r="K772" s="63"/>
      <c r="L772" s="63"/>
      <c r="M772" s="63"/>
      <c r="N772" s="63"/>
      <c r="O772" s="50"/>
      <c r="P772" s="231"/>
      <c r="Q772" s="231"/>
      <c r="R772" s="231"/>
      <c r="S772" s="231"/>
      <c r="T772" s="231"/>
      <c r="U772" s="231"/>
      <c r="V772" s="231"/>
      <c r="W772" s="231"/>
      <c r="X772" s="231"/>
      <c r="Y772" s="231"/>
      <c r="Z772" s="231"/>
    </row>
    <row r="773" spans="1:26" ht="14.25" customHeight="1">
      <c r="A773" s="63"/>
      <c r="B773" s="63"/>
      <c r="C773" s="63"/>
      <c r="D773" s="63"/>
      <c r="E773" s="63"/>
      <c r="F773" s="63"/>
      <c r="G773" s="63"/>
      <c r="H773" s="63"/>
      <c r="I773" s="63"/>
      <c r="J773" s="63"/>
      <c r="K773" s="63"/>
      <c r="L773" s="63"/>
      <c r="M773" s="63"/>
      <c r="N773" s="63"/>
      <c r="O773" s="50"/>
      <c r="P773" s="231"/>
      <c r="Q773" s="231"/>
      <c r="R773" s="231"/>
      <c r="S773" s="231"/>
      <c r="T773" s="231"/>
      <c r="U773" s="231"/>
      <c r="V773" s="231"/>
      <c r="W773" s="231"/>
      <c r="X773" s="231"/>
      <c r="Y773" s="231"/>
      <c r="Z773" s="231"/>
    </row>
    <row r="774" spans="1:26" ht="14.25" customHeight="1">
      <c r="A774" s="63"/>
      <c r="B774" s="63"/>
      <c r="C774" s="63"/>
      <c r="D774" s="63"/>
      <c r="E774" s="63"/>
      <c r="F774" s="63"/>
      <c r="G774" s="63"/>
      <c r="H774" s="63"/>
      <c r="I774" s="63"/>
      <c r="J774" s="63"/>
      <c r="K774" s="63"/>
      <c r="L774" s="63"/>
      <c r="M774" s="63"/>
      <c r="N774" s="63"/>
      <c r="O774" s="50"/>
      <c r="P774" s="231"/>
      <c r="Q774" s="231"/>
      <c r="R774" s="231"/>
      <c r="S774" s="231"/>
      <c r="T774" s="231"/>
      <c r="U774" s="231"/>
      <c r="V774" s="231"/>
      <c r="W774" s="231"/>
      <c r="X774" s="231"/>
      <c r="Y774" s="231"/>
      <c r="Z774" s="231"/>
    </row>
    <row r="775" spans="1:26" ht="14.25" customHeight="1">
      <c r="A775" s="63"/>
      <c r="B775" s="63"/>
      <c r="C775" s="63"/>
      <c r="D775" s="63"/>
      <c r="E775" s="63"/>
      <c r="F775" s="63"/>
      <c r="G775" s="63"/>
      <c r="H775" s="63"/>
      <c r="I775" s="63"/>
      <c r="J775" s="63"/>
      <c r="K775" s="63"/>
      <c r="L775" s="63"/>
      <c r="M775" s="63"/>
      <c r="N775" s="63"/>
      <c r="O775" s="50"/>
      <c r="P775" s="231"/>
      <c r="Q775" s="231"/>
      <c r="R775" s="231"/>
      <c r="S775" s="231"/>
      <c r="T775" s="231"/>
      <c r="U775" s="231"/>
      <c r="V775" s="231"/>
      <c r="W775" s="231"/>
      <c r="X775" s="231"/>
      <c r="Y775" s="231"/>
      <c r="Z775" s="231"/>
    </row>
    <row r="776" spans="1:26" ht="14.25" customHeight="1">
      <c r="A776" s="63"/>
      <c r="B776" s="63"/>
      <c r="C776" s="63"/>
      <c r="D776" s="63"/>
      <c r="E776" s="63"/>
      <c r="F776" s="63"/>
      <c r="G776" s="63"/>
      <c r="H776" s="63"/>
      <c r="I776" s="63"/>
      <c r="J776" s="63"/>
      <c r="K776" s="63"/>
      <c r="L776" s="63"/>
      <c r="M776" s="63"/>
      <c r="N776" s="63"/>
      <c r="O776" s="50"/>
      <c r="P776" s="231"/>
      <c r="Q776" s="231"/>
      <c r="R776" s="231"/>
      <c r="S776" s="231"/>
      <c r="T776" s="231"/>
      <c r="U776" s="231"/>
      <c r="V776" s="231"/>
      <c r="W776" s="231"/>
      <c r="X776" s="231"/>
      <c r="Y776" s="231"/>
      <c r="Z776" s="231"/>
    </row>
    <row r="777" spans="1:26" ht="14.25" customHeight="1">
      <c r="A777" s="63"/>
      <c r="B777" s="63"/>
      <c r="C777" s="63"/>
      <c r="D777" s="63"/>
      <c r="E777" s="63"/>
      <c r="F777" s="63"/>
      <c r="G777" s="63"/>
      <c r="H777" s="63"/>
      <c r="I777" s="63"/>
      <c r="J777" s="63"/>
      <c r="K777" s="63"/>
      <c r="L777" s="63"/>
      <c r="M777" s="63"/>
      <c r="N777" s="63"/>
      <c r="O777" s="50"/>
      <c r="P777" s="231"/>
      <c r="Q777" s="231"/>
      <c r="R777" s="231"/>
      <c r="S777" s="231"/>
      <c r="T777" s="231"/>
      <c r="U777" s="231"/>
      <c r="V777" s="231"/>
      <c r="W777" s="231"/>
      <c r="X777" s="231"/>
      <c r="Y777" s="231"/>
      <c r="Z777" s="231"/>
    </row>
    <row r="778" spans="1:26" ht="14.25" customHeight="1">
      <c r="A778" s="63"/>
      <c r="B778" s="63"/>
      <c r="C778" s="63"/>
      <c r="D778" s="63"/>
      <c r="E778" s="63"/>
      <c r="F778" s="63"/>
      <c r="G778" s="63"/>
      <c r="H778" s="63"/>
      <c r="I778" s="63"/>
      <c r="J778" s="63"/>
      <c r="K778" s="63"/>
      <c r="L778" s="63"/>
      <c r="M778" s="63"/>
      <c r="N778" s="63"/>
      <c r="O778" s="50"/>
      <c r="P778" s="231"/>
      <c r="Q778" s="231"/>
      <c r="R778" s="231"/>
      <c r="S778" s="231"/>
      <c r="T778" s="231"/>
      <c r="U778" s="231"/>
      <c r="V778" s="231"/>
      <c r="W778" s="231"/>
      <c r="X778" s="231"/>
      <c r="Y778" s="231"/>
      <c r="Z778" s="231"/>
    </row>
    <row r="779" spans="1:26" ht="14.25" customHeight="1">
      <c r="A779" s="63"/>
      <c r="B779" s="63"/>
      <c r="C779" s="63"/>
      <c r="D779" s="63"/>
      <c r="E779" s="63"/>
      <c r="F779" s="63"/>
      <c r="G779" s="63"/>
      <c r="H779" s="63"/>
      <c r="I779" s="63"/>
      <c r="J779" s="63"/>
      <c r="K779" s="63"/>
      <c r="L779" s="63"/>
      <c r="M779" s="63"/>
      <c r="N779" s="63"/>
      <c r="O779" s="50"/>
      <c r="P779" s="231"/>
      <c r="Q779" s="231"/>
      <c r="R779" s="231"/>
      <c r="S779" s="231"/>
      <c r="T779" s="231"/>
      <c r="U779" s="231"/>
      <c r="V779" s="231"/>
      <c r="W779" s="231"/>
      <c r="X779" s="231"/>
      <c r="Y779" s="231"/>
      <c r="Z779" s="231"/>
    </row>
    <row r="780" spans="1:26" ht="14.25" customHeight="1">
      <c r="A780" s="63"/>
      <c r="B780" s="63"/>
      <c r="C780" s="63"/>
      <c r="D780" s="63"/>
      <c r="E780" s="63"/>
      <c r="F780" s="63"/>
      <c r="G780" s="63"/>
      <c r="H780" s="63"/>
      <c r="I780" s="63"/>
      <c r="J780" s="63"/>
      <c r="K780" s="63"/>
      <c r="L780" s="63"/>
      <c r="M780" s="63"/>
      <c r="N780" s="63"/>
      <c r="O780" s="50"/>
      <c r="P780" s="231"/>
      <c r="Q780" s="231"/>
      <c r="R780" s="231"/>
      <c r="S780" s="231"/>
      <c r="T780" s="231"/>
      <c r="U780" s="231"/>
      <c r="V780" s="231"/>
      <c r="W780" s="231"/>
      <c r="X780" s="231"/>
      <c r="Y780" s="231"/>
      <c r="Z780" s="231"/>
    </row>
    <row r="781" spans="1:26" ht="14.25" customHeight="1">
      <c r="A781" s="63"/>
      <c r="B781" s="63"/>
      <c r="C781" s="63"/>
      <c r="D781" s="63"/>
      <c r="E781" s="63"/>
      <c r="F781" s="63"/>
      <c r="G781" s="63"/>
      <c r="H781" s="63"/>
      <c r="I781" s="63"/>
      <c r="J781" s="63"/>
      <c r="K781" s="63"/>
      <c r="L781" s="63"/>
      <c r="M781" s="63"/>
      <c r="N781" s="63"/>
      <c r="O781" s="50"/>
      <c r="P781" s="231"/>
      <c r="Q781" s="231"/>
      <c r="R781" s="231"/>
      <c r="S781" s="231"/>
      <c r="T781" s="231"/>
      <c r="U781" s="231"/>
      <c r="V781" s="231"/>
      <c r="W781" s="231"/>
      <c r="X781" s="231"/>
      <c r="Y781" s="231"/>
      <c r="Z781" s="231"/>
    </row>
    <row r="782" spans="1:26" ht="14.25" customHeight="1">
      <c r="A782" s="63"/>
      <c r="B782" s="63"/>
      <c r="C782" s="63"/>
      <c r="D782" s="63"/>
      <c r="E782" s="63"/>
      <c r="F782" s="63"/>
      <c r="G782" s="63"/>
      <c r="H782" s="63"/>
      <c r="I782" s="63"/>
      <c r="J782" s="63"/>
      <c r="K782" s="63"/>
      <c r="L782" s="63"/>
      <c r="M782" s="63"/>
      <c r="N782" s="63"/>
      <c r="O782" s="50"/>
      <c r="P782" s="231"/>
      <c r="Q782" s="231"/>
      <c r="R782" s="231"/>
      <c r="S782" s="231"/>
      <c r="T782" s="231"/>
      <c r="U782" s="231"/>
      <c r="V782" s="231"/>
      <c r="W782" s="231"/>
      <c r="X782" s="231"/>
      <c r="Y782" s="231"/>
      <c r="Z782" s="231"/>
    </row>
    <row r="783" spans="1:26" ht="14.25" customHeight="1">
      <c r="A783" s="63"/>
      <c r="B783" s="63"/>
      <c r="C783" s="63"/>
      <c r="D783" s="63"/>
      <c r="E783" s="63"/>
      <c r="F783" s="63"/>
      <c r="G783" s="63"/>
      <c r="H783" s="63"/>
      <c r="I783" s="63"/>
      <c r="J783" s="63"/>
      <c r="K783" s="63"/>
      <c r="L783" s="63"/>
      <c r="M783" s="63"/>
      <c r="N783" s="63"/>
      <c r="O783" s="50"/>
      <c r="P783" s="231"/>
      <c r="Q783" s="231"/>
      <c r="R783" s="231"/>
      <c r="S783" s="231"/>
      <c r="T783" s="231"/>
      <c r="U783" s="231"/>
      <c r="V783" s="231"/>
      <c r="W783" s="231"/>
      <c r="X783" s="231"/>
      <c r="Y783" s="231"/>
      <c r="Z783" s="231"/>
    </row>
    <row r="784" spans="1:26" ht="14.25" customHeight="1">
      <c r="A784" s="63"/>
      <c r="B784" s="63"/>
      <c r="C784" s="63"/>
      <c r="D784" s="63"/>
      <c r="E784" s="63"/>
      <c r="F784" s="63"/>
      <c r="G784" s="63"/>
      <c r="H784" s="63"/>
      <c r="I784" s="63"/>
      <c r="J784" s="63"/>
      <c r="K784" s="63"/>
      <c r="L784" s="63"/>
      <c r="M784" s="63"/>
      <c r="N784" s="63"/>
      <c r="O784" s="50"/>
      <c r="P784" s="231"/>
      <c r="Q784" s="231"/>
      <c r="R784" s="231"/>
      <c r="S784" s="231"/>
      <c r="T784" s="231"/>
      <c r="U784" s="231"/>
      <c r="V784" s="231"/>
      <c r="W784" s="231"/>
      <c r="X784" s="231"/>
      <c r="Y784" s="231"/>
      <c r="Z784" s="231"/>
    </row>
    <row r="785" spans="1:26" ht="14.25" customHeight="1">
      <c r="A785" s="63"/>
      <c r="B785" s="63"/>
      <c r="C785" s="63"/>
      <c r="D785" s="63"/>
      <c r="E785" s="63"/>
      <c r="F785" s="63"/>
      <c r="G785" s="63"/>
      <c r="H785" s="63"/>
      <c r="I785" s="63"/>
      <c r="J785" s="63"/>
      <c r="K785" s="63"/>
      <c r="L785" s="63"/>
      <c r="M785" s="63"/>
      <c r="N785" s="63"/>
      <c r="O785" s="50"/>
      <c r="P785" s="231"/>
      <c r="Q785" s="231"/>
      <c r="R785" s="231"/>
      <c r="S785" s="231"/>
      <c r="T785" s="231"/>
      <c r="U785" s="231"/>
      <c r="V785" s="231"/>
      <c r="W785" s="231"/>
      <c r="X785" s="231"/>
      <c r="Y785" s="231"/>
      <c r="Z785" s="231"/>
    </row>
    <row r="786" spans="1:26" ht="14.25" customHeight="1">
      <c r="A786" s="63"/>
      <c r="B786" s="63"/>
      <c r="C786" s="63"/>
      <c r="D786" s="63"/>
      <c r="E786" s="63"/>
      <c r="F786" s="63"/>
      <c r="G786" s="63"/>
      <c r="H786" s="63"/>
      <c r="I786" s="63"/>
      <c r="J786" s="63"/>
      <c r="K786" s="63"/>
      <c r="L786" s="63"/>
      <c r="M786" s="63"/>
      <c r="N786" s="63"/>
      <c r="O786" s="50"/>
      <c r="P786" s="231"/>
      <c r="Q786" s="231"/>
      <c r="R786" s="231"/>
      <c r="S786" s="231"/>
      <c r="T786" s="231"/>
      <c r="U786" s="231"/>
      <c r="V786" s="231"/>
      <c r="W786" s="231"/>
      <c r="X786" s="231"/>
      <c r="Y786" s="231"/>
      <c r="Z786" s="231"/>
    </row>
    <row r="787" spans="1:26" ht="14.25" customHeight="1">
      <c r="A787" s="63"/>
      <c r="B787" s="63"/>
      <c r="C787" s="63"/>
      <c r="D787" s="63"/>
      <c r="E787" s="63"/>
      <c r="F787" s="63"/>
      <c r="G787" s="63"/>
      <c r="H787" s="63"/>
      <c r="I787" s="63"/>
      <c r="J787" s="63"/>
      <c r="K787" s="63"/>
      <c r="L787" s="63"/>
      <c r="M787" s="63"/>
      <c r="N787" s="63"/>
      <c r="O787" s="50"/>
      <c r="P787" s="231"/>
      <c r="Q787" s="231"/>
      <c r="R787" s="231"/>
      <c r="S787" s="231"/>
      <c r="T787" s="231"/>
      <c r="U787" s="231"/>
      <c r="V787" s="231"/>
      <c r="W787" s="231"/>
      <c r="X787" s="231"/>
      <c r="Y787" s="231"/>
      <c r="Z787" s="231"/>
    </row>
    <row r="788" spans="1:26" ht="14.25" customHeight="1">
      <c r="A788" s="63"/>
      <c r="B788" s="63"/>
      <c r="C788" s="63"/>
      <c r="D788" s="63"/>
      <c r="E788" s="63"/>
      <c r="F788" s="63"/>
      <c r="G788" s="63"/>
      <c r="H788" s="63"/>
      <c r="I788" s="63"/>
      <c r="J788" s="63"/>
      <c r="K788" s="63"/>
      <c r="L788" s="63"/>
      <c r="M788" s="63"/>
      <c r="N788" s="63"/>
      <c r="O788" s="50"/>
      <c r="P788" s="231"/>
      <c r="Q788" s="231"/>
      <c r="R788" s="231"/>
      <c r="S788" s="231"/>
      <c r="T788" s="231"/>
      <c r="U788" s="231"/>
      <c r="V788" s="231"/>
      <c r="W788" s="231"/>
      <c r="X788" s="231"/>
      <c r="Y788" s="231"/>
      <c r="Z788" s="231"/>
    </row>
    <row r="789" spans="1:26" ht="14.25" customHeight="1">
      <c r="A789" s="63"/>
      <c r="B789" s="63"/>
      <c r="C789" s="63"/>
      <c r="D789" s="63"/>
      <c r="E789" s="63"/>
      <c r="F789" s="63"/>
      <c r="G789" s="63"/>
      <c r="H789" s="63"/>
      <c r="I789" s="63"/>
      <c r="J789" s="63"/>
      <c r="K789" s="63"/>
      <c r="L789" s="63"/>
      <c r="M789" s="63"/>
      <c r="N789" s="63"/>
      <c r="O789" s="50"/>
      <c r="P789" s="231"/>
      <c r="Q789" s="231"/>
      <c r="R789" s="231"/>
      <c r="S789" s="231"/>
      <c r="T789" s="231"/>
      <c r="U789" s="231"/>
      <c r="V789" s="231"/>
      <c r="W789" s="231"/>
      <c r="X789" s="231"/>
      <c r="Y789" s="231"/>
      <c r="Z789" s="231"/>
    </row>
    <row r="790" spans="1:26" ht="14.25" customHeight="1">
      <c r="A790" s="63"/>
      <c r="B790" s="63"/>
      <c r="C790" s="63"/>
      <c r="D790" s="63"/>
      <c r="E790" s="63"/>
      <c r="F790" s="63"/>
      <c r="G790" s="63"/>
      <c r="H790" s="63"/>
      <c r="I790" s="63"/>
      <c r="J790" s="63"/>
      <c r="K790" s="63"/>
      <c r="L790" s="63"/>
      <c r="M790" s="63"/>
      <c r="N790" s="63"/>
      <c r="O790" s="50"/>
      <c r="P790" s="231"/>
      <c r="Q790" s="231"/>
      <c r="R790" s="231"/>
      <c r="S790" s="231"/>
      <c r="T790" s="231"/>
      <c r="U790" s="231"/>
      <c r="V790" s="231"/>
      <c r="W790" s="231"/>
      <c r="X790" s="231"/>
      <c r="Y790" s="231"/>
      <c r="Z790" s="231"/>
    </row>
    <row r="791" spans="1:26" ht="14.25" customHeight="1">
      <c r="A791" s="63"/>
      <c r="B791" s="63"/>
      <c r="C791" s="63"/>
      <c r="D791" s="63"/>
      <c r="E791" s="63"/>
      <c r="F791" s="63"/>
      <c r="G791" s="63"/>
      <c r="H791" s="63"/>
      <c r="I791" s="63"/>
      <c r="J791" s="63"/>
      <c r="K791" s="63"/>
      <c r="L791" s="63"/>
      <c r="M791" s="63"/>
      <c r="N791" s="63"/>
      <c r="O791" s="50"/>
      <c r="P791" s="231"/>
      <c r="Q791" s="231"/>
      <c r="R791" s="231"/>
      <c r="S791" s="231"/>
      <c r="T791" s="231"/>
      <c r="U791" s="231"/>
      <c r="V791" s="231"/>
      <c r="W791" s="231"/>
      <c r="X791" s="231"/>
      <c r="Y791" s="231"/>
      <c r="Z791" s="231"/>
    </row>
    <row r="792" spans="1:26" ht="14.25" customHeight="1">
      <c r="A792" s="63"/>
      <c r="B792" s="63"/>
      <c r="C792" s="63"/>
      <c r="D792" s="63"/>
      <c r="E792" s="63"/>
      <c r="F792" s="63"/>
      <c r="G792" s="63"/>
      <c r="H792" s="63"/>
      <c r="I792" s="63"/>
      <c r="J792" s="63"/>
      <c r="K792" s="63"/>
      <c r="L792" s="63"/>
      <c r="M792" s="63"/>
      <c r="N792" s="63"/>
      <c r="O792" s="50"/>
      <c r="P792" s="231"/>
      <c r="Q792" s="231"/>
      <c r="R792" s="231"/>
      <c r="S792" s="231"/>
      <c r="T792" s="231"/>
      <c r="U792" s="231"/>
      <c r="V792" s="231"/>
      <c r="W792" s="231"/>
      <c r="X792" s="231"/>
      <c r="Y792" s="231"/>
      <c r="Z792" s="231"/>
    </row>
    <row r="793" spans="1:26" ht="14.25" customHeight="1">
      <c r="A793" s="63"/>
      <c r="B793" s="63"/>
      <c r="C793" s="63"/>
      <c r="D793" s="63"/>
      <c r="E793" s="63"/>
      <c r="F793" s="63"/>
      <c r="G793" s="63"/>
      <c r="H793" s="63"/>
      <c r="I793" s="63"/>
      <c r="J793" s="63"/>
      <c r="K793" s="63"/>
      <c r="L793" s="63"/>
      <c r="M793" s="63"/>
      <c r="N793" s="63"/>
      <c r="O793" s="50"/>
      <c r="P793" s="231"/>
      <c r="Q793" s="231"/>
      <c r="R793" s="231"/>
      <c r="S793" s="231"/>
      <c r="T793" s="231"/>
      <c r="U793" s="231"/>
      <c r="V793" s="231"/>
      <c r="W793" s="231"/>
      <c r="X793" s="231"/>
      <c r="Y793" s="231"/>
      <c r="Z793" s="231"/>
    </row>
    <row r="794" spans="1:26" ht="14.25" customHeight="1">
      <c r="A794" s="63"/>
      <c r="B794" s="63"/>
      <c r="C794" s="63"/>
      <c r="D794" s="63"/>
      <c r="E794" s="63"/>
      <c r="F794" s="63"/>
      <c r="G794" s="63"/>
      <c r="H794" s="63"/>
      <c r="I794" s="63"/>
      <c r="J794" s="63"/>
      <c r="K794" s="63"/>
      <c r="L794" s="63"/>
      <c r="M794" s="63"/>
      <c r="N794" s="63"/>
      <c r="O794" s="50"/>
      <c r="P794" s="231"/>
      <c r="Q794" s="231"/>
      <c r="R794" s="231"/>
      <c r="S794" s="231"/>
      <c r="T794" s="231"/>
      <c r="U794" s="231"/>
      <c r="V794" s="231"/>
      <c r="W794" s="231"/>
      <c r="X794" s="231"/>
      <c r="Y794" s="231"/>
      <c r="Z794" s="231"/>
    </row>
    <row r="795" spans="1:26" ht="14.25" customHeight="1">
      <c r="A795" s="63"/>
      <c r="B795" s="63"/>
      <c r="C795" s="63"/>
      <c r="D795" s="63"/>
      <c r="E795" s="63"/>
      <c r="F795" s="63"/>
      <c r="G795" s="63"/>
      <c r="H795" s="63"/>
      <c r="I795" s="63"/>
      <c r="J795" s="63"/>
      <c r="K795" s="63"/>
      <c r="L795" s="63"/>
      <c r="M795" s="63"/>
      <c r="N795" s="63"/>
      <c r="O795" s="50"/>
      <c r="P795" s="231"/>
      <c r="Q795" s="231"/>
      <c r="R795" s="231"/>
      <c r="S795" s="231"/>
      <c r="T795" s="231"/>
      <c r="U795" s="231"/>
      <c r="V795" s="231"/>
      <c r="W795" s="231"/>
      <c r="X795" s="231"/>
      <c r="Y795" s="231"/>
      <c r="Z795" s="231"/>
    </row>
    <row r="796" spans="1:26" ht="14.25" customHeight="1">
      <c r="A796" s="63"/>
      <c r="B796" s="63"/>
      <c r="C796" s="63"/>
      <c r="D796" s="63"/>
      <c r="E796" s="63"/>
      <c r="F796" s="63"/>
      <c r="G796" s="63"/>
      <c r="H796" s="63"/>
      <c r="I796" s="63"/>
      <c r="J796" s="63"/>
      <c r="K796" s="63"/>
      <c r="L796" s="63"/>
      <c r="M796" s="63"/>
      <c r="N796" s="63"/>
      <c r="O796" s="50"/>
      <c r="P796" s="231"/>
      <c r="Q796" s="231"/>
      <c r="R796" s="231"/>
      <c r="S796" s="231"/>
      <c r="T796" s="231"/>
      <c r="U796" s="231"/>
      <c r="V796" s="231"/>
      <c r="W796" s="231"/>
      <c r="X796" s="231"/>
      <c r="Y796" s="231"/>
      <c r="Z796" s="231"/>
    </row>
    <row r="797" spans="1:26" ht="14.25" customHeight="1">
      <c r="A797" s="63"/>
      <c r="B797" s="63"/>
      <c r="C797" s="63"/>
      <c r="D797" s="63"/>
      <c r="E797" s="63"/>
      <c r="F797" s="63"/>
      <c r="G797" s="63"/>
      <c r="H797" s="63"/>
      <c r="I797" s="63"/>
      <c r="J797" s="63"/>
      <c r="K797" s="63"/>
      <c r="L797" s="63"/>
      <c r="M797" s="63"/>
      <c r="N797" s="63"/>
      <c r="O797" s="50"/>
      <c r="P797" s="231"/>
      <c r="Q797" s="231"/>
      <c r="R797" s="231"/>
      <c r="S797" s="231"/>
      <c r="T797" s="231"/>
      <c r="U797" s="231"/>
      <c r="V797" s="231"/>
      <c r="W797" s="231"/>
      <c r="X797" s="231"/>
      <c r="Y797" s="231"/>
      <c r="Z797" s="231"/>
    </row>
    <row r="798" spans="1:26" ht="14.25" customHeight="1">
      <c r="A798" s="63"/>
      <c r="B798" s="63"/>
      <c r="C798" s="63"/>
      <c r="D798" s="63"/>
      <c r="E798" s="63"/>
      <c r="F798" s="63"/>
      <c r="G798" s="63"/>
      <c r="H798" s="63"/>
      <c r="I798" s="63"/>
      <c r="J798" s="63"/>
      <c r="K798" s="63"/>
      <c r="L798" s="63"/>
      <c r="M798" s="63"/>
      <c r="N798" s="63"/>
      <c r="O798" s="50"/>
      <c r="P798" s="231"/>
      <c r="Q798" s="231"/>
      <c r="R798" s="231"/>
      <c r="S798" s="231"/>
      <c r="T798" s="231"/>
      <c r="U798" s="231"/>
      <c r="V798" s="231"/>
      <c r="W798" s="231"/>
      <c r="X798" s="231"/>
      <c r="Y798" s="231"/>
      <c r="Z798" s="231"/>
    </row>
    <row r="799" spans="1:26" ht="14.25" customHeight="1">
      <c r="A799" s="63"/>
      <c r="B799" s="63"/>
      <c r="C799" s="63"/>
      <c r="D799" s="63"/>
      <c r="E799" s="63"/>
      <c r="F799" s="63"/>
      <c r="G799" s="63"/>
      <c r="H799" s="63"/>
      <c r="I799" s="63"/>
      <c r="J799" s="63"/>
      <c r="K799" s="63"/>
      <c r="L799" s="63"/>
      <c r="M799" s="63"/>
      <c r="N799" s="63"/>
      <c r="O799" s="50"/>
      <c r="P799" s="231"/>
      <c r="Q799" s="231"/>
      <c r="R799" s="231"/>
      <c r="S799" s="231"/>
      <c r="T799" s="231"/>
      <c r="U799" s="231"/>
      <c r="V799" s="231"/>
      <c r="W799" s="231"/>
      <c r="X799" s="231"/>
      <c r="Y799" s="231"/>
      <c r="Z799" s="231"/>
    </row>
    <row r="800" spans="1:26" ht="14.25" customHeight="1">
      <c r="A800" s="63"/>
      <c r="B800" s="63"/>
      <c r="C800" s="63"/>
      <c r="D800" s="63"/>
      <c r="E800" s="63"/>
      <c r="F800" s="63"/>
      <c r="G800" s="63"/>
      <c r="H800" s="63"/>
      <c r="I800" s="63"/>
      <c r="J800" s="63"/>
      <c r="K800" s="63"/>
      <c r="L800" s="63"/>
      <c r="M800" s="63"/>
      <c r="N800" s="63"/>
      <c r="O800" s="50"/>
      <c r="P800" s="231"/>
      <c r="Q800" s="231"/>
      <c r="R800" s="231"/>
      <c r="S800" s="231"/>
      <c r="T800" s="231"/>
      <c r="U800" s="231"/>
      <c r="V800" s="231"/>
      <c r="W800" s="231"/>
      <c r="X800" s="231"/>
      <c r="Y800" s="231"/>
      <c r="Z800" s="231"/>
    </row>
    <row r="801" spans="1:26" ht="14.25" customHeight="1">
      <c r="A801" s="63"/>
      <c r="B801" s="63"/>
      <c r="C801" s="63"/>
      <c r="D801" s="63"/>
      <c r="E801" s="63"/>
      <c r="F801" s="63"/>
      <c r="G801" s="63"/>
      <c r="H801" s="63"/>
      <c r="I801" s="63"/>
      <c r="J801" s="63"/>
      <c r="K801" s="63"/>
      <c r="L801" s="63"/>
      <c r="M801" s="63"/>
      <c r="N801" s="63"/>
      <c r="O801" s="50"/>
      <c r="P801" s="231"/>
      <c r="Q801" s="231"/>
      <c r="R801" s="231"/>
      <c r="S801" s="231"/>
      <c r="T801" s="231"/>
      <c r="U801" s="231"/>
      <c r="V801" s="231"/>
      <c r="W801" s="231"/>
      <c r="X801" s="231"/>
      <c r="Y801" s="231"/>
      <c r="Z801" s="231"/>
    </row>
    <row r="802" spans="1:26" ht="14.25" customHeight="1">
      <c r="A802" s="63"/>
      <c r="B802" s="63"/>
      <c r="C802" s="63"/>
      <c r="D802" s="63"/>
      <c r="E802" s="63"/>
      <c r="F802" s="63"/>
      <c r="G802" s="63"/>
      <c r="H802" s="63"/>
      <c r="I802" s="63"/>
      <c r="J802" s="63"/>
      <c r="K802" s="63"/>
      <c r="L802" s="63"/>
      <c r="M802" s="63"/>
      <c r="N802" s="63"/>
      <c r="O802" s="50"/>
      <c r="P802" s="231"/>
      <c r="Q802" s="231"/>
      <c r="R802" s="231"/>
      <c r="S802" s="231"/>
      <c r="T802" s="231"/>
      <c r="U802" s="231"/>
      <c r="V802" s="231"/>
      <c r="W802" s="231"/>
      <c r="X802" s="231"/>
      <c r="Y802" s="231"/>
      <c r="Z802" s="231"/>
    </row>
    <row r="803" spans="1:26" ht="14.25" customHeight="1">
      <c r="A803" s="63"/>
      <c r="B803" s="63"/>
      <c r="C803" s="63"/>
      <c r="D803" s="63"/>
      <c r="E803" s="63"/>
      <c r="F803" s="63"/>
      <c r="G803" s="63"/>
      <c r="H803" s="63"/>
      <c r="I803" s="63"/>
      <c r="J803" s="63"/>
      <c r="K803" s="63"/>
      <c r="L803" s="63"/>
      <c r="M803" s="63"/>
      <c r="N803" s="63"/>
      <c r="O803" s="50"/>
      <c r="P803" s="231"/>
      <c r="Q803" s="231"/>
      <c r="R803" s="231"/>
      <c r="S803" s="231"/>
      <c r="T803" s="231"/>
      <c r="U803" s="231"/>
      <c r="V803" s="231"/>
      <c r="W803" s="231"/>
      <c r="X803" s="231"/>
      <c r="Y803" s="231"/>
      <c r="Z803" s="231"/>
    </row>
    <row r="804" spans="1:26" ht="14.25" customHeight="1">
      <c r="A804" s="63"/>
      <c r="B804" s="63"/>
      <c r="C804" s="63"/>
      <c r="D804" s="63"/>
      <c r="E804" s="63"/>
      <c r="F804" s="63"/>
      <c r="G804" s="63"/>
      <c r="H804" s="63"/>
      <c r="I804" s="63"/>
      <c r="J804" s="63"/>
      <c r="K804" s="63"/>
      <c r="L804" s="63"/>
      <c r="M804" s="63"/>
      <c r="N804" s="63"/>
      <c r="O804" s="50"/>
      <c r="P804" s="231"/>
      <c r="Q804" s="231"/>
      <c r="R804" s="231"/>
      <c r="S804" s="231"/>
      <c r="T804" s="231"/>
      <c r="U804" s="231"/>
      <c r="V804" s="231"/>
      <c r="W804" s="231"/>
      <c r="X804" s="231"/>
      <c r="Y804" s="231"/>
      <c r="Z804" s="231"/>
    </row>
    <row r="805" spans="1:26" ht="14.25" customHeight="1">
      <c r="A805" s="63"/>
      <c r="B805" s="63"/>
      <c r="C805" s="63"/>
      <c r="D805" s="63"/>
      <c r="E805" s="63"/>
      <c r="F805" s="63"/>
      <c r="G805" s="63"/>
      <c r="H805" s="63"/>
      <c r="I805" s="63"/>
      <c r="J805" s="63"/>
      <c r="K805" s="63"/>
      <c r="L805" s="63"/>
      <c r="M805" s="63"/>
      <c r="N805" s="63"/>
      <c r="O805" s="50"/>
      <c r="P805" s="231"/>
      <c r="Q805" s="231"/>
      <c r="R805" s="231"/>
      <c r="S805" s="231"/>
      <c r="T805" s="231"/>
      <c r="U805" s="231"/>
      <c r="V805" s="231"/>
      <c r="W805" s="231"/>
      <c r="X805" s="231"/>
      <c r="Y805" s="231"/>
      <c r="Z805" s="231"/>
    </row>
    <row r="806" spans="1:26" ht="14.25" customHeight="1">
      <c r="A806" s="63"/>
      <c r="B806" s="63"/>
      <c r="C806" s="63"/>
      <c r="D806" s="63"/>
      <c r="E806" s="63"/>
      <c r="F806" s="63"/>
      <c r="G806" s="63"/>
      <c r="H806" s="63"/>
      <c r="I806" s="63"/>
      <c r="J806" s="63"/>
      <c r="K806" s="63"/>
      <c r="L806" s="63"/>
      <c r="M806" s="63"/>
      <c r="N806" s="63"/>
      <c r="O806" s="50"/>
      <c r="P806" s="231"/>
      <c r="Q806" s="231"/>
      <c r="R806" s="231"/>
      <c r="S806" s="231"/>
      <c r="T806" s="231"/>
      <c r="U806" s="231"/>
      <c r="V806" s="231"/>
      <c r="W806" s="231"/>
      <c r="X806" s="231"/>
      <c r="Y806" s="231"/>
      <c r="Z806" s="231"/>
    </row>
    <row r="807" spans="1:26" ht="14.25" customHeight="1">
      <c r="A807" s="63"/>
      <c r="B807" s="63"/>
      <c r="C807" s="63"/>
      <c r="D807" s="63"/>
      <c r="E807" s="63"/>
      <c r="F807" s="63"/>
      <c r="G807" s="63"/>
      <c r="H807" s="63"/>
      <c r="I807" s="63"/>
      <c r="J807" s="63"/>
      <c r="K807" s="63"/>
      <c r="L807" s="63"/>
      <c r="M807" s="63"/>
      <c r="N807" s="63"/>
      <c r="O807" s="50"/>
      <c r="P807" s="231"/>
      <c r="Q807" s="231"/>
      <c r="R807" s="231"/>
      <c r="S807" s="231"/>
      <c r="T807" s="231"/>
      <c r="U807" s="231"/>
      <c r="V807" s="231"/>
      <c r="W807" s="231"/>
      <c r="X807" s="231"/>
      <c r="Y807" s="231"/>
      <c r="Z807" s="231"/>
    </row>
    <row r="808" spans="1:26" ht="14.25" customHeight="1">
      <c r="A808" s="63"/>
      <c r="B808" s="63"/>
      <c r="C808" s="63"/>
      <c r="D808" s="63"/>
      <c r="E808" s="63"/>
      <c r="F808" s="63"/>
      <c r="G808" s="63"/>
      <c r="H808" s="63"/>
      <c r="I808" s="63"/>
      <c r="J808" s="63"/>
      <c r="K808" s="63"/>
      <c r="L808" s="63"/>
      <c r="M808" s="63"/>
      <c r="N808" s="63"/>
      <c r="O808" s="50"/>
      <c r="P808" s="231"/>
      <c r="Q808" s="231"/>
      <c r="R808" s="231"/>
      <c r="S808" s="231"/>
      <c r="T808" s="231"/>
      <c r="U808" s="231"/>
      <c r="V808" s="231"/>
      <c r="W808" s="231"/>
      <c r="X808" s="231"/>
      <c r="Y808" s="231"/>
      <c r="Z808" s="231"/>
    </row>
    <row r="809" spans="1:26" ht="14.25" customHeight="1">
      <c r="A809" s="63"/>
      <c r="B809" s="63"/>
      <c r="C809" s="63"/>
      <c r="D809" s="63"/>
      <c r="E809" s="63"/>
      <c r="F809" s="63"/>
      <c r="G809" s="63"/>
      <c r="H809" s="63"/>
      <c r="I809" s="63"/>
      <c r="J809" s="63"/>
      <c r="K809" s="63"/>
      <c r="L809" s="63"/>
      <c r="M809" s="63"/>
      <c r="N809" s="63"/>
      <c r="O809" s="50"/>
      <c r="P809" s="231"/>
      <c r="Q809" s="231"/>
      <c r="R809" s="231"/>
      <c r="S809" s="231"/>
      <c r="T809" s="231"/>
      <c r="U809" s="231"/>
      <c r="V809" s="231"/>
      <c r="W809" s="231"/>
      <c r="X809" s="231"/>
      <c r="Y809" s="231"/>
      <c r="Z809" s="231"/>
    </row>
    <row r="810" spans="1:26" ht="14.25" customHeight="1">
      <c r="A810" s="63"/>
      <c r="B810" s="63"/>
      <c r="C810" s="63"/>
      <c r="D810" s="63"/>
      <c r="E810" s="63"/>
      <c r="F810" s="63"/>
      <c r="G810" s="63"/>
      <c r="H810" s="63"/>
      <c r="I810" s="63"/>
      <c r="J810" s="63"/>
      <c r="K810" s="63"/>
      <c r="L810" s="63"/>
      <c r="M810" s="63"/>
      <c r="N810" s="63"/>
      <c r="O810" s="50"/>
      <c r="P810" s="231"/>
      <c r="Q810" s="231"/>
      <c r="R810" s="231"/>
      <c r="S810" s="231"/>
      <c r="T810" s="231"/>
      <c r="U810" s="231"/>
      <c r="V810" s="231"/>
      <c r="W810" s="231"/>
      <c r="X810" s="231"/>
      <c r="Y810" s="231"/>
      <c r="Z810" s="231"/>
    </row>
    <row r="811" spans="1:26" ht="14.25" customHeight="1">
      <c r="A811" s="63"/>
      <c r="B811" s="63"/>
      <c r="C811" s="63"/>
      <c r="D811" s="63"/>
      <c r="E811" s="63"/>
      <c r="F811" s="63"/>
      <c r="G811" s="63"/>
      <c r="H811" s="63"/>
      <c r="I811" s="63"/>
      <c r="J811" s="63"/>
      <c r="K811" s="63"/>
      <c r="L811" s="63"/>
      <c r="M811" s="63"/>
      <c r="N811" s="63"/>
      <c r="O811" s="50"/>
      <c r="P811" s="231"/>
      <c r="Q811" s="231"/>
      <c r="R811" s="231"/>
      <c r="S811" s="231"/>
      <c r="T811" s="231"/>
      <c r="U811" s="231"/>
      <c r="V811" s="231"/>
      <c r="W811" s="231"/>
      <c r="X811" s="231"/>
      <c r="Y811" s="231"/>
      <c r="Z811" s="231"/>
    </row>
    <row r="812" spans="1:26" ht="14.25" customHeight="1">
      <c r="A812" s="63"/>
      <c r="B812" s="63"/>
      <c r="C812" s="63"/>
      <c r="D812" s="63"/>
      <c r="E812" s="63"/>
      <c r="F812" s="63"/>
      <c r="G812" s="63"/>
      <c r="H812" s="63"/>
      <c r="I812" s="63"/>
      <c r="J812" s="63"/>
      <c r="K812" s="63"/>
      <c r="L812" s="63"/>
      <c r="M812" s="63"/>
      <c r="N812" s="63"/>
      <c r="O812" s="50"/>
      <c r="P812" s="231"/>
      <c r="Q812" s="231"/>
      <c r="R812" s="231"/>
      <c r="S812" s="231"/>
      <c r="T812" s="231"/>
      <c r="U812" s="231"/>
      <c r="V812" s="231"/>
      <c r="W812" s="231"/>
      <c r="X812" s="231"/>
      <c r="Y812" s="231"/>
      <c r="Z812" s="231"/>
    </row>
    <row r="813" spans="1:26" ht="14.25" customHeight="1">
      <c r="A813" s="63"/>
      <c r="B813" s="63"/>
      <c r="C813" s="63"/>
      <c r="D813" s="63"/>
      <c r="E813" s="63"/>
      <c r="F813" s="63"/>
      <c r="G813" s="63"/>
      <c r="H813" s="63"/>
      <c r="I813" s="63"/>
      <c r="J813" s="63"/>
      <c r="K813" s="63"/>
      <c r="L813" s="63"/>
      <c r="M813" s="63"/>
      <c r="N813" s="63"/>
      <c r="O813" s="50"/>
      <c r="P813" s="231"/>
      <c r="Q813" s="231"/>
      <c r="R813" s="231"/>
      <c r="S813" s="231"/>
      <c r="T813" s="231"/>
      <c r="U813" s="231"/>
      <c r="V813" s="231"/>
      <c r="W813" s="231"/>
      <c r="X813" s="231"/>
      <c r="Y813" s="231"/>
      <c r="Z813" s="231"/>
    </row>
    <row r="814" spans="1:26" ht="14.25" customHeight="1">
      <c r="A814" s="63"/>
      <c r="B814" s="63"/>
      <c r="C814" s="63"/>
      <c r="D814" s="63"/>
      <c r="E814" s="63"/>
      <c r="F814" s="63"/>
      <c r="G814" s="63"/>
      <c r="H814" s="63"/>
      <c r="I814" s="63"/>
      <c r="J814" s="63"/>
      <c r="K814" s="63"/>
      <c r="L814" s="63"/>
      <c r="M814" s="63"/>
      <c r="N814" s="63"/>
      <c r="O814" s="50"/>
      <c r="P814" s="231"/>
      <c r="Q814" s="231"/>
      <c r="R814" s="231"/>
      <c r="S814" s="231"/>
      <c r="T814" s="231"/>
      <c r="U814" s="231"/>
      <c r="V814" s="231"/>
      <c r="W814" s="231"/>
      <c r="X814" s="231"/>
      <c r="Y814" s="231"/>
      <c r="Z814" s="231"/>
    </row>
    <row r="815" spans="1:26" ht="14.25" customHeight="1">
      <c r="A815" s="63"/>
      <c r="B815" s="63"/>
      <c r="C815" s="63"/>
      <c r="D815" s="63"/>
      <c r="E815" s="63"/>
      <c r="F815" s="63"/>
      <c r="G815" s="63"/>
      <c r="H815" s="63"/>
      <c r="I815" s="63"/>
      <c r="J815" s="63"/>
      <c r="K815" s="63"/>
      <c r="L815" s="63"/>
      <c r="M815" s="63"/>
      <c r="N815" s="63"/>
      <c r="O815" s="50"/>
      <c r="P815" s="231"/>
      <c r="Q815" s="231"/>
      <c r="R815" s="231"/>
      <c r="S815" s="231"/>
      <c r="T815" s="231"/>
      <c r="U815" s="231"/>
      <c r="V815" s="231"/>
      <c r="W815" s="231"/>
      <c r="X815" s="231"/>
      <c r="Y815" s="231"/>
      <c r="Z815" s="231"/>
    </row>
    <row r="816" spans="1:26" ht="14.25" customHeight="1">
      <c r="A816" s="63"/>
      <c r="B816" s="63"/>
      <c r="C816" s="63"/>
      <c r="D816" s="63"/>
      <c r="E816" s="63"/>
      <c r="F816" s="63"/>
      <c r="G816" s="63"/>
      <c r="H816" s="63"/>
      <c r="I816" s="63"/>
      <c r="J816" s="63"/>
      <c r="K816" s="63"/>
      <c r="L816" s="63"/>
      <c r="M816" s="63"/>
      <c r="N816" s="63"/>
      <c r="O816" s="50"/>
      <c r="P816" s="231"/>
      <c r="Q816" s="231"/>
      <c r="R816" s="231"/>
      <c r="S816" s="231"/>
      <c r="T816" s="231"/>
      <c r="U816" s="231"/>
      <c r="V816" s="231"/>
      <c r="W816" s="231"/>
      <c r="X816" s="231"/>
      <c r="Y816" s="231"/>
      <c r="Z816" s="231"/>
    </row>
    <row r="817" spans="1:26" ht="14.25" customHeight="1">
      <c r="A817" s="63"/>
      <c r="B817" s="63"/>
      <c r="C817" s="63"/>
      <c r="D817" s="63"/>
      <c r="E817" s="63"/>
      <c r="F817" s="63"/>
      <c r="G817" s="63"/>
      <c r="H817" s="63"/>
      <c r="I817" s="63"/>
      <c r="J817" s="63"/>
      <c r="K817" s="63"/>
      <c r="L817" s="63"/>
      <c r="M817" s="63"/>
      <c r="N817" s="63"/>
      <c r="O817" s="50"/>
      <c r="P817" s="231"/>
      <c r="Q817" s="231"/>
      <c r="R817" s="231"/>
      <c r="S817" s="231"/>
      <c r="T817" s="231"/>
      <c r="U817" s="231"/>
      <c r="V817" s="231"/>
      <c r="W817" s="231"/>
      <c r="X817" s="231"/>
      <c r="Y817" s="231"/>
      <c r="Z817" s="231"/>
    </row>
    <row r="818" spans="1:26" ht="14.25" customHeight="1">
      <c r="A818" s="63"/>
      <c r="B818" s="63"/>
      <c r="C818" s="63"/>
      <c r="D818" s="63"/>
      <c r="E818" s="63"/>
      <c r="F818" s="63"/>
      <c r="G818" s="63"/>
      <c r="H818" s="63"/>
      <c r="I818" s="63"/>
      <c r="J818" s="63"/>
      <c r="K818" s="63"/>
      <c r="L818" s="63"/>
      <c r="M818" s="63"/>
      <c r="N818" s="63"/>
      <c r="O818" s="50"/>
      <c r="P818" s="231"/>
      <c r="Q818" s="231"/>
      <c r="R818" s="231"/>
      <c r="S818" s="231"/>
      <c r="T818" s="231"/>
      <c r="U818" s="231"/>
      <c r="V818" s="231"/>
      <c r="W818" s="231"/>
      <c r="X818" s="231"/>
      <c r="Y818" s="231"/>
      <c r="Z818" s="231"/>
    </row>
    <row r="819" spans="1:26" ht="14.25" customHeight="1">
      <c r="A819" s="63"/>
      <c r="B819" s="63"/>
      <c r="C819" s="63"/>
      <c r="D819" s="63"/>
      <c r="E819" s="63"/>
      <c r="F819" s="63"/>
      <c r="G819" s="63"/>
      <c r="H819" s="63"/>
      <c r="I819" s="63"/>
      <c r="J819" s="63"/>
      <c r="K819" s="63"/>
      <c r="L819" s="63"/>
      <c r="M819" s="63"/>
      <c r="N819" s="63"/>
      <c r="O819" s="50"/>
      <c r="P819" s="231"/>
      <c r="Q819" s="231"/>
      <c r="R819" s="231"/>
      <c r="S819" s="231"/>
      <c r="T819" s="231"/>
      <c r="U819" s="231"/>
      <c r="V819" s="231"/>
      <c r="W819" s="231"/>
      <c r="X819" s="231"/>
      <c r="Y819" s="231"/>
      <c r="Z819" s="231"/>
    </row>
    <row r="820" spans="1:26" ht="14.25" customHeight="1">
      <c r="A820" s="63"/>
      <c r="B820" s="63"/>
      <c r="C820" s="63"/>
      <c r="D820" s="63"/>
      <c r="E820" s="63"/>
      <c r="F820" s="63"/>
      <c r="G820" s="63"/>
      <c r="H820" s="63"/>
      <c r="I820" s="63"/>
      <c r="J820" s="63"/>
      <c r="K820" s="63"/>
      <c r="L820" s="63"/>
      <c r="M820" s="63"/>
      <c r="N820" s="63"/>
      <c r="O820" s="50"/>
      <c r="P820" s="231"/>
      <c r="Q820" s="231"/>
      <c r="R820" s="231"/>
      <c r="S820" s="231"/>
      <c r="T820" s="231"/>
      <c r="U820" s="231"/>
      <c r="V820" s="231"/>
      <c r="W820" s="231"/>
      <c r="X820" s="231"/>
      <c r="Y820" s="231"/>
      <c r="Z820" s="231"/>
    </row>
    <row r="821" spans="1:26" ht="14.25" customHeight="1">
      <c r="A821" s="63"/>
      <c r="B821" s="63"/>
      <c r="C821" s="63"/>
      <c r="D821" s="63"/>
      <c r="E821" s="63"/>
      <c r="F821" s="63"/>
      <c r="G821" s="63"/>
      <c r="H821" s="63"/>
      <c r="I821" s="63"/>
      <c r="J821" s="63"/>
      <c r="K821" s="63"/>
      <c r="L821" s="63"/>
      <c r="M821" s="63"/>
      <c r="N821" s="63"/>
      <c r="O821" s="50"/>
      <c r="P821" s="231"/>
      <c r="Q821" s="231"/>
      <c r="R821" s="231"/>
      <c r="S821" s="231"/>
      <c r="T821" s="231"/>
      <c r="U821" s="231"/>
      <c r="V821" s="231"/>
      <c r="W821" s="231"/>
      <c r="X821" s="231"/>
      <c r="Y821" s="231"/>
      <c r="Z821" s="231"/>
    </row>
    <row r="822" spans="1:26" ht="14.25" customHeight="1">
      <c r="A822" s="63"/>
      <c r="B822" s="63"/>
      <c r="C822" s="63"/>
      <c r="D822" s="63"/>
      <c r="E822" s="63"/>
      <c r="F822" s="63"/>
      <c r="G822" s="63"/>
      <c r="H822" s="63"/>
      <c r="I822" s="63"/>
      <c r="J822" s="63"/>
      <c r="K822" s="63"/>
      <c r="L822" s="63"/>
      <c r="M822" s="63"/>
      <c r="N822" s="63"/>
      <c r="O822" s="50"/>
      <c r="P822" s="231"/>
      <c r="Q822" s="231"/>
      <c r="R822" s="231"/>
      <c r="S822" s="231"/>
      <c r="T822" s="231"/>
      <c r="U822" s="231"/>
      <c r="V822" s="231"/>
      <c r="W822" s="231"/>
      <c r="X822" s="231"/>
      <c r="Y822" s="231"/>
      <c r="Z822" s="231"/>
    </row>
    <row r="823" spans="1:26" ht="14.25" customHeight="1">
      <c r="A823" s="63"/>
      <c r="B823" s="63"/>
      <c r="C823" s="63"/>
      <c r="D823" s="63"/>
      <c r="E823" s="63"/>
      <c r="F823" s="63"/>
      <c r="G823" s="63"/>
      <c r="H823" s="63"/>
      <c r="I823" s="63"/>
      <c r="J823" s="63"/>
      <c r="K823" s="63"/>
      <c r="L823" s="63"/>
      <c r="M823" s="63"/>
      <c r="N823" s="63"/>
      <c r="O823" s="50"/>
      <c r="P823" s="231"/>
      <c r="Q823" s="231"/>
      <c r="R823" s="231"/>
      <c r="S823" s="231"/>
      <c r="T823" s="231"/>
      <c r="U823" s="231"/>
      <c r="V823" s="231"/>
      <c r="W823" s="231"/>
      <c r="X823" s="231"/>
      <c r="Y823" s="231"/>
      <c r="Z823" s="231"/>
    </row>
    <row r="824" spans="1:26" ht="14.25" customHeight="1">
      <c r="A824" s="63"/>
      <c r="B824" s="63"/>
      <c r="C824" s="63"/>
      <c r="D824" s="63"/>
      <c r="E824" s="63"/>
      <c r="F824" s="63"/>
      <c r="G824" s="63"/>
      <c r="H824" s="63"/>
      <c r="I824" s="63"/>
      <c r="J824" s="63"/>
      <c r="K824" s="63"/>
      <c r="L824" s="63"/>
      <c r="M824" s="63"/>
      <c r="N824" s="63"/>
      <c r="O824" s="50"/>
      <c r="P824" s="231"/>
      <c r="Q824" s="231"/>
      <c r="R824" s="231"/>
      <c r="S824" s="231"/>
      <c r="T824" s="231"/>
      <c r="U824" s="231"/>
      <c r="V824" s="231"/>
      <c r="W824" s="231"/>
      <c r="X824" s="231"/>
      <c r="Y824" s="231"/>
      <c r="Z824" s="231"/>
    </row>
    <row r="825" spans="1:26" ht="14.25" customHeight="1">
      <c r="A825" s="63"/>
      <c r="B825" s="63"/>
      <c r="C825" s="63"/>
      <c r="D825" s="63"/>
      <c r="E825" s="63"/>
      <c r="F825" s="63"/>
      <c r="G825" s="63"/>
      <c r="H825" s="63"/>
      <c r="I825" s="63"/>
      <c r="J825" s="63"/>
      <c r="K825" s="63"/>
      <c r="L825" s="63"/>
      <c r="M825" s="63"/>
      <c r="N825" s="63"/>
      <c r="O825" s="50"/>
      <c r="P825" s="231"/>
      <c r="Q825" s="231"/>
      <c r="R825" s="231"/>
      <c r="S825" s="231"/>
      <c r="T825" s="231"/>
      <c r="U825" s="231"/>
      <c r="V825" s="231"/>
      <c r="W825" s="231"/>
      <c r="X825" s="231"/>
      <c r="Y825" s="231"/>
      <c r="Z825" s="231"/>
    </row>
    <row r="826" spans="1:26" ht="14.25" customHeight="1">
      <c r="A826" s="63"/>
      <c r="B826" s="63"/>
      <c r="C826" s="63"/>
      <c r="D826" s="63"/>
      <c r="E826" s="63"/>
      <c r="F826" s="63"/>
      <c r="G826" s="63"/>
      <c r="H826" s="63"/>
      <c r="I826" s="63"/>
      <c r="J826" s="63"/>
      <c r="K826" s="63"/>
      <c r="L826" s="63"/>
      <c r="M826" s="63"/>
      <c r="N826" s="63"/>
      <c r="O826" s="50"/>
      <c r="P826" s="231"/>
      <c r="Q826" s="231"/>
      <c r="R826" s="231"/>
      <c r="S826" s="231"/>
      <c r="T826" s="231"/>
      <c r="U826" s="231"/>
      <c r="V826" s="231"/>
      <c r="W826" s="231"/>
      <c r="X826" s="231"/>
      <c r="Y826" s="231"/>
      <c r="Z826" s="231"/>
    </row>
    <row r="827" spans="1:26" ht="14.25" customHeight="1">
      <c r="A827" s="63"/>
      <c r="B827" s="63"/>
      <c r="C827" s="63"/>
      <c r="D827" s="63"/>
      <c r="E827" s="63"/>
      <c r="F827" s="63"/>
      <c r="G827" s="63"/>
      <c r="H827" s="63"/>
      <c r="I827" s="63"/>
      <c r="J827" s="63"/>
      <c r="K827" s="63"/>
      <c r="L827" s="63"/>
      <c r="M827" s="63"/>
      <c r="N827" s="63"/>
      <c r="O827" s="50"/>
      <c r="P827" s="231"/>
      <c r="Q827" s="231"/>
      <c r="R827" s="231"/>
      <c r="S827" s="231"/>
      <c r="T827" s="231"/>
      <c r="U827" s="231"/>
      <c r="V827" s="231"/>
      <c r="W827" s="231"/>
      <c r="X827" s="231"/>
      <c r="Y827" s="231"/>
      <c r="Z827" s="231"/>
    </row>
    <row r="828" spans="1:26" ht="14.25" customHeight="1">
      <c r="A828" s="63"/>
      <c r="B828" s="63"/>
      <c r="C828" s="63"/>
      <c r="D828" s="63"/>
      <c r="E828" s="63"/>
      <c r="F828" s="63"/>
      <c r="G828" s="63"/>
      <c r="H828" s="63"/>
      <c r="I828" s="63"/>
      <c r="J828" s="63"/>
      <c r="K828" s="63"/>
      <c r="L828" s="63"/>
      <c r="M828" s="63"/>
      <c r="N828" s="63"/>
      <c r="O828" s="50"/>
      <c r="P828" s="231"/>
      <c r="Q828" s="231"/>
      <c r="R828" s="231"/>
      <c r="S828" s="231"/>
      <c r="T828" s="231"/>
      <c r="U828" s="231"/>
      <c r="V828" s="231"/>
      <c r="W828" s="231"/>
      <c r="X828" s="231"/>
      <c r="Y828" s="231"/>
      <c r="Z828" s="231"/>
    </row>
    <row r="829" spans="1:26" ht="14.25" customHeight="1">
      <c r="A829" s="63"/>
      <c r="B829" s="63"/>
      <c r="C829" s="63"/>
      <c r="D829" s="63"/>
      <c r="E829" s="63"/>
      <c r="F829" s="63"/>
      <c r="G829" s="63"/>
      <c r="H829" s="63"/>
      <c r="I829" s="63"/>
      <c r="J829" s="63"/>
      <c r="K829" s="63"/>
      <c r="L829" s="63"/>
      <c r="M829" s="63"/>
      <c r="N829" s="63"/>
      <c r="O829" s="50"/>
      <c r="P829" s="231"/>
      <c r="Q829" s="231"/>
      <c r="R829" s="231"/>
      <c r="S829" s="231"/>
      <c r="T829" s="231"/>
      <c r="U829" s="231"/>
      <c r="V829" s="231"/>
      <c r="W829" s="231"/>
      <c r="X829" s="231"/>
      <c r="Y829" s="231"/>
      <c r="Z829" s="231"/>
    </row>
    <row r="830" spans="1:26" ht="14.25" customHeight="1">
      <c r="A830" s="63"/>
      <c r="B830" s="63"/>
      <c r="C830" s="63"/>
      <c r="D830" s="63"/>
      <c r="E830" s="63"/>
      <c r="F830" s="63"/>
      <c r="G830" s="63"/>
      <c r="H830" s="63"/>
      <c r="I830" s="63"/>
      <c r="J830" s="63"/>
      <c r="K830" s="63"/>
      <c r="L830" s="63"/>
      <c r="M830" s="63"/>
      <c r="N830" s="63"/>
      <c r="O830" s="50"/>
      <c r="P830" s="231"/>
      <c r="Q830" s="231"/>
      <c r="R830" s="231"/>
      <c r="S830" s="231"/>
      <c r="T830" s="231"/>
      <c r="U830" s="231"/>
      <c r="V830" s="231"/>
      <c r="W830" s="231"/>
      <c r="X830" s="231"/>
      <c r="Y830" s="231"/>
      <c r="Z830" s="231"/>
    </row>
    <row r="831" spans="1:26" ht="14.25" customHeight="1">
      <c r="A831" s="63"/>
      <c r="B831" s="63"/>
      <c r="C831" s="63"/>
      <c r="D831" s="63"/>
      <c r="E831" s="63"/>
      <c r="F831" s="63"/>
      <c r="G831" s="63"/>
      <c r="H831" s="63"/>
      <c r="I831" s="63"/>
      <c r="J831" s="63"/>
      <c r="K831" s="63"/>
      <c r="L831" s="63"/>
      <c r="M831" s="63"/>
      <c r="N831" s="63"/>
      <c r="O831" s="50"/>
      <c r="P831" s="231"/>
      <c r="Q831" s="231"/>
      <c r="R831" s="231"/>
      <c r="S831" s="231"/>
      <c r="T831" s="231"/>
      <c r="U831" s="231"/>
      <c r="V831" s="231"/>
      <c r="W831" s="231"/>
      <c r="X831" s="231"/>
      <c r="Y831" s="231"/>
      <c r="Z831" s="231"/>
    </row>
    <row r="832" spans="1:26" ht="14.25" customHeight="1">
      <c r="A832" s="63"/>
      <c r="B832" s="63"/>
      <c r="C832" s="63"/>
      <c r="D832" s="63"/>
      <c r="E832" s="63"/>
      <c r="F832" s="63"/>
      <c r="G832" s="63"/>
      <c r="H832" s="63"/>
      <c r="I832" s="63"/>
      <c r="J832" s="63"/>
      <c r="K832" s="63"/>
      <c r="L832" s="63"/>
      <c r="M832" s="63"/>
      <c r="N832" s="63"/>
      <c r="O832" s="50"/>
      <c r="P832" s="231"/>
      <c r="Q832" s="231"/>
      <c r="R832" s="231"/>
      <c r="S832" s="231"/>
      <c r="T832" s="231"/>
      <c r="U832" s="231"/>
      <c r="V832" s="231"/>
      <c r="W832" s="231"/>
      <c r="X832" s="231"/>
      <c r="Y832" s="231"/>
      <c r="Z832" s="231"/>
    </row>
    <row r="833" spans="1:26" ht="14.25" customHeight="1">
      <c r="A833" s="63"/>
      <c r="B833" s="63"/>
      <c r="C833" s="63"/>
      <c r="D833" s="63"/>
      <c r="E833" s="63"/>
      <c r="F833" s="63"/>
      <c r="G833" s="63"/>
      <c r="H833" s="63"/>
      <c r="I833" s="63"/>
      <c r="J833" s="63"/>
      <c r="K833" s="63"/>
      <c r="L833" s="63"/>
      <c r="M833" s="63"/>
      <c r="N833" s="63"/>
      <c r="O833" s="50"/>
      <c r="P833" s="231"/>
      <c r="Q833" s="231"/>
      <c r="R833" s="231"/>
      <c r="S833" s="231"/>
      <c r="T833" s="231"/>
      <c r="U833" s="231"/>
      <c r="V833" s="231"/>
      <c r="W833" s="231"/>
      <c r="X833" s="231"/>
      <c r="Y833" s="231"/>
      <c r="Z833" s="231"/>
    </row>
    <row r="834" spans="1:26" ht="14.25" customHeight="1">
      <c r="A834" s="63"/>
      <c r="B834" s="63"/>
      <c r="C834" s="63"/>
      <c r="D834" s="63"/>
      <c r="E834" s="63"/>
      <c r="F834" s="63"/>
      <c r="G834" s="63"/>
      <c r="H834" s="63"/>
      <c r="I834" s="63"/>
      <c r="J834" s="63"/>
      <c r="K834" s="63"/>
      <c r="L834" s="63"/>
      <c r="M834" s="63"/>
      <c r="N834" s="63"/>
      <c r="O834" s="50"/>
      <c r="P834" s="231"/>
      <c r="Q834" s="231"/>
      <c r="R834" s="231"/>
      <c r="S834" s="231"/>
      <c r="T834" s="231"/>
      <c r="U834" s="231"/>
      <c r="V834" s="231"/>
      <c r="W834" s="231"/>
      <c r="X834" s="231"/>
      <c r="Y834" s="231"/>
      <c r="Z834" s="231"/>
    </row>
    <row r="835" spans="1:26" ht="14.25" customHeight="1">
      <c r="A835" s="63"/>
      <c r="B835" s="63"/>
      <c r="C835" s="63"/>
      <c r="D835" s="63"/>
      <c r="E835" s="63"/>
      <c r="F835" s="63"/>
      <c r="G835" s="63"/>
      <c r="H835" s="63"/>
      <c r="I835" s="63"/>
      <c r="J835" s="63"/>
      <c r="K835" s="63"/>
      <c r="L835" s="63"/>
      <c r="M835" s="63"/>
      <c r="N835" s="63"/>
      <c r="O835" s="50"/>
      <c r="P835" s="231"/>
      <c r="Q835" s="231"/>
      <c r="R835" s="231"/>
      <c r="S835" s="231"/>
      <c r="T835" s="231"/>
      <c r="U835" s="231"/>
      <c r="V835" s="231"/>
      <c r="W835" s="231"/>
      <c r="X835" s="231"/>
      <c r="Y835" s="231"/>
      <c r="Z835" s="231"/>
    </row>
    <row r="836" spans="1:26" ht="14.25" customHeight="1">
      <c r="A836" s="63"/>
      <c r="B836" s="63"/>
      <c r="C836" s="63"/>
      <c r="D836" s="63"/>
      <c r="E836" s="63"/>
      <c r="F836" s="63"/>
      <c r="G836" s="63"/>
      <c r="H836" s="63"/>
      <c r="I836" s="63"/>
      <c r="J836" s="63"/>
      <c r="K836" s="63"/>
      <c r="L836" s="63"/>
      <c r="M836" s="63"/>
      <c r="N836" s="63"/>
      <c r="O836" s="50"/>
      <c r="P836" s="231"/>
      <c r="Q836" s="231"/>
      <c r="R836" s="231"/>
      <c r="S836" s="231"/>
      <c r="T836" s="231"/>
      <c r="U836" s="231"/>
      <c r="V836" s="231"/>
      <c r="W836" s="231"/>
      <c r="X836" s="231"/>
      <c r="Y836" s="231"/>
      <c r="Z836" s="231"/>
    </row>
    <row r="837" spans="1:26" ht="14.25" customHeight="1">
      <c r="A837" s="63"/>
      <c r="B837" s="63"/>
      <c r="C837" s="63"/>
      <c r="D837" s="63"/>
      <c r="E837" s="63"/>
      <c r="F837" s="63"/>
      <c r="G837" s="63"/>
      <c r="H837" s="63"/>
      <c r="I837" s="63"/>
      <c r="J837" s="63"/>
      <c r="K837" s="63"/>
      <c r="L837" s="63"/>
      <c r="M837" s="63"/>
      <c r="N837" s="63"/>
      <c r="O837" s="50"/>
      <c r="P837" s="231"/>
      <c r="Q837" s="231"/>
      <c r="R837" s="231"/>
      <c r="S837" s="231"/>
      <c r="T837" s="231"/>
      <c r="U837" s="231"/>
      <c r="V837" s="231"/>
      <c r="W837" s="231"/>
      <c r="X837" s="231"/>
      <c r="Y837" s="231"/>
      <c r="Z837" s="231"/>
    </row>
    <row r="838" spans="1:26" ht="14.25" customHeight="1">
      <c r="A838" s="63"/>
      <c r="B838" s="63"/>
      <c r="C838" s="63"/>
      <c r="D838" s="63"/>
      <c r="E838" s="63"/>
      <c r="F838" s="63"/>
      <c r="G838" s="63"/>
      <c r="H838" s="63"/>
      <c r="I838" s="63"/>
      <c r="J838" s="63"/>
      <c r="K838" s="63"/>
      <c r="L838" s="63"/>
      <c r="M838" s="63"/>
      <c r="N838" s="63"/>
      <c r="O838" s="50"/>
      <c r="P838" s="231"/>
      <c r="Q838" s="231"/>
      <c r="R838" s="231"/>
      <c r="S838" s="231"/>
      <c r="T838" s="231"/>
      <c r="U838" s="231"/>
      <c r="V838" s="231"/>
      <c r="W838" s="231"/>
      <c r="X838" s="231"/>
      <c r="Y838" s="231"/>
      <c r="Z838" s="231"/>
    </row>
    <row r="839" spans="1:26" ht="14.25" customHeight="1">
      <c r="A839" s="63"/>
      <c r="B839" s="63"/>
      <c r="C839" s="63"/>
      <c r="D839" s="63"/>
      <c r="E839" s="63"/>
      <c r="F839" s="63"/>
      <c r="G839" s="63"/>
      <c r="H839" s="63"/>
      <c r="I839" s="63"/>
      <c r="J839" s="63"/>
      <c r="K839" s="63"/>
      <c r="L839" s="63"/>
      <c r="M839" s="63"/>
      <c r="N839" s="63"/>
      <c r="O839" s="50"/>
      <c r="P839" s="231"/>
      <c r="Q839" s="231"/>
      <c r="R839" s="231"/>
      <c r="S839" s="231"/>
      <c r="T839" s="231"/>
      <c r="U839" s="231"/>
      <c r="V839" s="231"/>
      <c r="W839" s="231"/>
      <c r="X839" s="231"/>
      <c r="Y839" s="231"/>
      <c r="Z839" s="231"/>
    </row>
    <row r="840" spans="1:26" ht="14.25" customHeight="1">
      <c r="A840" s="63"/>
      <c r="B840" s="63"/>
      <c r="C840" s="63"/>
      <c r="D840" s="63"/>
      <c r="E840" s="63"/>
      <c r="F840" s="63"/>
      <c r="G840" s="63"/>
      <c r="H840" s="63"/>
      <c r="I840" s="63"/>
      <c r="J840" s="63"/>
      <c r="K840" s="63"/>
      <c r="L840" s="63"/>
      <c r="M840" s="63"/>
      <c r="N840" s="63"/>
      <c r="O840" s="50"/>
      <c r="P840" s="231"/>
      <c r="Q840" s="231"/>
      <c r="R840" s="231"/>
      <c r="S840" s="231"/>
      <c r="T840" s="231"/>
      <c r="U840" s="231"/>
      <c r="V840" s="231"/>
      <c r="W840" s="231"/>
      <c r="X840" s="231"/>
      <c r="Y840" s="231"/>
      <c r="Z840" s="231"/>
    </row>
    <row r="841" spans="1:26" ht="14.25" customHeight="1">
      <c r="A841" s="63"/>
      <c r="B841" s="63"/>
      <c r="C841" s="63"/>
      <c r="D841" s="63"/>
      <c r="E841" s="63"/>
      <c r="F841" s="63"/>
      <c r="G841" s="63"/>
      <c r="H841" s="63"/>
      <c r="I841" s="63"/>
      <c r="J841" s="63"/>
      <c r="K841" s="63"/>
      <c r="L841" s="63"/>
      <c r="M841" s="63"/>
      <c r="N841" s="63"/>
      <c r="O841" s="50"/>
      <c r="P841" s="231"/>
      <c r="Q841" s="231"/>
      <c r="R841" s="231"/>
      <c r="S841" s="231"/>
      <c r="T841" s="231"/>
      <c r="U841" s="231"/>
      <c r="V841" s="231"/>
      <c r="W841" s="231"/>
      <c r="X841" s="231"/>
      <c r="Y841" s="231"/>
      <c r="Z841" s="231"/>
    </row>
    <row r="842" spans="1:26" ht="14.25" customHeight="1">
      <c r="A842" s="63"/>
      <c r="B842" s="63"/>
      <c r="C842" s="63"/>
      <c r="D842" s="63"/>
      <c r="E842" s="63"/>
      <c r="F842" s="63"/>
      <c r="G842" s="63"/>
      <c r="H842" s="63"/>
      <c r="I842" s="63"/>
      <c r="J842" s="63"/>
      <c r="K842" s="63"/>
      <c r="L842" s="63"/>
      <c r="M842" s="63"/>
      <c r="N842" s="63"/>
      <c r="O842" s="50"/>
      <c r="P842" s="231"/>
      <c r="Q842" s="231"/>
      <c r="R842" s="231"/>
      <c r="S842" s="231"/>
      <c r="T842" s="231"/>
      <c r="U842" s="231"/>
      <c r="V842" s="231"/>
      <c r="W842" s="231"/>
      <c r="X842" s="231"/>
      <c r="Y842" s="231"/>
      <c r="Z842" s="231"/>
    </row>
    <row r="843" spans="1:26" ht="14.25" customHeight="1">
      <c r="A843" s="63"/>
      <c r="B843" s="63"/>
      <c r="C843" s="63"/>
      <c r="D843" s="63"/>
      <c r="E843" s="63"/>
      <c r="F843" s="63"/>
      <c r="G843" s="63"/>
      <c r="H843" s="63"/>
      <c r="I843" s="63"/>
      <c r="J843" s="63"/>
      <c r="K843" s="63"/>
      <c r="L843" s="63"/>
      <c r="M843" s="63"/>
      <c r="N843" s="63"/>
      <c r="O843" s="50"/>
      <c r="P843" s="231"/>
      <c r="Q843" s="231"/>
      <c r="R843" s="231"/>
      <c r="S843" s="231"/>
      <c r="T843" s="231"/>
      <c r="U843" s="231"/>
      <c r="V843" s="231"/>
      <c r="W843" s="231"/>
      <c r="X843" s="231"/>
      <c r="Y843" s="231"/>
      <c r="Z843" s="231"/>
    </row>
    <row r="844" spans="1:26" ht="14.25" customHeight="1">
      <c r="A844" s="63"/>
      <c r="B844" s="63"/>
      <c r="C844" s="63"/>
      <c r="D844" s="63"/>
      <c r="E844" s="63"/>
      <c r="F844" s="63"/>
      <c r="G844" s="63"/>
      <c r="H844" s="63"/>
      <c r="I844" s="63"/>
      <c r="J844" s="63"/>
      <c r="K844" s="63"/>
      <c r="L844" s="63"/>
      <c r="M844" s="63"/>
      <c r="N844" s="63"/>
      <c r="O844" s="50"/>
      <c r="P844" s="231"/>
      <c r="Q844" s="231"/>
      <c r="R844" s="231"/>
      <c r="S844" s="231"/>
      <c r="T844" s="231"/>
      <c r="U844" s="231"/>
      <c r="V844" s="231"/>
      <c r="W844" s="231"/>
      <c r="X844" s="231"/>
      <c r="Y844" s="231"/>
      <c r="Z844" s="231"/>
    </row>
    <row r="845" spans="1:26" ht="14.25" customHeight="1">
      <c r="A845" s="63"/>
      <c r="B845" s="63"/>
      <c r="C845" s="63"/>
      <c r="D845" s="63"/>
      <c r="E845" s="63"/>
      <c r="F845" s="63"/>
      <c r="G845" s="63"/>
      <c r="H845" s="63"/>
      <c r="I845" s="63"/>
      <c r="J845" s="63"/>
      <c r="K845" s="63"/>
      <c r="L845" s="63"/>
      <c r="M845" s="63"/>
      <c r="N845" s="63"/>
      <c r="O845" s="50"/>
      <c r="P845" s="231"/>
      <c r="Q845" s="231"/>
      <c r="R845" s="231"/>
      <c r="S845" s="231"/>
      <c r="T845" s="231"/>
      <c r="U845" s="231"/>
      <c r="V845" s="231"/>
      <c r="W845" s="231"/>
      <c r="X845" s="231"/>
      <c r="Y845" s="231"/>
      <c r="Z845" s="231"/>
    </row>
    <row r="846" spans="1:26" ht="14.25" customHeight="1">
      <c r="A846" s="63"/>
      <c r="B846" s="63"/>
      <c r="C846" s="63"/>
      <c r="D846" s="63"/>
      <c r="E846" s="63"/>
      <c r="F846" s="63"/>
      <c r="G846" s="63"/>
      <c r="H846" s="63"/>
      <c r="I846" s="63"/>
      <c r="J846" s="63"/>
      <c r="K846" s="63"/>
      <c r="L846" s="63"/>
      <c r="M846" s="63"/>
      <c r="N846" s="63"/>
      <c r="O846" s="50"/>
      <c r="P846" s="231"/>
      <c r="Q846" s="231"/>
      <c r="R846" s="231"/>
      <c r="S846" s="231"/>
      <c r="T846" s="231"/>
      <c r="U846" s="231"/>
      <c r="V846" s="231"/>
      <c r="W846" s="231"/>
      <c r="X846" s="231"/>
      <c r="Y846" s="231"/>
      <c r="Z846" s="231"/>
    </row>
    <row r="847" spans="1:26" ht="14.25" customHeight="1">
      <c r="A847" s="63"/>
      <c r="B847" s="63"/>
      <c r="C847" s="63"/>
      <c r="D847" s="63"/>
      <c r="E847" s="63"/>
      <c r="F847" s="63"/>
      <c r="G847" s="63"/>
      <c r="H847" s="63"/>
      <c r="I847" s="63"/>
      <c r="J847" s="63"/>
      <c r="K847" s="63"/>
      <c r="L847" s="63"/>
      <c r="M847" s="63"/>
      <c r="N847" s="63"/>
      <c r="O847" s="50"/>
      <c r="P847" s="231"/>
      <c r="Q847" s="231"/>
      <c r="R847" s="231"/>
      <c r="S847" s="231"/>
      <c r="T847" s="231"/>
      <c r="U847" s="231"/>
      <c r="V847" s="231"/>
      <c r="W847" s="231"/>
      <c r="X847" s="231"/>
      <c r="Y847" s="231"/>
      <c r="Z847" s="231"/>
    </row>
    <row r="848" spans="1:26" ht="14.25" customHeight="1">
      <c r="A848" s="63"/>
      <c r="B848" s="63"/>
      <c r="C848" s="63"/>
      <c r="D848" s="63"/>
      <c r="E848" s="63"/>
      <c r="F848" s="63"/>
      <c r="G848" s="63"/>
      <c r="H848" s="63"/>
      <c r="I848" s="63"/>
      <c r="J848" s="63"/>
      <c r="K848" s="63"/>
      <c r="L848" s="63"/>
      <c r="M848" s="63"/>
      <c r="N848" s="63"/>
      <c r="O848" s="50"/>
      <c r="P848" s="231"/>
      <c r="Q848" s="231"/>
      <c r="R848" s="231"/>
      <c r="S848" s="231"/>
      <c r="T848" s="231"/>
      <c r="U848" s="231"/>
      <c r="V848" s="231"/>
      <c r="W848" s="231"/>
      <c r="X848" s="231"/>
      <c r="Y848" s="231"/>
      <c r="Z848" s="231"/>
    </row>
    <row r="849" spans="1:26" ht="14.25" customHeight="1">
      <c r="A849" s="63"/>
      <c r="B849" s="63"/>
      <c r="C849" s="63"/>
      <c r="D849" s="63"/>
      <c r="E849" s="63"/>
      <c r="F849" s="63"/>
      <c r="G849" s="63"/>
      <c r="H849" s="63"/>
      <c r="I849" s="63"/>
      <c r="J849" s="63"/>
      <c r="K849" s="63"/>
      <c r="L849" s="63"/>
      <c r="M849" s="63"/>
      <c r="N849" s="63"/>
      <c r="O849" s="50"/>
      <c r="P849" s="231"/>
      <c r="Q849" s="231"/>
      <c r="R849" s="231"/>
      <c r="S849" s="231"/>
      <c r="T849" s="231"/>
      <c r="U849" s="231"/>
      <c r="V849" s="231"/>
      <c r="W849" s="231"/>
      <c r="X849" s="231"/>
      <c r="Y849" s="231"/>
      <c r="Z849" s="231"/>
    </row>
    <row r="850" spans="1:26" ht="14.25" customHeight="1">
      <c r="A850" s="63"/>
      <c r="B850" s="63"/>
      <c r="C850" s="63"/>
      <c r="D850" s="63"/>
      <c r="E850" s="63"/>
      <c r="F850" s="63"/>
      <c r="G850" s="63"/>
      <c r="H850" s="63"/>
      <c r="I850" s="63"/>
      <c r="J850" s="63"/>
      <c r="K850" s="63"/>
      <c r="L850" s="63"/>
      <c r="M850" s="63"/>
      <c r="N850" s="63"/>
      <c r="O850" s="50"/>
      <c r="P850" s="231"/>
      <c r="Q850" s="231"/>
      <c r="R850" s="231"/>
      <c r="S850" s="231"/>
      <c r="T850" s="231"/>
      <c r="U850" s="231"/>
      <c r="V850" s="231"/>
      <c r="W850" s="231"/>
      <c r="X850" s="231"/>
      <c r="Y850" s="231"/>
      <c r="Z850" s="231"/>
    </row>
    <row r="851" spans="1:26" ht="14.25" customHeight="1">
      <c r="A851" s="63"/>
      <c r="B851" s="63"/>
      <c r="C851" s="63"/>
      <c r="D851" s="63"/>
      <c r="E851" s="63"/>
      <c r="F851" s="63"/>
      <c r="G851" s="63"/>
      <c r="H851" s="63"/>
      <c r="I851" s="63"/>
      <c r="J851" s="63"/>
      <c r="K851" s="63"/>
      <c r="L851" s="63"/>
      <c r="M851" s="63"/>
      <c r="N851" s="63"/>
      <c r="O851" s="50"/>
      <c r="P851" s="231"/>
      <c r="Q851" s="231"/>
      <c r="R851" s="231"/>
      <c r="S851" s="231"/>
      <c r="T851" s="231"/>
      <c r="U851" s="231"/>
      <c r="V851" s="231"/>
      <c r="W851" s="231"/>
      <c r="X851" s="231"/>
      <c r="Y851" s="231"/>
      <c r="Z851" s="231"/>
    </row>
    <row r="852" spans="1:26" ht="14.25" customHeight="1">
      <c r="A852" s="63"/>
      <c r="B852" s="63"/>
      <c r="C852" s="63"/>
      <c r="D852" s="63"/>
      <c r="E852" s="63"/>
      <c r="F852" s="63"/>
      <c r="G852" s="63"/>
      <c r="H852" s="63"/>
      <c r="I852" s="63"/>
      <c r="J852" s="63"/>
      <c r="K852" s="63"/>
      <c r="L852" s="63"/>
      <c r="M852" s="63"/>
      <c r="N852" s="63"/>
      <c r="O852" s="50"/>
      <c r="P852" s="231"/>
      <c r="Q852" s="231"/>
      <c r="R852" s="231"/>
      <c r="S852" s="231"/>
      <c r="T852" s="231"/>
      <c r="U852" s="231"/>
      <c r="V852" s="231"/>
      <c r="W852" s="231"/>
      <c r="X852" s="231"/>
      <c r="Y852" s="231"/>
      <c r="Z852" s="231"/>
    </row>
    <row r="853" spans="1:26" ht="14.25" customHeight="1">
      <c r="A853" s="63"/>
      <c r="B853" s="63"/>
      <c r="C853" s="63"/>
      <c r="D853" s="63"/>
      <c r="E853" s="63"/>
      <c r="F853" s="63"/>
      <c r="G853" s="63"/>
      <c r="H853" s="63"/>
      <c r="I853" s="63"/>
      <c r="J853" s="63"/>
      <c r="K853" s="63"/>
      <c r="L853" s="63"/>
      <c r="M853" s="63"/>
      <c r="N853" s="63"/>
      <c r="O853" s="50"/>
      <c r="P853" s="231"/>
      <c r="Q853" s="231"/>
      <c r="R853" s="231"/>
      <c r="S853" s="231"/>
      <c r="T853" s="231"/>
      <c r="U853" s="231"/>
      <c r="V853" s="231"/>
      <c r="W853" s="231"/>
      <c r="X853" s="231"/>
      <c r="Y853" s="231"/>
      <c r="Z853" s="231"/>
    </row>
    <row r="854" spans="1:26" ht="14.25" customHeight="1">
      <c r="A854" s="63"/>
      <c r="B854" s="63"/>
      <c r="C854" s="63"/>
      <c r="D854" s="63"/>
      <c r="E854" s="63"/>
      <c r="F854" s="63"/>
      <c r="G854" s="63"/>
      <c r="H854" s="63"/>
      <c r="I854" s="63"/>
      <c r="J854" s="63"/>
      <c r="K854" s="63"/>
      <c r="L854" s="63"/>
      <c r="M854" s="63"/>
      <c r="N854" s="63"/>
      <c r="O854" s="50"/>
      <c r="P854" s="231"/>
      <c r="Q854" s="231"/>
      <c r="R854" s="231"/>
      <c r="S854" s="231"/>
      <c r="T854" s="231"/>
      <c r="U854" s="231"/>
      <c r="V854" s="231"/>
      <c r="W854" s="231"/>
      <c r="X854" s="231"/>
      <c r="Y854" s="231"/>
      <c r="Z854" s="231"/>
    </row>
    <row r="855" spans="1:26" ht="14.25" customHeight="1">
      <c r="A855" s="63"/>
      <c r="B855" s="63"/>
      <c r="C855" s="63"/>
      <c r="D855" s="63"/>
      <c r="E855" s="63"/>
      <c r="F855" s="63"/>
      <c r="G855" s="63"/>
      <c r="H855" s="63"/>
      <c r="I855" s="63"/>
      <c r="J855" s="63"/>
      <c r="K855" s="63"/>
      <c r="L855" s="63"/>
      <c r="M855" s="63"/>
      <c r="N855" s="63"/>
      <c r="O855" s="50"/>
      <c r="P855" s="231"/>
      <c r="Q855" s="231"/>
      <c r="R855" s="231"/>
      <c r="S855" s="231"/>
      <c r="T855" s="231"/>
      <c r="U855" s="231"/>
      <c r="V855" s="231"/>
      <c r="W855" s="231"/>
      <c r="X855" s="231"/>
      <c r="Y855" s="231"/>
      <c r="Z855" s="231"/>
    </row>
    <row r="856" spans="1:26" ht="14.25" customHeight="1">
      <c r="A856" s="63"/>
      <c r="B856" s="63"/>
      <c r="C856" s="63"/>
      <c r="D856" s="63"/>
      <c r="E856" s="63"/>
      <c r="F856" s="63"/>
      <c r="G856" s="63"/>
      <c r="H856" s="63"/>
      <c r="I856" s="63"/>
      <c r="J856" s="63"/>
      <c r="K856" s="63"/>
      <c r="L856" s="63"/>
      <c r="M856" s="63"/>
      <c r="N856" s="63"/>
      <c r="O856" s="50"/>
      <c r="P856" s="231"/>
      <c r="Q856" s="231"/>
      <c r="R856" s="231"/>
      <c r="S856" s="231"/>
      <c r="T856" s="231"/>
      <c r="U856" s="231"/>
      <c r="V856" s="231"/>
      <c r="W856" s="231"/>
      <c r="X856" s="231"/>
      <c r="Y856" s="231"/>
      <c r="Z856" s="231"/>
    </row>
    <row r="857" spans="1:26" ht="14.25" customHeight="1">
      <c r="A857" s="63"/>
      <c r="B857" s="63"/>
      <c r="C857" s="63"/>
      <c r="D857" s="63"/>
      <c r="E857" s="63"/>
      <c r="F857" s="63"/>
      <c r="G857" s="63"/>
      <c r="H857" s="63"/>
      <c r="I857" s="63"/>
      <c r="J857" s="63"/>
      <c r="K857" s="63"/>
      <c r="L857" s="63"/>
      <c r="M857" s="63"/>
      <c r="N857" s="63"/>
      <c r="O857" s="50"/>
      <c r="P857" s="231"/>
      <c r="Q857" s="231"/>
      <c r="R857" s="231"/>
      <c r="S857" s="231"/>
      <c r="T857" s="231"/>
      <c r="U857" s="231"/>
      <c r="V857" s="231"/>
      <c r="W857" s="231"/>
      <c r="X857" s="231"/>
      <c r="Y857" s="231"/>
      <c r="Z857" s="231"/>
    </row>
    <row r="858" spans="1:26" ht="14.25" customHeight="1">
      <c r="A858" s="63"/>
      <c r="B858" s="63"/>
      <c r="C858" s="63"/>
      <c r="D858" s="63"/>
      <c r="E858" s="63"/>
      <c r="F858" s="63"/>
      <c r="G858" s="63"/>
      <c r="H858" s="63"/>
      <c r="I858" s="63"/>
      <c r="J858" s="63"/>
      <c r="K858" s="63"/>
      <c r="L858" s="63"/>
      <c r="M858" s="63"/>
      <c r="N858" s="63"/>
      <c r="O858" s="50"/>
      <c r="P858" s="231"/>
      <c r="Q858" s="231"/>
      <c r="R858" s="231"/>
      <c r="S858" s="231"/>
      <c r="T858" s="231"/>
      <c r="U858" s="231"/>
      <c r="V858" s="231"/>
      <c r="W858" s="231"/>
      <c r="X858" s="231"/>
      <c r="Y858" s="231"/>
      <c r="Z858" s="231"/>
    </row>
    <row r="859" spans="1:26" ht="14.25" customHeight="1">
      <c r="A859" s="63"/>
      <c r="B859" s="63"/>
      <c r="C859" s="63"/>
      <c r="D859" s="63"/>
      <c r="E859" s="63"/>
      <c r="F859" s="63"/>
      <c r="G859" s="63"/>
      <c r="H859" s="63"/>
      <c r="I859" s="63"/>
      <c r="J859" s="63"/>
      <c r="K859" s="63"/>
      <c r="L859" s="63"/>
      <c r="M859" s="63"/>
      <c r="N859" s="63"/>
      <c r="O859" s="50"/>
      <c r="P859" s="231"/>
      <c r="Q859" s="231"/>
      <c r="R859" s="231"/>
      <c r="S859" s="231"/>
      <c r="T859" s="231"/>
      <c r="U859" s="231"/>
      <c r="V859" s="231"/>
      <c r="W859" s="231"/>
      <c r="X859" s="231"/>
      <c r="Y859" s="231"/>
      <c r="Z859" s="231"/>
    </row>
    <row r="860" spans="1:26" ht="14.25" customHeight="1">
      <c r="A860" s="63"/>
      <c r="B860" s="63"/>
      <c r="C860" s="63"/>
      <c r="D860" s="63"/>
      <c r="E860" s="63"/>
      <c r="F860" s="63"/>
      <c r="G860" s="63"/>
      <c r="H860" s="63"/>
      <c r="I860" s="63"/>
      <c r="J860" s="63"/>
      <c r="K860" s="63"/>
      <c r="L860" s="63"/>
      <c r="M860" s="63"/>
      <c r="N860" s="63"/>
      <c r="O860" s="50"/>
      <c r="P860" s="231"/>
      <c r="Q860" s="231"/>
      <c r="R860" s="231"/>
      <c r="S860" s="231"/>
      <c r="T860" s="231"/>
      <c r="U860" s="231"/>
      <c r="V860" s="231"/>
      <c r="W860" s="231"/>
      <c r="X860" s="231"/>
      <c r="Y860" s="231"/>
      <c r="Z860" s="231"/>
    </row>
    <row r="861" spans="1:26" ht="14.25" customHeight="1">
      <c r="A861" s="63"/>
      <c r="B861" s="63"/>
      <c r="C861" s="63"/>
      <c r="D861" s="63"/>
      <c r="E861" s="63"/>
      <c r="F861" s="63"/>
      <c r="G861" s="63"/>
      <c r="H861" s="63"/>
      <c r="I861" s="63"/>
      <c r="J861" s="63"/>
      <c r="K861" s="63"/>
      <c r="L861" s="63"/>
      <c r="M861" s="63"/>
      <c r="N861" s="63"/>
      <c r="O861" s="50"/>
      <c r="P861" s="231"/>
      <c r="Q861" s="231"/>
      <c r="R861" s="231"/>
      <c r="S861" s="231"/>
      <c r="T861" s="231"/>
      <c r="U861" s="231"/>
      <c r="V861" s="231"/>
      <c r="W861" s="231"/>
      <c r="X861" s="231"/>
      <c r="Y861" s="231"/>
      <c r="Z861" s="231"/>
    </row>
    <row r="862" spans="1:26" ht="14.25" customHeight="1">
      <c r="A862" s="63"/>
      <c r="B862" s="63"/>
      <c r="C862" s="63"/>
      <c r="D862" s="63"/>
      <c r="E862" s="63"/>
      <c r="F862" s="63"/>
      <c r="G862" s="63"/>
      <c r="H862" s="63"/>
      <c r="I862" s="63"/>
      <c r="J862" s="63"/>
      <c r="K862" s="63"/>
      <c r="L862" s="63"/>
      <c r="M862" s="63"/>
      <c r="N862" s="63"/>
      <c r="O862" s="50"/>
      <c r="P862" s="231"/>
      <c r="Q862" s="231"/>
      <c r="R862" s="231"/>
      <c r="S862" s="231"/>
      <c r="T862" s="231"/>
      <c r="U862" s="231"/>
      <c r="V862" s="231"/>
      <c r="W862" s="231"/>
      <c r="X862" s="231"/>
      <c r="Y862" s="231"/>
      <c r="Z862" s="231"/>
    </row>
    <row r="863" spans="1:26" ht="14.25" customHeight="1">
      <c r="A863" s="63"/>
      <c r="B863" s="63"/>
      <c r="C863" s="63"/>
      <c r="D863" s="63"/>
      <c r="E863" s="63"/>
      <c r="F863" s="63"/>
      <c r="G863" s="63"/>
      <c r="H863" s="63"/>
      <c r="I863" s="63"/>
      <c r="J863" s="63"/>
      <c r="K863" s="63"/>
      <c r="L863" s="63"/>
      <c r="M863" s="63"/>
      <c r="N863" s="63"/>
      <c r="O863" s="50"/>
      <c r="P863" s="231"/>
      <c r="Q863" s="231"/>
      <c r="R863" s="231"/>
      <c r="S863" s="231"/>
      <c r="T863" s="231"/>
      <c r="U863" s="231"/>
      <c r="V863" s="231"/>
      <c r="W863" s="231"/>
      <c r="X863" s="231"/>
      <c r="Y863" s="231"/>
      <c r="Z863" s="231"/>
    </row>
    <row r="864" spans="1:26" ht="14.25" customHeight="1">
      <c r="A864" s="63"/>
      <c r="B864" s="63"/>
      <c r="C864" s="63"/>
      <c r="D864" s="63"/>
      <c r="E864" s="63"/>
      <c r="F864" s="63"/>
      <c r="G864" s="63"/>
      <c r="H864" s="63"/>
      <c r="I864" s="63"/>
      <c r="J864" s="63"/>
      <c r="K864" s="63"/>
      <c r="L864" s="63"/>
      <c r="M864" s="63"/>
      <c r="N864" s="63"/>
      <c r="O864" s="50"/>
      <c r="P864" s="231"/>
      <c r="Q864" s="231"/>
      <c r="R864" s="231"/>
      <c r="S864" s="231"/>
      <c r="T864" s="231"/>
      <c r="U864" s="231"/>
      <c r="V864" s="231"/>
      <c r="W864" s="231"/>
      <c r="X864" s="231"/>
      <c r="Y864" s="231"/>
      <c r="Z864" s="231"/>
    </row>
    <row r="865" spans="1:26" ht="14.25" customHeight="1">
      <c r="A865" s="63"/>
      <c r="B865" s="63"/>
      <c r="C865" s="63"/>
      <c r="D865" s="63"/>
      <c r="E865" s="63"/>
      <c r="F865" s="63"/>
      <c r="G865" s="63"/>
      <c r="H865" s="63"/>
      <c r="I865" s="63"/>
      <c r="J865" s="63"/>
      <c r="K865" s="63"/>
      <c r="L865" s="63"/>
      <c r="M865" s="63"/>
      <c r="N865" s="63"/>
      <c r="O865" s="50"/>
      <c r="P865" s="231"/>
      <c r="Q865" s="231"/>
      <c r="R865" s="231"/>
      <c r="S865" s="231"/>
      <c r="T865" s="231"/>
      <c r="U865" s="231"/>
      <c r="V865" s="231"/>
      <c r="W865" s="231"/>
      <c r="X865" s="231"/>
      <c r="Y865" s="231"/>
      <c r="Z865" s="231"/>
    </row>
    <row r="866" spans="1:26" ht="14.25" customHeight="1">
      <c r="A866" s="63"/>
      <c r="B866" s="63"/>
      <c r="C866" s="63"/>
      <c r="D866" s="63"/>
      <c r="E866" s="63"/>
      <c r="F866" s="63"/>
      <c r="G866" s="63"/>
      <c r="H866" s="63"/>
      <c r="I866" s="63"/>
      <c r="J866" s="63"/>
      <c r="K866" s="63"/>
      <c r="L866" s="63"/>
      <c r="M866" s="63"/>
      <c r="N866" s="63"/>
      <c r="O866" s="50"/>
      <c r="P866" s="231"/>
      <c r="Q866" s="231"/>
      <c r="R866" s="231"/>
      <c r="S866" s="231"/>
      <c r="T866" s="231"/>
      <c r="U866" s="231"/>
      <c r="V866" s="231"/>
      <c r="W866" s="231"/>
      <c r="X866" s="231"/>
      <c r="Y866" s="231"/>
      <c r="Z866" s="231"/>
    </row>
    <row r="867" spans="1:26" ht="14.25" customHeight="1">
      <c r="A867" s="63"/>
      <c r="B867" s="63"/>
      <c r="C867" s="63"/>
      <c r="D867" s="63"/>
      <c r="E867" s="63"/>
      <c r="F867" s="63"/>
      <c r="G867" s="63"/>
      <c r="H867" s="63"/>
      <c r="I867" s="63"/>
      <c r="J867" s="63"/>
      <c r="K867" s="63"/>
      <c r="L867" s="63"/>
      <c r="M867" s="63"/>
      <c r="N867" s="63"/>
      <c r="O867" s="50"/>
      <c r="P867" s="231"/>
      <c r="Q867" s="231"/>
      <c r="R867" s="231"/>
      <c r="S867" s="231"/>
      <c r="T867" s="231"/>
      <c r="U867" s="231"/>
      <c r="V867" s="231"/>
      <c r="W867" s="231"/>
      <c r="X867" s="231"/>
      <c r="Y867" s="231"/>
      <c r="Z867" s="231"/>
    </row>
    <row r="868" spans="1:26" ht="14.25" customHeight="1">
      <c r="A868" s="63"/>
      <c r="B868" s="63"/>
      <c r="C868" s="63"/>
      <c r="D868" s="63"/>
      <c r="E868" s="63"/>
      <c r="F868" s="63"/>
      <c r="G868" s="63"/>
      <c r="H868" s="63"/>
      <c r="I868" s="63"/>
      <c r="J868" s="63"/>
      <c r="K868" s="63"/>
      <c r="L868" s="63"/>
      <c r="M868" s="63"/>
      <c r="N868" s="63"/>
      <c r="O868" s="50"/>
      <c r="P868" s="231"/>
      <c r="Q868" s="231"/>
      <c r="R868" s="231"/>
      <c r="S868" s="231"/>
      <c r="T868" s="231"/>
      <c r="U868" s="231"/>
      <c r="V868" s="231"/>
      <c r="W868" s="231"/>
      <c r="X868" s="231"/>
      <c r="Y868" s="231"/>
      <c r="Z868" s="231"/>
    </row>
    <row r="869" spans="1:26" ht="14.25" customHeight="1">
      <c r="A869" s="63"/>
      <c r="B869" s="63"/>
      <c r="C869" s="63"/>
      <c r="D869" s="63"/>
      <c r="E869" s="63"/>
      <c r="F869" s="63"/>
      <c r="G869" s="63"/>
      <c r="H869" s="63"/>
      <c r="I869" s="63"/>
      <c r="J869" s="63"/>
      <c r="K869" s="63"/>
      <c r="L869" s="63"/>
      <c r="M869" s="63"/>
      <c r="N869" s="63"/>
      <c r="O869" s="50"/>
      <c r="P869" s="231"/>
      <c r="Q869" s="231"/>
      <c r="R869" s="231"/>
      <c r="S869" s="231"/>
      <c r="T869" s="231"/>
      <c r="U869" s="231"/>
      <c r="V869" s="231"/>
      <c r="W869" s="231"/>
      <c r="X869" s="231"/>
      <c r="Y869" s="231"/>
      <c r="Z869" s="231"/>
    </row>
    <row r="870" spans="1:26" ht="14.25" customHeight="1">
      <c r="A870" s="63"/>
      <c r="B870" s="63"/>
      <c r="C870" s="63"/>
      <c r="D870" s="63"/>
      <c r="E870" s="63"/>
      <c r="F870" s="63"/>
      <c r="G870" s="63"/>
      <c r="H870" s="63"/>
      <c r="I870" s="63"/>
      <c r="J870" s="63"/>
      <c r="K870" s="63"/>
      <c r="L870" s="63"/>
      <c r="M870" s="63"/>
      <c r="N870" s="63"/>
      <c r="O870" s="50"/>
      <c r="P870" s="231"/>
      <c r="Q870" s="231"/>
      <c r="R870" s="231"/>
      <c r="S870" s="231"/>
      <c r="T870" s="231"/>
      <c r="U870" s="231"/>
      <c r="V870" s="231"/>
      <c r="W870" s="231"/>
      <c r="X870" s="231"/>
      <c r="Y870" s="231"/>
      <c r="Z870" s="231"/>
    </row>
    <row r="871" spans="1:26" ht="14.25" customHeight="1">
      <c r="A871" s="63"/>
      <c r="B871" s="63"/>
      <c r="C871" s="63"/>
      <c r="D871" s="63"/>
      <c r="E871" s="63"/>
      <c r="F871" s="63"/>
      <c r="G871" s="63"/>
      <c r="H871" s="63"/>
      <c r="I871" s="63"/>
      <c r="J871" s="63"/>
      <c r="K871" s="63"/>
      <c r="L871" s="63"/>
      <c r="M871" s="63"/>
      <c r="N871" s="63"/>
      <c r="O871" s="50"/>
      <c r="P871" s="231"/>
      <c r="Q871" s="231"/>
      <c r="R871" s="231"/>
      <c r="S871" s="231"/>
      <c r="T871" s="231"/>
      <c r="U871" s="231"/>
      <c r="V871" s="231"/>
      <c r="W871" s="231"/>
      <c r="X871" s="231"/>
      <c r="Y871" s="231"/>
      <c r="Z871" s="231"/>
    </row>
    <row r="872" spans="1:26" ht="14.25" customHeight="1">
      <c r="A872" s="63"/>
      <c r="B872" s="63"/>
      <c r="C872" s="63"/>
      <c r="D872" s="63"/>
      <c r="E872" s="63"/>
      <c r="F872" s="63"/>
      <c r="G872" s="63"/>
      <c r="H872" s="63"/>
      <c r="I872" s="63"/>
      <c r="J872" s="63"/>
      <c r="K872" s="63"/>
      <c r="L872" s="63"/>
      <c r="M872" s="63"/>
      <c r="N872" s="63"/>
      <c r="O872" s="50"/>
      <c r="P872" s="231"/>
      <c r="Q872" s="231"/>
      <c r="R872" s="231"/>
      <c r="S872" s="231"/>
      <c r="T872" s="231"/>
      <c r="U872" s="231"/>
      <c r="V872" s="231"/>
      <c r="W872" s="231"/>
      <c r="X872" s="231"/>
      <c r="Y872" s="231"/>
      <c r="Z872" s="231"/>
    </row>
    <row r="873" spans="1:26" ht="14.25" customHeight="1">
      <c r="A873" s="63"/>
      <c r="B873" s="63"/>
      <c r="C873" s="63"/>
      <c r="D873" s="63"/>
      <c r="E873" s="63"/>
      <c r="F873" s="63"/>
      <c r="G873" s="63"/>
      <c r="H873" s="63"/>
      <c r="I873" s="63"/>
      <c r="J873" s="63"/>
      <c r="K873" s="63"/>
      <c r="L873" s="63"/>
      <c r="M873" s="63"/>
      <c r="N873" s="63"/>
      <c r="O873" s="50"/>
      <c r="P873" s="231"/>
      <c r="Q873" s="231"/>
      <c r="R873" s="231"/>
      <c r="S873" s="231"/>
      <c r="T873" s="231"/>
      <c r="U873" s="231"/>
      <c r="V873" s="231"/>
      <c r="W873" s="231"/>
      <c r="X873" s="231"/>
      <c r="Y873" s="231"/>
      <c r="Z873" s="231"/>
    </row>
    <row r="874" spans="1:26" ht="14.25" customHeight="1">
      <c r="A874" s="63"/>
      <c r="B874" s="63"/>
      <c r="C874" s="63"/>
      <c r="D874" s="63"/>
      <c r="E874" s="63"/>
      <c r="F874" s="63"/>
      <c r="G874" s="63"/>
      <c r="H874" s="63"/>
      <c r="I874" s="63"/>
      <c r="J874" s="63"/>
      <c r="K874" s="63"/>
      <c r="L874" s="63"/>
      <c r="M874" s="63"/>
      <c r="N874" s="63"/>
      <c r="O874" s="50"/>
      <c r="P874" s="231"/>
      <c r="Q874" s="231"/>
      <c r="R874" s="231"/>
      <c r="S874" s="231"/>
      <c r="T874" s="231"/>
      <c r="U874" s="231"/>
      <c r="V874" s="231"/>
      <c r="W874" s="231"/>
      <c r="X874" s="231"/>
      <c r="Y874" s="231"/>
      <c r="Z874" s="231"/>
    </row>
    <row r="875" spans="1:26" ht="14.25" customHeight="1">
      <c r="A875" s="63"/>
      <c r="B875" s="63"/>
      <c r="C875" s="63"/>
      <c r="D875" s="63"/>
      <c r="E875" s="63"/>
      <c r="F875" s="63"/>
      <c r="G875" s="63"/>
      <c r="H875" s="63"/>
      <c r="I875" s="63"/>
      <c r="J875" s="63"/>
      <c r="K875" s="63"/>
      <c r="L875" s="63"/>
      <c r="M875" s="63"/>
      <c r="N875" s="63"/>
      <c r="O875" s="50"/>
      <c r="P875" s="231"/>
      <c r="Q875" s="231"/>
      <c r="R875" s="231"/>
      <c r="S875" s="231"/>
      <c r="T875" s="231"/>
      <c r="U875" s="231"/>
      <c r="V875" s="231"/>
      <c r="W875" s="231"/>
      <c r="X875" s="231"/>
      <c r="Y875" s="231"/>
      <c r="Z875" s="231"/>
    </row>
    <row r="876" spans="1:26" ht="14.25" customHeight="1">
      <c r="A876" s="63"/>
      <c r="B876" s="63"/>
      <c r="C876" s="63"/>
      <c r="D876" s="63"/>
      <c r="E876" s="63"/>
      <c r="F876" s="63"/>
      <c r="G876" s="63"/>
      <c r="H876" s="63"/>
      <c r="I876" s="63"/>
      <c r="J876" s="63"/>
      <c r="K876" s="63"/>
      <c r="L876" s="63"/>
      <c r="M876" s="63"/>
      <c r="N876" s="63"/>
      <c r="O876" s="50"/>
      <c r="P876" s="231"/>
      <c r="Q876" s="231"/>
      <c r="R876" s="231"/>
      <c r="S876" s="231"/>
      <c r="T876" s="231"/>
      <c r="U876" s="231"/>
      <c r="V876" s="231"/>
      <c r="W876" s="231"/>
      <c r="X876" s="231"/>
      <c r="Y876" s="231"/>
      <c r="Z876" s="231"/>
    </row>
    <row r="877" spans="1:26" ht="14.25" customHeight="1">
      <c r="A877" s="63"/>
      <c r="B877" s="63"/>
      <c r="C877" s="63"/>
      <c r="D877" s="63"/>
      <c r="E877" s="63"/>
      <c r="F877" s="63"/>
      <c r="G877" s="63"/>
      <c r="H877" s="63"/>
      <c r="I877" s="63"/>
      <c r="J877" s="63"/>
      <c r="K877" s="63"/>
      <c r="L877" s="63"/>
      <c r="M877" s="63"/>
      <c r="N877" s="63"/>
      <c r="O877" s="50"/>
      <c r="P877" s="231"/>
      <c r="Q877" s="231"/>
      <c r="R877" s="231"/>
      <c r="S877" s="231"/>
      <c r="T877" s="231"/>
      <c r="U877" s="231"/>
      <c r="V877" s="231"/>
      <c r="W877" s="231"/>
      <c r="X877" s="231"/>
      <c r="Y877" s="231"/>
      <c r="Z877" s="231"/>
    </row>
    <row r="878" spans="1:26" ht="14.25" customHeight="1">
      <c r="A878" s="63"/>
      <c r="B878" s="63"/>
      <c r="C878" s="63"/>
      <c r="D878" s="63"/>
      <c r="E878" s="63"/>
      <c r="F878" s="63"/>
      <c r="G878" s="63"/>
      <c r="H878" s="63"/>
      <c r="I878" s="63"/>
      <c r="J878" s="63"/>
      <c r="K878" s="63"/>
      <c r="L878" s="63"/>
      <c r="M878" s="63"/>
      <c r="N878" s="63"/>
      <c r="O878" s="50"/>
      <c r="P878" s="231"/>
      <c r="Q878" s="231"/>
      <c r="R878" s="231"/>
      <c r="S878" s="231"/>
      <c r="T878" s="231"/>
      <c r="U878" s="231"/>
      <c r="V878" s="231"/>
      <c r="W878" s="231"/>
      <c r="X878" s="231"/>
      <c r="Y878" s="231"/>
      <c r="Z878" s="231"/>
    </row>
    <row r="879" spans="1:26" ht="14.25" customHeight="1">
      <c r="A879" s="63"/>
      <c r="B879" s="63"/>
      <c r="C879" s="63"/>
      <c r="D879" s="63"/>
      <c r="E879" s="63"/>
      <c r="F879" s="63"/>
      <c r="G879" s="63"/>
      <c r="H879" s="63"/>
      <c r="I879" s="63"/>
      <c r="J879" s="63"/>
      <c r="K879" s="63"/>
      <c r="L879" s="63"/>
      <c r="M879" s="63"/>
      <c r="N879" s="63"/>
      <c r="O879" s="50"/>
      <c r="P879" s="231"/>
      <c r="Q879" s="231"/>
      <c r="R879" s="231"/>
      <c r="S879" s="231"/>
      <c r="T879" s="231"/>
      <c r="U879" s="231"/>
      <c r="V879" s="231"/>
      <c r="W879" s="231"/>
      <c r="X879" s="231"/>
      <c r="Y879" s="231"/>
      <c r="Z879" s="231"/>
    </row>
    <row r="880" spans="1:26" ht="14.25" customHeight="1">
      <c r="A880" s="63"/>
      <c r="B880" s="63"/>
      <c r="C880" s="63"/>
      <c r="D880" s="63"/>
      <c r="E880" s="63"/>
      <c r="F880" s="63"/>
      <c r="G880" s="63"/>
      <c r="H880" s="63"/>
      <c r="I880" s="63"/>
      <c r="J880" s="63"/>
      <c r="K880" s="63"/>
      <c r="L880" s="63"/>
      <c r="M880" s="63"/>
      <c r="N880" s="63"/>
      <c r="O880" s="50"/>
      <c r="P880" s="231"/>
      <c r="Q880" s="231"/>
      <c r="R880" s="231"/>
      <c r="S880" s="231"/>
      <c r="T880" s="231"/>
      <c r="U880" s="231"/>
      <c r="V880" s="231"/>
      <c r="W880" s="231"/>
      <c r="X880" s="231"/>
      <c r="Y880" s="231"/>
      <c r="Z880" s="231"/>
    </row>
    <row r="881" spans="1:26" ht="14.25" customHeight="1">
      <c r="A881" s="63"/>
      <c r="B881" s="63"/>
      <c r="C881" s="63"/>
      <c r="D881" s="63"/>
      <c r="E881" s="63"/>
      <c r="F881" s="63"/>
      <c r="G881" s="63"/>
      <c r="H881" s="63"/>
      <c r="I881" s="63"/>
      <c r="J881" s="63"/>
      <c r="K881" s="63"/>
      <c r="L881" s="63"/>
      <c r="M881" s="63"/>
      <c r="N881" s="63"/>
      <c r="O881" s="50"/>
      <c r="P881" s="231"/>
      <c r="Q881" s="231"/>
      <c r="R881" s="231"/>
      <c r="S881" s="231"/>
      <c r="T881" s="231"/>
      <c r="U881" s="231"/>
      <c r="V881" s="231"/>
      <c r="W881" s="231"/>
      <c r="X881" s="231"/>
      <c r="Y881" s="231"/>
      <c r="Z881" s="231"/>
    </row>
    <row r="882" spans="1:26" ht="14.25" customHeight="1">
      <c r="A882" s="63"/>
      <c r="B882" s="63"/>
      <c r="C882" s="63"/>
      <c r="D882" s="63"/>
      <c r="E882" s="63"/>
      <c r="F882" s="63"/>
      <c r="G882" s="63"/>
      <c r="H882" s="63"/>
      <c r="I882" s="63"/>
      <c r="J882" s="63"/>
      <c r="K882" s="63"/>
      <c r="L882" s="63"/>
      <c r="M882" s="63"/>
      <c r="N882" s="63"/>
      <c r="O882" s="50"/>
      <c r="P882" s="231"/>
      <c r="Q882" s="231"/>
      <c r="R882" s="231"/>
      <c r="S882" s="231"/>
      <c r="T882" s="231"/>
      <c r="U882" s="231"/>
      <c r="V882" s="231"/>
      <c r="W882" s="231"/>
      <c r="X882" s="231"/>
      <c r="Y882" s="231"/>
      <c r="Z882" s="231"/>
    </row>
    <row r="883" spans="1:26" ht="14.25" customHeight="1">
      <c r="A883" s="63"/>
      <c r="B883" s="63"/>
      <c r="C883" s="63"/>
      <c r="D883" s="63"/>
      <c r="E883" s="63"/>
      <c r="F883" s="63"/>
      <c r="G883" s="63"/>
      <c r="H883" s="63"/>
      <c r="I883" s="63"/>
      <c r="J883" s="63"/>
      <c r="K883" s="63"/>
      <c r="L883" s="63"/>
      <c r="M883" s="63"/>
      <c r="N883" s="63"/>
      <c r="O883" s="50"/>
      <c r="P883" s="231"/>
      <c r="Q883" s="231"/>
      <c r="R883" s="231"/>
      <c r="S883" s="231"/>
      <c r="T883" s="231"/>
      <c r="U883" s="231"/>
      <c r="V883" s="231"/>
      <c r="W883" s="231"/>
      <c r="X883" s="231"/>
      <c r="Y883" s="231"/>
      <c r="Z883" s="231"/>
    </row>
    <row r="884" spans="1:26" ht="14.25" customHeight="1">
      <c r="A884" s="63"/>
      <c r="B884" s="63"/>
      <c r="C884" s="63"/>
      <c r="D884" s="63"/>
      <c r="E884" s="63"/>
      <c r="F884" s="63"/>
      <c r="G884" s="63"/>
      <c r="H884" s="63"/>
      <c r="I884" s="63"/>
      <c r="J884" s="63"/>
      <c r="K884" s="63"/>
      <c r="L884" s="63"/>
      <c r="M884" s="63"/>
      <c r="N884" s="63"/>
      <c r="O884" s="50"/>
      <c r="P884" s="231"/>
      <c r="Q884" s="231"/>
      <c r="R884" s="231"/>
      <c r="S884" s="231"/>
      <c r="T884" s="231"/>
      <c r="U884" s="231"/>
      <c r="V884" s="231"/>
      <c r="W884" s="231"/>
      <c r="X884" s="231"/>
      <c r="Y884" s="231"/>
      <c r="Z884" s="231"/>
    </row>
    <row r="885" spans="1:26" ht="14.25" customHeight="1">
      <c r="A885" s="63"/>
      <c r="B885" s="63"/>
      <c r="C885" s="63"/>
      <c r="D885" s="63"/>
      <c r="E885" s="63"/>
      <c r="F885" s="63"/>
      <c r="G885" s="63"/>
      <c r="H885" s="63"/>
      <c r="I885" s="63"/>
      <c r="J885" s="63"/>
      <c r="K885" s="63"/>
      <c r="L885" s="63"/>
      <c r="M885" s="63"/>
      <c r="N885" s="63"/>
      <c r="O885" s="50"/>
      <c r="P885" s="231"/>
      <c r="Q885" s="231"/>
      <c r="R885" s="231"/>
      <c r="S885" s="231"/>
      <c r="T885" s="231"/>
      <c r="U885" s="231"/>
      <c r="V885" s="231"/>
      <c r="W885" s="231"/>
      <c r="X885" s="231"/>
      <c r="Y885" s="231"/>
      <c r="Z885" s="231"/>
    </row>
    <row r="886" spans="1:26" ht="14.25" customHeight="1">
      <c r="A886" s="63"/>
      <c r="B886" s="63"/>
      <c r="C886" s="63"/>
      <c r="D886" s="63"/>
      <c r="E886" s="63"/>
      <c r="F886" s="63"/>
      <c r="G886" s="63"/>
      <c r="H886" s="63"/>
      <c r="I886" s="63"/>
      <c r="J886" s="63"/>
      <c r="K886" s="63"/>
      <c r="L886" s="63"/>
      <c r="M886" s="63"/>
      <c r="N886" s="63"/>
      <c r="O886" s="50"/>
      <c r="P886" s="231"/>
      <c r="Q886" s="231"/>
      <c r="R886" s="231"/>
      <c r="S886" s="231"/>
      <c r="T886" s="231"/>
      <c r="U886" s="231"/>
      <c r="V886" s="231"/>
      <c r="W886" s="231"/>
      <c r="X886" s="231"/>
      <c r="Y886" s="231"/>
      <c r="Z886" s="231"/>
    </row>
    <row r="887" spans="1:26" ht="14.25" customHeight="1">
      <c r="A887" s="63"/>
      <c r="B887" s="63"/>
      <c r="C887" s="63"/>
      <c r="D887" s="63"/>
      <c r="E887" s="63"/>
      <c r="F887" s="63"/>
      <c r="G887" s="63"/>
      <c r="H887" s="63"/>
      <c r="I887" s="63"/>
      <c r="J887" s="63"/>
      <c r="K887" s="63"/>
      <c r="L887" s="63"/>
      <c r="M887" s="63"/>
      <c r="N887" s="63"/>
      <c r="O887" s="50"/>
      <c r="P887" s="231"/>
      <c r="Q887" s="231"/>
      <c r="R887" s="231"/>
      <c r="S887" s="231"/>
      <c r="T887" s="231"/>
      <c r="U887" s="231"/>
      <c r="V887" s="231"/>
      <c r="W887" s="231"/>
      <c r="X887" s="231"/>
      <c r="Y887" s="231"/>
      <c r="Z887" s="231"/>
    </row>
    <row r="888" spans="1:26" ht="14.25" customHeight="1">
      <c r="A888" s="63"/>
      <c r="B888" s="63"/>
      <c r="C888" s="63"/>
      <c r="D888" s="63"/>
      <c r="E888" s="63"/>
      <c r="F888" s="63"/>
      <c r="G888" s="63"/>
      <c r="H888" s="63"/>
      <c r="I888" s="63"/>
      <c r="J888" s="63"/>
      <c r="K888" s="63"/>
      <c r="L888" s="63"/>
      <c r="M888" s="63"/>
      <c r="N888" s="63"/>
      <c r="O888" s="50"/>
      <c r="P888" s="231"/>
      <c r="Q888" s="231"/>
      <c r="R888" s="231"/>
      <c r="S888" s="231"/>
      <c r="T888" s="231"/>
      <c r="U888" s="231"/>
      <c r="V888" s="231"/>
      <c r="W888" s="231"/>
      <c r="X888" s="231"/>
      <c r="Y888" s="231"/>
      <c r="Z888" s="231"/>
    </row>
    <row r="889" spans="1:26" ht="14.25" customHeight="1">
      <c r="A889" s="63"/>
      <c r="B889" s="63"/>
      <c r="C889" s="63"/>
      <c r="D889" s="63"/>
      <c r="E889" s="63"/>
      <c r="F889" s="63"/>
      <c r="G889" s="63"/>
      <c r="H889" s="63"/>
      <c r="I889" s="63"/>
      <c r="J889" s="63"/>
      <c r="K889" s="63"/>
      <c r="L889" s="63"/>
      <c r="M889" s="63"/>
      <c r="N889" s="63"/>
      <c r="O889" s="50"/>
      <c r="P889" s="231"/>
      <c r="Q889" s="231"/>
      <c r="R889" s="231"/>
      <c r="S889" s="231"/>
      <c r="T889" s="231"/>
      <c r="U889" s="231"/>
      <c r="V889" s="231"/>
      <c r="W889" s="231"/>
      <c r="X889" s="231"/>
      <c r="Y889" s="231"/>
      <c r="Z889" s="231"/>
    </row>
    <row r="890" spans="1:26" ht="14.25" customHeight="1">
      <c r="A890" s="63"/>
      <c r="B890" s="63"/>
      <c r="C890" s="63"/>
      <c r="D890" s="63"/>
      <c r="E890" s="63"/>
      <c r="F890" s="63"/>
      <c r="G890" s="63"/>
      <c r="H890" s="63"/>
      <c r="I890" s="63"/>
      <c r="J890" s="63"/>
      <c r="K890" s="63"/>
      <c r="L890" s="63"/>
      <c r="M890" s="63"/>
      <c r="N890" s="63"/>
      <c r="O890" s="50"/>
      <c r="P890" s="231"/>
      <c r="Q890" s="231"/>
      <c r="R890" s="231"/>
      <c r="S890" s="231"/>
      <c r="T890" s="231"/>
      <c r="U890" s="231"/>
      <c r="V890" s="231"/>
      <c r="W890" s="231"/>
      <c r="X890" s="231"/>
      <c r="Y890" s="231"/>
      <c r="Z890" s="231"/>
    </row>
    <row r="891" spans="1:26" ht="14.25" customHeight="1">
      <c r="A891" s="63"/>
      <c r="B891" s="63"/>
      <c r="C891" s="63"/>
      <c r="D891" s="63"/>
      <c r="E891" s="63"/>
      <c r="F891" s="63"/>
      <c r="G891" s="63"/>
      <c r="H891" s="63"/>
      <c r="I891" s="63"/>
      <c r="J891" s="63"/>
      <c r="K891" s="63"/>
      <c r="L891" s="63"/>
      <c r="M891" s="63"/>
      <c r="N891" s="63"/>
      <c r="O891" s="50"/>
      <c r="P891" s="231"/>
      <c r="Q891" s="231"/>
      <c r="R891" s="231"/>
      <c r="S891" s="231"/>
      <c r="T891" s="231"/>
      <c r="U891" s="231"/>
      <c r="V891" s="231"/>
      <c r="W891" s="231"/>
      <c r="X891" s="231"/>
      <c r="Y891" s="231"/>
      <c r="Z891" s="231"/>
    </row>
    <row r="892" spans="1:26" ht="14.25" customHeight="1">
      <c r="A892" s="63"/>
      <c r="B892" s="63"/>
      <c r="C892" s="63"/>
      <c r="D892" s="63"/>
      <c r="E892" s="63"/>
      <c r="F892" s="63"/>
      <c r="G892" s="63"/>
      <c r="H892" s="63"/>
      <c r="I892" s="63"/>
      <c r="J892" s="63"/>
      <c r="K892" s="63"/>
      <c r="L892" s="63"/>
      <c r="M892" s="63"/>
      <c r="N892" s="63"/>
      <c r="O892" s="50"/>
      <c r="P892" s="231"/>
      <c r="Q892" s="231"/>
      <c r="R892" s="231"/>
      <c r="S892" s="231"/>
      <c r="T892" s="231"/>
      <c r="U892" s="231"/>
      <c r="V892" s="231"/>
      <c r="W892" s="231"/>
      <c r="X892" s="231"/>
      <c r="Y892" s="231"/>
      <c r="Z892" s="231"/>
    </row>
    <row r="893" spans="1:26" ht="14.25" customHeight="1">
      <c r="A893" s="63"/>
      <c r="B893" s="63"/>
      <c r="C893" s="63"/>
      <c r="D893" s="63"/>
      <c r="E893" s="63"/>
      <c r="F893" s="63"/>
      <c r="G893" s="63"/>
      <c r="H893" s="63"/>
      <c r="I893" s="63"/>
      <c r="J893" s="63"/>
      <c r="K893" s="63"/>
      <c r="L893" s="63"/>
      <c r="M893" s="63"/>
      <c r="N893" s="63"/>
      <c r="O893" s="50"/>
      <c r="P893" s="231"/>
      <c r="Q893" s="231"/>
      <c r="R893" s="231"/>
      <c r="S893" s="231"/>
      <c r="T893" s="231"/>
      <c r="U893" s="231"/>
      <c r="V893" s="231"/>
      <c r="W893" s="231"/>
      <c r="X893" s="231"/>
      <c r="Y893" s="231"/>
      <c r="Z893" s="231"/>
    </row>
    <row r="894" spans="1:26" ht="14.25" customHeight="1">
      <c r="A894" s="63"/>
      <c r="B894" s="63"/>
      <c r="C894" s="63"/>
      <c r="D894" s="63"/>
      <c r="E894" s="63"/>
      <c r="F894" s="63"/>
      <c r="G894" s="63"/>
      <c r="H894" s="63"/>
      <c r="I894" s="63"/>
      <c r="J894" s="63"/>
      <c r="K894" s="63"/>
      <c r="L894" s="63"/>
      <c r="M894" s="63"/>
      <c r="N894" s="63"/>
      <c r="O894" s="50"/>
      <c r="P894" s="231"/>
      <c r="Q894" s="231"/>
      <c r="R894" s="231"/>
      <c r="S894" s="231"/>
      <c r="T894" s="231"/>
      <c r="U894" s="231"/>
      <c r="V894" s="231"/>
      <c r="W894" s="231"/>
      <c r="X894" s="231"/>
      <c r="Y894" s="231"/>
      <c r="Z894" s="231"/>
    </row>
    <row r="895" spans="1:26" ht="14.25" customHeight="1">
      <c r="A895" s="63"/>
      <c r="B895" s="63"/>
      <c r="C895" s="63"/>
      <c r="D895" s="63"/>
      <c r="E895" s="63"/>
      <c r="F895" s="63"/>
      <c r="G895" s="63"/>
      <c r="H895" s="63"/>
      <c r="I895" s="63"/>
      <c r="J895" s="63"/>
      <c r="K895" s="63"/>
      <c r="L895" s="63"/>
      <c r="M895" s="63"/>
      <c r="N895" s="63"/>
      <c r="O895" s="50"/>
      <c r="P895" s="231"/>
      <c r="Q895" s="231"/>
      <c r="R895" s="231"/>
      <c r="S895" s="231"/>
      <c r="T895" s="231"/>
      <c r="U895" s="231"/>
      <c r="V895" s="231"/>
      <c r="W895" s="231"/>
      <c r="X895" s="231"/>
      <c r="Y895" s="231"/>
      <c r="Z895" s="231"/>
    </row>
    <row r="896" spans="1:26" ht="14.25" customHeight="1">
      <c r="A896" s="63"/>
      <c r="B896" s="63"/>
      <c r="C896" s="63"/>
      <c r="D896" s="63"/>
      <c r="E896" s="63"/>
      <c r="F896" s="63"/>
      <c r="G896" s="63"/>
      <c r="H896" s="63"/>
      <c r="I896" s="63"/>
      <c r="J896" s="63"/>
      <c r="K896" s="63"/>
      <c r="L896" s="63"/>
      <c r="M896" s="63"/>
      <c r="N896" s="63"/>
      <c r="O896" s="50"/>
      <c r="P896" s="231"/>
      <c r="Q896" s="231"/>
      <c r="R896" s="231"/>
      <c r="S896" s="231"/>
      <c r="T896" s="231"/>
      <c r="U896" s="231"/>
      <c r="V896" s="231"/>
      <c r="W896" s="231"/>
      <c r="X896" s="231"/>
      <c r="Y896" s="231"/>
      <c r="Z896" s="231"/>
    </row>
    <row r="897" spans="1:26" ht="14.25" customHeight="1">
      <c r="A897" s="63"/>
      <c r="B897" s="63"/>
      <c r="C897" s="63"/>
      <c r="D897" s="63"/>
      <c r="E897" s="63"/>
      <c r="F897" s="63"/>
      <c r="G897" s="63"/>
      <c r="H897" s="63"/>
      <c r="I897" s="63"/>
      <c r="J897" s="63"/>
      <c r="K897" s="63"/>
      <c r="L897" s="63"/>
      <c r="M897" s="63"/>
      <c r="N897" s="63"/>
      <c r="O897" s="50"/>
      <c r="P897" s="231"/>
      <c r="Q897" s="231"/>
      <c r="R897" s="231"/>
      <c r="S897" s="231"/>
      <c r="T897" s="231"/>
      <c r="U897" s="231"/>
      <c r="V897" s="231"/>
      <c r="W897" s="231"/>
      <c r="X897" s="231"/>
      <c r="Y897" s="231"/>
      <c r="Z897" s="231"/>
    </row>
    <row r="898" spans="1:26" ht="14.25" customHeight="1">
      <c r="A898" s="63"/>
      <c r="B898" s="63"/>
      <c r="C898" s="63"/>
      <c r="D898" s="63"/>
      <c r="E898" s="63"/>
      <c r="F898" s="63"/>
      <c r="G898" s="63"/>
      <c r="H898" s="63"/>
      <c r="I898" s="63"/>
      <c r="J898" s="63"/>
      <c r="K898" s="63"/>
      <c r="L898" s="63"/>
      <c r="M898" s="63"/>
      <c r="N898" s="63"/>
      <c r="O898" s="50"/>
      <c r="P898" s="231"/>
      <c r="Q898" s="231"/>
      <c r="R898" s="231"/>
      <c r="S898" s="231"/>
      <c r="T898" s="231"/>
      <c r="U898" s="231"/>
      <c r="V898" s="231"/>
      <c r="W898" s="231"/>
      <c r="X898" s="231"/>
      <c r="Y898" s="231"/>
      <c r="Z898" s="231"/>
    </row>
    <row r="899" spans="1:26" ht="14.25" customHeight="1">
      <c r="A899" s="63"/>
      <c r="B899" s="63"/>
      <c r="C899" s="63"/>
      <c r="D899" s="63"/>
      <c r="E899" s="63"/>
      <c r="F899" s="63"/>
      <c r="G899" s="63"/>
      <c r="H899" s="63"/>
      <c r="I899" s="63"/>
      <c r="J899" s="63"/>
      <c r="K899" s="63"/>
      <c r="L899" s="63"/>
      <c r="M899" s="63"/>
      <c r="N899" s="63"/>
      <c r="O899" s="50"/>
      <c r="P899" s="231"/>
      <c r="Q899" s="231"/>
      <c r="R899" s="231"/>
      <c r="S899" s="231"/>
      <c r="T899" s="231"/>
      <c r="U899" s="231"/>
      <c r="V899" s="231"/>
      <c r="W899" s="231"/>
      <c r="X899" s="231"/>
      <c r="Y899" s="231"/>
      <c r="Z899" s="231"/>
    </row>
    <row r="900" spans="1:26" ht="14.25" customHeight="1">
      <c r="A900" s="63"/>
      <c r="B900" s="63"/>
      <c r="C900" s="63"/>
      <c r="D900" s="63"/>
      <c r="E900" s="63"/>
      <c r="F900" s="63"/>
      <c r="G900" s="63"/>
      <c r="H900" s="63"/>
      <c r="I900" s="63"/>
      <c r="J900" s="63"/>
      <c r="K900" s="63"/>
      <c r="L900" s="63"/>
      <c r="M900" s="63"/>
      <c r="N900" s="63"/>
      <c r="O900" s="50"/>
      <c r="P900" s="231"/>
      <c r="Q900" s="231"/>
      <c r="R900" s="231"/>
      <c r="S900" s="231"/>
      <c r="T900" s="231"/>
      <c r="U900" s="231"/>
      <c r="V900" s="231"/>
      <c r="W900" s="231"/>
      <c r="X900" s="231"/>
      <c r="Y900" s="231"/>
      <c r="Z900" s="231"/>
    </row>
    <row r="901" spans="1:26" ht="14.25" customHeight="1">
      <c r="A901" s="63"/>
      <c r="B901" s="63"/>
      <c r="C901" s="63"/>
      <c r="D901" s="63"/>
      <c r="E901" s="63"/>
      <c r="F901" s="63"/>
      <c r="G901" s="63"/>
      <c r="H901" s="63"/>
      <c r="I901" s="63"/>
      <c r="J901" s="63"/>
      <c r="K901" s="63"/>
      <c r="L901" s="63"/>
      <c r="M901" s="63"/>
      <c r="N901" s="63"/>
      <c r="O901" s="50"/>
      <c r="P901" s="231"/>
      <c r="Q901" s="231"/>
      <c r="R901" s="231"/>
      <c r="S901" s="231"/>
      <c r="T901" s="231"/>
      <c r="U901" s="231"/>
      <c r="V901" s="231"/>
      <c r="W901" s="231"/>
      <c r="X901" s="231"/>
      <c r="Y901" s="231"/>
      <c r="Z901" s="231"/>
    </row>
    <row r="902" spans="1:26" ht="14.25" customHeight="1">
      <c r="A902" s="63"/>
      <c r="B902" s="63"/>
      <c r="C902" s="63"/>
      <c r="D902" s="63"/>
      <c r="E902" s="63"/>
      <c r="F902" s="63"/>
      <c r="G902" s="63"/>
      <c r="H902" s="63"/>
      <c r="I902" s="63"/>
      <c r="J902" s="63"/>
      <c r="K902" s="63"/>
      <c r="L902" s="63"/>
      <c r="M902" s="63"/>
      <c r="N902" s="63"/>
      <c r="O902" s="50"/>
      <c r="P902" s="231"/>
      <c r="Q902" s="231"/>
      <c r="R902" s="231"/>
      <c r="S902" s="231"/>
      <c r="T902" s="231"/>
      <c r="U902" s="231"/>
      <c r="V902" s="231"/>
      <c r="W902" s="231"/>
      <c r="X902" s="231"/>
      <c r="Y902" s="231"/>
      <c r="Z902" s="231"/>
    </row>
    <row r="903" spans="1:26" ht="14.25" customHeight="1">
      <c r="A903" s="63"/>
      <c r="B903" s="63"/>
      <c r="C903" s="63"/>
      <c r="D903" s="63"/>
      <c r="E903" s="63"/>
      <c r="F903" s="63"/>
      <c r="G903" s="63"/>
      <c r="H903" s="63"/>
      <c r="I903" s="63"/>
      <c r="J903" s="63"/>
      <c r="K903" s="63"/>
      <c r="L903" s="63"/>
      <c r="M903" s="63"/>
      <c r="N903" s="63"/>
      <c r="O903" s="50"/>
      <c r="P903" s="231"/>
      <c r="Q903" s="231"/>
      <c r="R903" s="231"/>
      <c r="S903" s="231"/>
      <c r="T903" s="231"/>
      <c r="U903" s="231"/>
      <c r="V903" s="231"/>
      <c r="W903" s="231"/>
      <c r="X903" s="231"/>
      <c r="Y903" s="231"/>
      <c r="Z903" s="231"/>
    </row>
    <row r="904" spans="1:26" ht="14.25" customHeight="1">
      <c r="A904" s="63"/>
      <c r="B904" s="63"/>
      <c r="C904" s="63"/>
      <c r="D904" s="63"/>
      <c r="E904" s="63"/>
      <c r="F904" s="63"/>
      <c r="G904" s="63"/>
      <c r="H904" s="63"/>
      <c r="I904" s="63"/>
      <c r="J904" s="63"/>
      <c r="K904" s="63"/>
      <c r="L904" s="63"/>
      <c r="M904" s="63"/>
      <c r="N904" s="63"/>
      <c r="O904" s="50"/>
      <c r="P904" s="231"/>
      <c r="Q904" s="231"/>
      <c r="R904" s="231"/>
      <c r="S904" s="231"/>
      <c r="T904" s="231"/>
      <c r="U904" s="231"/>
      <c r="V904" s="231"/>
      <c r="W904" s="231"/>
      <c r="X904" s="231"/>
      <c r="Y904" s="231"/>
      <c r="Z904" s="231"/>
    </row>
    <row r="905" spans="1:26" ht="14.25" customHeight="1">
      <c r="A905" s="63"/>
      <c r="B905" s="63"/>
      <c r="C905" s="63"/>
      <c r="D905" s="63"/>
      <c r="E905" s="63"/>
      <c r="F905" s="63"/>
      <c r="G905" s="63"/>
      <c r="H905" s="63"/>
      <c r="I905" s="63"/>
      <c r="J905" s="63"/>
      <c r="K905" s="63"/>
      <c r="L905" s="63"/>
      <c r="M905" s="63"/>
      <c r="N905" s="63"/>
      <c r="O905" s="50"/>
      <c r="P905" s="231"/>
      <c r="Q905" s="231"/>
      <c r="R905" s="231"/>
      <c r="S905" s="231"/>
      <c r="T905" s="231"/>
      <c r="U905" s="231"/>
      <c r="V905" s="231"/>
      <c r="W905" s="231"/>
      <c r="X905" s="231"/>
      <c r="Y905" s="231"/>
      <c r="Z905" s="231"/>
    </row>
    <row r="906" spans="1:26" ht="14.25" customHeight="1">
      <c r="A906" s="63"/>
      <c r="B906" s="63"/>
      <c r="C906" s="63"/>
      <c r="D906" s="63"/>
      <c r="E906" s="63"/>
      <c r="F906" s="63"/>
      <c r="G906" s="63"/>
      <c r="H906" s="63"/>
      <c r="I906" s="63"/>
      <c r="J906" s="63"/>
      <c r="K906" s="63"/>
      <c r="L906" s="63"/>
      <c r="M906" s="63"/>
      <c r="N906" s="63"/>
      <c r="O906" s="50"/>
      <c r="P906" s="231"/>
      <c r="Q906" s="231"/>
      <c r="R906" s="231"/>
      <c r="S906" s="231"/>
      <c r="T906" s="231"/>
      <c r="U906" s="231"/>
      <c r="V906" s="231"/>
      <c r="W906" s="231"/>
      <c r="X906" s="231"/>
      <c r="Y906" s="231"/>
      <c r="Z906" s="231"/>
    </row>
    <row r="907" spans="1:26" ht="14.25" customHeight="1">
      <c r="A907" s="63"/>
      <c r="B907" s="63"/>
      <c r="C907" s="63"/>
      <c r="D907" s="63"/>
      <c r="E907" s="63"/>
      <c r="F907" s="63"/>
      <c r="G907" s="63"/>
      <c r="H907" s="63"/>
      <c r="I907" s="63"/>
      <c r="J907" s="63"/>
      <c r="K907" s="63"/>
      <c r="L907" s="63"/>
      <c r="M907" s="63"/>
      <c r="N907" s="63"/>
      <c r="O907" s="50"/>
      <c r="P907" s="231"/>
      <c r="Q907" s="231"/>
      <c r="R907" s="231"/>
      <c r="S907" s="231"/>
      <c r="T907" s="231"/>
      <c r="U907" s="231"/>
      <c r="V907" s="231"/>
      <c r="W907" s="231"/>
      <c r="X907" s="231"/>
      <c r="Y907" s="231"/>
      <c r="Z907" s="231"/>
    </row>
    <row r="908" spans="1:26" ht="14.25" customHeight="1">
      <c r="A908" s="63"/>
      <c r="B908" s="63"/>
      <c r="C908" s="63"/>
      <c r="D908" s="63"/>
      <c r="E908" s="63"/>
      <c r="F908" s="63"/>
      <c r="G908" s="63"/>
      <c r="H908" s="63"/>
      <c r="I908" s="63"/>
      <c r="J908" s="63"/>
      <c r="K908" s="63"/>
      <c r="L908" s="63"/>
      <c r="M908" s="63"/>
      <c r="N908" s="63"/>
      <c r="O908" s="50"/>
      <c r="P908" s="231"/>
      <c r="Q908" s="231"/>
      <c r="R908" s="231"/>
      <c r="S908" s="231"/>
      <c r="T908" s="231"/>
      <c r="U908" s="231"/>
      <c r="V908" s="231"/>
      <c r="W908" s="231"/>
      <c r="X908" s="231"/>
      <c r="Y908" s="231"/>
      <c r="Z908" s="231"/>
    </row>
    <row r="909" spans="1:26" ht="14.25" customHeight="1">
      <c r="A909" s="63"/>
      <c r="B909" s="63"/>
      <c r="C909" s="63"/>
      <c r="D909" s="63"/>
      <c r="E909" s="63"/>
      <c r="F909" s="63"/>
      <c r="G909" s="63"/>
      <c r="H909" s="63"/>
      <c r="I909" s="63"/>
      <c r="J909" s="63"/>
      <c r="K909" s="63"/>
      <c r="L909" s="63"/>
      <c r="M909" s="63"/>
      <c r="N909" s="63"/>
      <c r="O909" s="50"/>
      <c r="P909" s="231"/>
      <c r="Q909" s="231"/>
      <c r="R909" s="231"/>
      <c r="S909" s="231"/>
      <c r="T909" s="231"/>
      <c r="U909" s="231"/>
      <c r="V909" s="231"/>
      <c r="W909" s="231"/>
      <c r="X909" s="231"/>
      <c r="Y909" s="231"/>
      <c r="Z909" s="231"/>
    </row>
    <row r="910" spans="1:26" ht="14.25" customHeight="1">
      <c r="A910" s="63"/>
      <c r="B910" s="63"/>
      <c r="C910" s="63"/>
      <c r="D910" s="63"/>
      <c r="E910" s="63"/>
      <c r="F910" s="63"/>
      <c r="G910" s="63"/>
      <c r="H910" s="63"/>
      <c r="I910" s="63"/>
      <c r="J910" s="63"/>
      <c r="K910" s="63"/>
      <c r="L910" s="63"/>
      <c r="M910" s="63"/>
      <c r="N910" s="63"/>
      <c r="O910" s="50"/>
      <c r="P910" s="231"/>
      <c r="Q910" s="231"/>
      <c r="R910" s="231"/>
      <c r="S910" s="231"/>
      <c r="T910" s="231"/>
      <c r="U910" s="231"/>
      <c r="V910" s="231"/>
      <c r="W910" s="231"/>
      <c r="X910" s="231"/>
      <c r="Y910" s="231"/>
      <c r="Z910" s="231"/>
    </row>
    <row r="911" spans="1:26" ht="14.25" customHeight="1">
      <c r="A911" s="63"/>
      <c r="B911" s="63"/>
      <c r="C911" s="63"/>
      <c r="D911" s="63"/>
      <c r="E911" s="63"/>
      <c r="F911" s="63"/>
      <c r="G911" s="63"/>
      <c r="H911" s="63"/>
      <c r="I911" s="63"/>
      <c r="J911" s="63"/>
      <c r="K911" s="63"/>
      <c r="L911" s="63"/>
      <c r="M911" s="63"/>
      <c r="N911" s="63"/>
      <c r="O911" s="50"/>
      <c r="P911" s="231"/>
      <c r="Q911" s="231"/>
      <c r="R911" s="231"/>
      <c r="S911" s="231"/>
      <c r="T911" s="231"/>
      <c r="U911" s="231"/>
      <c r="V911" s="231"/>
      <c r="W911" s="231"/>
      <c r="X911" s="231"/>
      <c r="Y911" s="231"/>
      <c r="Z911" s="231"/>
    </row>
    <row r="912" spans="1:26" ht="14.25" customHeight="1">
      <c r="A912" s="63"/>
      <c r="B912" s="63"/>
      <c r="C912" s="63"/>
      <c r="D912" s="63"/>
      <c r="E912" s="63"/>
      <c r="F912" s="63"/>
      <c r="G912" s="63"/>
      <c r="H912" s="63"/>
      <c r="I912" s="63"/>
      <c r="J912" s="63"/>
      <c r="K912" s="63"/>
      <c r="L912" s="63"/>
      <c r="M912" s="63"/>
      <c r="N912" s="63"/>
      <c r="O912" s="50"/>
      <c r="P912" s="231"/>
      <c r="Q912" s="231"/>
      <c r="R912" s="231"/>
      <c r="S912" s="231"/>
      <c r="T912" s="231"/>
      <c r="U912" s="231"/>
      <c r="V912" s="231"/>
      <c r="W912" s="231"/>
      <c r="X912" s="231"/>
      <c r="Y912" s="231"/>
      <c r="Z912" s="231"/>
    </row>
    <row r="913" spans="1:26" ht="14.25" customHeight="1">
      <c r="A913" s="63"/>
      <c r="B913" s="63"/>
      <c r="C913" s="63"/>
      <c r="D913" s="63"/>
      <c r="E913" s="63"/>
      <c r="F913" s="63"/>
      <c r="G913" s="63"/>
      <c r="H913" s="63"/>
      <c r="I913" s="63"/>
      <c r="J913" s="63"/>
      <c r="K913" s="63"/>
      <c r="L913" s="63"/>
      <c r="M913" s="63"/>
      <c r="N913" s="63"/>
      <c r="O913" s="50"/>
      <c r="P913" s="231"/>
      <c r="Q913" s="231"/>
      <c r="R913" s="231"/>
      <c r="S913" s="231"/>
      <c r="T913" s="231"/>
      <c r="U913" s="231"/>
      <c r="V913" s="231"/>
      <c r="W913" s="231"/>
      <c r="X913" s="231"/>
      <c r="Y913" s="231"/>
      <c r="Z913" s="231"/>
    </row>
    <row r="914" spans="1:26" ht="14.25" customHeight="1">
      <c r="A914" s="63"/>
      <c r="B914" s="63"/>
      <c r="C914" s="63"/>
      <c r="D914" s="63"/>
      <c r="E914" s="63"/>
      <c r="F914" s="63"/>
      <c r="G914" s="63"/>
      <c r="H914" s="63"/>
      <c r="I914" s="63"/>
      <c r="J914" s="63"/>
      <c r="K914" s="63"/>
      <c r="L914" s="63"/>
      <c r="M914" s="63"/>
      <c r="N914" s="63"/>
      <c r="O914" s="50"/>
      <c r="P914" s="231"/>
      <c r="Q914" s="231"/>
      <c r="R914" s="231"/>
      <c r="S914" s="231"/>
      <c r="T914" s="231"/>
      <c r="U914" s="231"/>
      <c r="V914" s="231"/>
      <c r="W914" s="231"/>
      <c r="X914" s="231"/>
      <c r="Y914" s="231"/>
      <c r="Z914" s="231"/>
    </row>
    <row r="915" spans="1:26" ht="14.25" customHeight="1">
      <c r="A915" s="63"/>
      <c r="B915" s="63"/>
      <c r="C915" s="63"/>
      <c r="D915" s="63"/>
      <c r="E915" s="63"/>
      <c r="F915" s="63"/>
      <c r="G915" s="63"/>
      <c r="H915" s="63"/>
      <c r="I915" s="63"/>
      <c r="J915" s="63"/>
      <c r="K915" s="63"/>
      <c r="L915" s="63"/>
      <c r="M915" s="63"/>
      <c r="N915" s="63"/>
      <c r="O915" s="50"/>
      <c r="P915" s="231"/>
      <c r="Q915" s="231"/>
      <c r="R915" s="231"/>
      <c r="S915" s="231"/>
      <c r="T915" s="231"/>
      <c r="U915" s="231"/>
      <c r="V915" s="231"/>
      <c r="W915" s="231"/>
      <c r="X915" s="231"/>
      <c r="Y915" s="231"/>
      <c r="Z915" s="231"/>
    </row>
    <row r="916" spans="1:26" ht="14.25" customHeight="1">
      <c r="A916" s="63"/>
      <c r="B916" s="63"/>
      <c r="C916" s="63"/>
      <c r="D916" s="63"/>
      <c r="E916" s="63"/>
      <c r="F916" s="63"/>
      <c r="G916" s="63"/>
      <c r="H916" s="63"/>
      <c r="I916" s="63"/>
      <c r="J916" s="63"/>
      <c r="K916" s="63"/>
      <c r="L916" s="63"/>
      <c r="M916" s="63"/>
      <c r="N916" s="63"/>
      <c r="O916" s="50"/>
      <c r="P916" s="231"/>
      <c r="Q916" s="231"/>
      <c r="R916" s="231"/>
      <c r="S916" s="231"/>
      <c r="T916" s="231"/>
      <c r="U916" s="231"/>
      <c r="V916" s="231"/>
      <c r="W916" s="231"/>
      <c r="X916" s="231"/>
      <c r="Y916" s="231"/>
      <c r="Z916" s="231"/>
    </row>
    <row r="917" spans="1:26" ht="14.25" customHeight="1">
      <c r="A917" s="63"/>
      <c r="B917" s="63"/>
      <c r="C917" s="63"/>
      <c r="D917" s="63"/>
      <c r="E917" s="63"/>
      <c r="F917" s="63"/>
      <c r="G917" s="63"/>
      <c r="H917" s="63"/>
      <c r="I917" s="63"/>
      <c r="J917" s="63"/>
      <c r="K917" s="63"/>
      <c r="L917" s="63"/>
      <c r="M917" s="63"/>
      <c r="N917" s="63"/>
      <c r="O917" s="50"/>
      <c r="P917" s="231"/>
      <c r="Q917" s="231"/>
      <c r="R917" s="231"/>
      <c r="S917" s="231"/>
      <c r="T917" s="231"/>
      <c r="U917" s="231"/>
      <c r="V917" s="231"/>
      <c r="W917" s="231"/>
      <c r="X917" s="231"/>
      <c r="Y917" s="231"/>
      <c r="Z917" s="231"/>
    </row>
    <row r="918" spans="1:26" ht="14.25" customHeight="1">
      <c r="A918" s="63"/>
      <c r="B918" s="63"/>
      <c r="C918" s="63"/>
      <c r="D918" s="63"/>
      <c r="E918" s="63"/>
      <c r="F918" s="63"/>
      <c r="G918" s="63"/>
      <c r="H918" s="63"/>
      <c r="I918" s="63"/>
      <c r="J918" s="63"/>
      <c r="K918" s="63"/>
      <c r="L918" s="63"/>
      <c r="M918" s="63"/>
      <c r="N918" s="63"/>
      <c r="O918" s="50"/>
      <c r="P918" s="231"/>
      <c r="Q918" s="231"/>
      <c r="R918" s="231"/>
      <c r="S918" s="231"/>
      <c r="T918" s="231"/>
      <c r="U918" s="231"/>
      <c r="V918" s="231"/>
      <c r="W918" s="231"/>
      <c r="X918" s="231"/>
      <c r="Y918" s="231"/>
      <c r="Z918" s="231"/>
    </row>
    <row r="919" spans="1:26" ht="14.25" customHeight="1">
      <c r="A919" s="63"/>
      <c r="B919" s="63"/>
      <c r="C919" s="63"/>
      <c r="D919" s="63"/>
      <c r="E919" s="63"/>
      <c r="F919" s="63"/>
      <c r="G919" s="63"/>
      <c r="H919" s="63"/>
      <c r="I919" s="63"/>
      <c r="J919" s="63"/>
      <c r="K919" s="63"/>
      <c r="L919" s="63"/>
      <c r="M919" s="63"/>
      <c r="N919" s="63"/>
      <c r="O919" s="50"/>
      <c r="P919" s="231"/>
      <c r="Q919" s="231"/>
      <c r="R919" s="231"/>
      <c r="S919" s="231"/>
      <c r="T919" s="231"/>
      <c r="U919" s="231"/>
      <c r="V919" s="231"/>
      <c r="W919" s="231"/>
      <c r="X919" s="231"/>
      <c r="Y919" s="231"/>
      <c r="Z919" s="231"/>
    </row>
    <row r="920" spans="1:26" ht="14.25" customHeight="1">
      <c r="A920" s="63"/>
      <c r="B920" s="63"/>
      <c r="C920" s="63"/>
      <c r="D920" s="63"/>
      <c r="E920" s="63"/>
      <c r="F920" s="63"/>
      <c r="G920" s="63"/>
      <c r="H920" s="63"/>
      <c r="I920" s="63"/>
      <c r="J920" s="63"/>
      <c r="K920" s="63"/>
      <c r="L920" s="63"/>
      <c r="M920" s="63"/>
      <c r="N920" s="63"/>
      <c r="O920" s="50"/>
      <c r="P920" s="231"/>
      <c r="Q920" s="231"/>
      <c r="R920" s="231"/>
      <c r="S920" s="231"/>
      <c r="T920" s="231"/>
      <c r="U920" s="231"/>
      <c r="V920" s="231"/>
      <c r="W920" s="231"/>
      <c r="X920" s="231"/>
      <c r="Y920" s="231"/>
      <c r="Z920" s="231"/>
    </row>
    <row r="921" spans="1:26" ht="14.25" customHeight="1">
      <c r="A921" s="63"/>
      <c r="B921" s="63"/>
      <c r="C921" s="63"/>
      <c r="D921" s="63"/>
      <c r="E921" s="63"/>
      <c r="F921" s="63"/>
      <c r="G921" s="63"/>
      <c r="H921" s="63"/>
      <c r="I921" s="63"/>
      <c r="J921" s="63"/>
      <c r="K921" s="63"/>
      <c r="L921" s="63"/>
      <c r="M921" s="63"/>
      <c r="N921" s="63"/>
      <c r="O921" s="50"/>
      <c r="P921" s="231"/>
      <c r="Q921" s="231"/>
      <c r="R921" s="231"/>
      <c r="S921" s="231"/>
      <c r="T921" s="231"/>
      <c r="U921" s="231"/>
      <c r="V921" s="231"/>
      <c r="W921" s="231"/>
      <c r="X921" s="231"/>
      <c r="Y921" s="231"/>
      <c r="Z921" s="231"/>
    </row>
    <row r="922" spans="1:26" ht="14.25" customHeight="1">
      <c r="A922" s="63"/>
      <c r="B922" s="63"/>
      <c r="C922" s="63"/>
      <c r="D922" s="63"/>
      <c r="E922" s="63"/>
      <c r="F922" s="63"/>
      <c r="G922" s="63"/>
      <c r="H922" s="63"/>
      <c r="I922" s="63"/>
      <c r="J922" s="63"/>
      <c r="K922" s="63"/>
      <c r="L922" s="63"/>
      <c r="M922" s="63"/>
      <c r="N922" s="63"/>
      <c r="O922" s="50"/>
      <c r="P922" s="231"/>
      <c r="Q922" s="231"/>
      <c r="R922" s="231"/>
      <c r="S922" s="231"/>
      <c r="T922" s="231"/>
      <c r="U922" s="231"/>
      <c r="V922" s="231"/>
      <c r="W922" s="231"/>
      <c r="X922" s="231"/>
      <c r="Y922" s="231"/>
      <c r="Z922" s="231"/>
    </row>
    <row r="923" spans="1:26" ht="14.25" customHeight="1">
      <c r="A923" s="63"/>
      <c r="B923" s="63"/>
      <c r="C923" s="63"/>
      <c r="D923" s="63"/>
      <c r="E923" s="63"/>
      <c r="F923" s="63"/>
      <c r="G923" s="63"/>
      <c r="H923" s="63"/>
      <c r="I923" s="63"/>
      <c r="J923" s="63"/>
      <c r="K923" s="63"/>
      <c r="L923" s="63"/>
      <c r="M923" s="63"/>
      <c r="N923" s="63"/>
      <c r="O923" s="50"/>
      <c r="P923" s="231"/>
      <c r="Q923" s="231"/>
      <c r="R923" s="231"/>
      <c r="S923" s="231"/>
      <c r="T923" s="231"/>
      <c r="U923" s="231"/>
      <c r="V923" s="231"/>
      <c r="W923" s="231"/>
      <c r="X923" s="231"/>
      <c r="Y923" s="231"/>
      <c r="Z923" s="231"/>
    </row>
    <row r="924" spans="1:26" ht="14.25" customHeight="1">
      <c r="A924" s="63"/>
      <c r="B924" s="63"/>
      <c r="C924" s="63"/>
      <c r="D924" s="63"/>
      <c r="E924" s="63"/>
      <c r="F924" s="63"/>
      <c r="G924" s="63"/>
      <c r="H924" s="63"/>
      <c r="I924" s="63"/>
      <c r="J924" s="63"/>
      <c r="K924" s="63"/>
      <c r="L924" s="63"/>
      <c r="M924" s="63"/>
      <c r="N924" s="63"/>
      <c r="O924" s="50"/>
      <c r="P924" s="231"/>
      <c r="Q924" s="231"/>
      <c r="R924" s="231"/>
      <c r="S924" s="231"/>
      <c r="T924" s="231"/>
      <c r="U924" s="231"/>
      <c r="V924" s="231"/>
      <c r="W924" s="231"/>
      <c r="X924" s="231"/>
      <c r="Y924" s="231"/>
      <c r="Z924" s="231"/>
    </row>
    <row r="925" spans="1:26" ht="14.25" customHeight="1">
      <c r="A925" s="63"/>
      <c r="B925" s="63"/>
      <c r="C925" s="63"/>
      <c r="D925" s="63"/>
      <c r="E925" s="63"/>
      <c r="F925" s="63"/>
      <c r="G925" s="63"/>
      <c r="H925" s="63"/>
      <c r="I925" s="63"/>
      <c r="J925" s="63"/>
      <c r="K925" s="63"/>
      <c r="L925" s="63"/>
      <c r="M925" s="63"/>
      <c r="N925" s="63"/>
      <c r="O925" s="50"/>
      <c r="P925" s="231"/>
      <c r="Q925" s="231"/>
      <c r="R925" s="231"/>
      <c r="S925" s="231"/>
      <c r="T925" s="231"/>
      <c r="U925" s="231"/>
      <c r="V925" s="231"/>
      <c r="W925" s="231"/>
      <c r="X925" s="231"/>
      <c r="Y925" s="231"/>
      <c r="Z925" s="231"/>
    </row>
    <row r="926" spans="1:26" ht="14.25" customHeight="1">
      <c r="A926" s="63"/>
      <c r="B926" s="63"/>
      <c r="C926" s="63"/>
      <c r="D926" s="63"/>
      <c r="E926" s="63"/>
      <c r="F926" s="63"/>
      <c r="G926" s="63"/>
      <c r="H926" s="63"/>
      <c r="I926" s="63"/>
      <c r="J926" s="63"/>
      <c r="K926" s="63"/>
      <c r="L926" s="63"/>
      <c r="M926" s="63"/>
      <c r="N926" s="63"/>
      <c r="O926" s="50"/>
      <c r="P926" s="231"/>
      <c r="Q926" s="231"/>
      <c r="R926" s="231"/>
      <c r="S926" s="231"/>
      <c r="T926" s="231"/>
      <c r="U926" s="231"/>
      <c r="V926" s="231"/>
      <c r="W926" s="231"/>
      <c r="X926" s="231"/>
      <c r="Y926" s="231"/>
      <c r="Z926" s="231"/>
    </row>
    <row r="927" spans="1:26" ht="14.25" customHeight="1">
      <c r="A927" s="63"/>
      <c r="B927" s="63"/>
      <c r="C927" s="63"/>
      <c r="D927" s="63"/>
      <c r="E927" s="63"/>
      <c r="F927" s="63"/>
      <c r="G927" s="63"/>
      <c r="H927" s="63"/>
      <c r="I927" s="63"/>
      <c r="J927" s="63"/>
      <c r="K927" s="63"/>
      <c r="L927" s="63"/>
      <c r="M927" s="63"/>
      <c r="N927" s="63"/>
      <c r="O927" s="50"/>
      <c r="P927" s="231"/>
      <c r="Q927" s="231"/>
      <c r="R927" s="231"/>
      <c r="S927" s="231"/>
      <c r="T927" s="231"/>
      <c r="U927" s="231"/>
      <c r="V927" s="231"/>
      <c r="W927" s="231"/>
      <c r="X927" s="231"/>
      <c r="Y927" s="231"/>
      <c r="Z927" s="231"/>
    </row>
    <row r="928" spans="1:26" ht="14.25" customHeight="1">
      <c r="A928" s="63"/>
      <c r="B928" s="63"/>
      <c r="C928" s="63"/>
      <c r="D928" s="63"/>
      <c r="E928" s="63"/>
      <c r="F928" s="63"/>
      <c r="G928" s="63"/>
      <c r="H928" s="63"/>
      <c r="I928" s="63"/>
      <c r="J928" s="63"/>
      <c r="K928" s="63"/>
      <c r="L928" s="63"/>
      <c r="M928" s="63"/>
      <c r="N928" s="63"/>
      <c r="O928" s="50"/>
      <c r="P928" s="231"/>
      <c r="Q928" s="231"/>
      <c r="R928" s="231"/>
      <c r="S928" s="231"/>
      <c r="T928" s="231"/>
      <c r="U928" s="231"/>
      <c r="V928" s="231"/>
      <c r="W928" s="231"/>
      <c r="X928" s="231"/>
      <c r="Y928" s="231"/>
      <c r="Z928" s="231"/>
    </row>
    <row r="929" spans="1:26" ht="14.25" customHeight="1">
      <c r="A929" s="63"/>
      <c r="B929" s="63"/>
      <c r="C929" s="63"/>
      <c r="D929" s="63"/>
      <c r="E929" s="63"/>
      <c r="F929" s="63"/>
      <c r="G929" s="63"/>
      <c r="H929" s="63"/>
      <c r="I929" s="63"/>
      <c r="J929" s="63"/>
      <c r="K929" s="63"/>
      <c r="L929" s="63"/>
      <c r="M929" s="63"/>
      <c r="N929" s="63"/>
      <c r="O929" s="50"/>
      <c r="P929" s="231"/>
      <c r="Q929" s="231"/>
      <c r="R929" s="231"/>
      <c r="S929" s="231"/>
      <c r="T929" s="231"/>
      <c r="U929" s="231"/>
      <c r="V929" s="231"/>
      <c r="W929" s="231"/>
      <c r="X929" s="231"/>
      <c r="Y929" s="231"/>
      <c r="Z929" s="231"/>
    </row>
    <row r="930" spans="1:26" ht="14.25" customHeight="1">
      <c r="A930" s="63"/>
      <c r="B930" s="63"/>
      <c r="C930" s="63"/>
      <c r="D930" s="63"/>
      <c r="E930" s="63"/>
      <c r="F930" s="63"/>
      <c r="G930" s="63"/>
      <c r="H930" s="63"/>
      <c r="I930" s="63"/>
      <c r="J930" s="63"/>
      <c r="K930" s="63"/>
      <c r="L930" s="63"/>
      <c r="M930" s="63"/>
      <c r="N930" s="63"/>
      <c r="O930" s="50"/>
      <c r="P930" s="231"/>
      <c r="Q930" s="231"/>
      <c r="R930" s="231"/>
      <c r="S930" s="231"/>
      <c r="T930" s="231"/>
      <c r="U930" s="231"/>
      <c r="V930" s="231"/>
      <c r="W930" s="231"/>
      <c r="X930" s="231"/>
      <c r="Y930" s="231"/>
      <c r="Z930" s="231"/>
    </row>
    <row r="931" spans="1:26" ht="14.25" customHeight="1">
      <c r="A931" s="63"/>
      <c r="B931" s="63"/>
      <c r="C931" s="63"/>
      <c r="D931" s="63"/>
      <c r="E931" s="63"/>
      <c r="F931" s="63"/>
      <c r="G931" s="63"/>
      <c r="H931" s="63"/>
      <c r="I931" s="63"/>
      <c r="J931" s="63"/>
      <c r="K931" s="63"/>
      <c r="L931" s="63"/>
      <c r="M931" s="63"/>
      <c r="N931" s="63"/>
      <c r="O931" s="50"/>
      <c r="P931" s="231"/>
      <c r="Q931" s="231"/>
      <c r="R931" s="231"/>
      <c r="S931" s="231"/>
      <c r="T931" s="231"/>
      <c r="U931" s="231"/>
      <c r="V931" s="231"/>
      <c r="W931" s="231"/>
      <c r="X931" s="231"/>
      <c r="Y931" s="231"/>
      <c r="Z931" s="231"/>
    </row>
    <row r="932" spans="1:26" ht="14.25" customHeight="1">
      <c r="A932" s="63"/>
      <c r="B932" s="63"/>
      <c r="C932" s="63"/>
      <c r="D932" s="63"/>
      <c r="E932" s="63"/>
      <c r="F932" s="63"/>
      <c r="G932" s="63"/>
      <c r="H932" s="63"/>
      <c r="I932" s="63"/>
      <c r="J932" s="63"/>
      <c r="K932" s="63"/>
      <c r="L932" s="63"/>
      <c r="M932" s="63"/>
      <c r="N932" s="63"/>
      <c r="O932" s="50"/>
      <c r="P932" s="231"/>
      <c r="Q932" s="231"/>
      <c r="R932" s="231"/>
      <c r="S932" s="231"/>
      <c r="T932" s="231"/>
      <c r="U932" s="231"/>
      <c r="V932" s="231"/>
      <c r="W932" s="231"/>
      <c r="X932" s="231"/>
      <c r="Y932" s="231"/>
      <c r="Z932" s="231"/>
    </row>
    <row r="933" spans="1:26" ht="14.25" customHeight="1">
      <c r="A933" s="63"/>
      <c r="B933" s="63"/>
      <c r="C933" s="63"/>
      <c r="D933" s="63"/>
      <c r="E933" s="63"/>
      <c r="F933" s="63"/>
      <c r="G933" s="63"/>
      <c r="H933" s="63"/>
      <c r="I933" s="63"/>
      <c r="J933" s="63"/>
      <c r="K933" s="63"/>
      <c r="L933" s="63"/>
      <c r="M933" s="63"/>
      <c r="N933" s="63"/>
      <c r="O933" s="50"/>
      <c r="P933" s="231"/>
      <c r="Q933" s="231"/>
      <c r="R933" s="231"/>
      <c r="S933" s="231"/>
      <c r="T933" s="231"/>
      <c r="U933" s="231"/>
      <c r="V933" s="231"/>
      <c r="W933" s="231"/>
      <c r="X933" s="231"/>
      <c r="Y933" s="231"/>
      <c r="Z933" s="231"/>
    </row>
    <row r="934" spans="1:26" ht="14.25" customHeight="1">
      <c r="A934" s="63"/>
      <c r="B934" s="63"/>
      <c r="C934" s="63"/>
      <c r="D934" s="63"/>
      <c r="E934" s="63"/>
      <c r="F934" s="63"/>
      <c r="G934" s="63"/>
      <c r="H934" s="63"/>
      <c r="I934" s="63"/>
      <c r="J934" s="63"/>
      <c r="K934" s="63"/>
      <c r="L934" s="63"/>
      <c r="M934" s="63"/>
      <c r="N934" s="63"/>
      <c r="O934" s="50"/>
      <c r="P934" s="231"/>
      <c r="Q934" s="231"/>
      <c r="R934" s="231"/>
      <c r="S934" s="231"/>
      <c r="T934" s="231"/>
      <c r="U934" s="231"/>
      <c r="V934" s="231"/>
      <c r="W934" s="231"/>
      <c r="X934" s="231"/>
      <c r="Y934" s="231"/>
      <c r="Z934" s="231"/>
    </row>
    <row r="935" spans="1:26" ht="14.25" customHeight="1">
      <c r="A935" s="63"/>
      <c r="B935" s="63"/>
      <c r="C935" s="63"/>
      <c r="D935" s="63"/>
      <c r="E935" s="63"/>
      <c r="F935" s="63"/>
      <c r="G935" s="63"/>
      <c r="H935" s="63"/>
      <c r="I935" s="63"/>
      <c r="J935" s="63"/>
      <c r="K935" s="63"/>
      <c r="L935" s="63"/>
      <c r="M935" s="63"/>
      <c r="N935" s="63"/>
      <c r="O935" s="50"/>
      <c r="P935" s="231"/>
      <c r="Q935" s="231"/>
      <c r="R935" s="231"/>
      <c r="S935" s="231"/>
      <c r="T935" s="231"/>
      <c r="U935" s="231"/>
      <c r="V935" s="231"/>
      <c r="W935" s="231"/>
      <c r="X935" s="231"/>
      <c r="Y935" s="231"/>
      <c r="Z935" s="231"/>
    </row>
    <row r="936" spans="1:26" ht="14.25" customHeight="1">
      <c r="A936" s="63"/>
      <c r="B936" s="63"/>
      <c r="C936" s="63"/>
      <c r="D936" s="63"/>
      <c r="E936" s="63"/>
      <c r="F936" s="63"/>
      <c r="G936" s="63"/>
      <c r="H936" s="63"/>
      <c r="I936" s="63"/>
      <c r="J936" s="63"/>
      <c r="K936" s="63"/>
      <c r="L936" s="63"/>
      <c r="M936" s="63"/>
      <c r="N936" s="63"/>
      <c r="O936" s="50"/>
      <c r="P936" s="231"/>
      <c r="Q936" s="231"/>
      <c r="R936" s="231"/>
      <c r="S936" s="231"/>
      <c r="T936" s="231"/>
      <c r="U936" s="231"/>
      <c r="V936" s="231"/>
      <c r="W936" s="231"/>
      <c r="X936" s="231"/>
      <c r="Y936" s="231"/>
      <c r="Z936" s="231"/>
    </row>
    <row r="937" spans="1:26" ht="14.25" customHeight="1">
      <c r="A937" s="63"/>
      <c r="B937" s="63"/>
      <c r="C937" s="63"/>
      <c r="D937" s="63"/>
      <c r="E937" s="63"/>
      <c r="F937" s="63"/>
      <c r="G937" s="63"/>
      <c r="H937" s="63"/>
      <c r="I937" s="63"/>
      <c r="J937" s="63"/>
      <c r="K937" s="63"/>
      <c r="L937" s="63"/>
      <c r="M937" s="63"/>
      <c r="N937" s="63"/>
      <c r="O937" s="50"/>
      <c r="P937" s="231"/>
      <c r="Q937" s="231"/>
      <c r="R937" s="231"/>
      <c r="S937" s="231"/>
      <c r="T937" s="231"/>
      <c r="U937" s="231"/>
      <c r="V937" s="231"/>
      <c r="W937" s="231"/>
      <c r="X937" s="231"/>
      <c r="Y937" s="231"/>
      <c r="Z937" s="231"/>
    </row>
    <row r="938" spans="1:26" ht="14.25" customHeight="1">
      <c r="A938" s="63"/>
      <c r="B938" s="63"/>
      <c r="C938" s="63"/>
      <c r="D938" s="63"/>
      <c r="E938" s="63"/>
      <c r="F938" s="63"/>
      <c r="G938" s="63"/>
      <c r="H938" s="63"/>
      <c r="I938" s="63"/>
      <c r="J938" s="63"/>
      <c r="K938" s="63"/>
      <c r="L938" s="63"/>
      <c r="M938" s="63"/>
      <c r="N938" s="63"/>
      <c r="O938" s="50"/>
      <c r="P938" s="231"/>
      <c r="Q938" s="231"/>
      <c r="R938" s="231"/>
      <c r="S938" s="231"/>
      <c r="T938" s="231"/>
      <c r="U938" s="231"/>
      <c r="V938" s="231"/>
      <c r="W938" s="231"/>
      <c r="X938" s="231"/>
      <c r="Y938" s="231"/>
      <c r="Z938" s="231"/>
    </row>
    <row r="939" spans="1:26" ht="14.25" customHeight="1">
      <c r="A939" s="63"/>
      <c r="B939" s="63"/>
      <c r="C939" s="63"/>
      <c r="D939" s="63"/>
      <c r="E939" s="63"/>
      <c r="F939" s="63"/>
      <c r="G939" s="63"/>
      <c r="H939" s="63"/>
      <c r="I939" s="63"/>
      <c r="J939" s="63"/>
      <c r="K939" s="63"/>
      <c r="L939" s="63"/>
      <c r="M939" s="63"/>
      <c r="N939" s="63"/>
      <c r="O939" s="50"/>
      <c r="P939" s="231"/>
      <c r="Q939" s="231"/>
      <c r="R939" s="231"/>
      <c r="S939" s="231"/>
      <c r="T939" s="231"/>
      <c r="U939" s="231"/>
      <c r="V939" s="231"/>
      <c r="W939" s="231"/>
      <c r="X939" s="231"/>
      <c r="Y939" s="231"/>
      <c r="Z939" s="231"/>
    </row>
    <row r="940" spans="1:26" ht="14.25" customHeight="1">
      <c r="A940" s="63"/>
      <c r="B940" s="63"/>
      <c r="C940" s="63"/>
      <c r="D940" s="63"/>
      <c r="E940" s="63"/>
      <c r="F940" s="63"/>
      <c r="G940" s="63"/>
      <c r="H940" s="63"/>
      <c r="I940" s="63"/>
      <c r="J940" s="63"/>
      <c r="K940" s="63"/>
      <c r="L940" s="63"/>
      <c r="M940" s="63"/>
      <c r="N940" s="63"/>
      <c r="O940" s="50"/>
      <c r="P940" s="231"/>
      <c r="Q940" s="231"/>
      <c r="R940" s="231"/>
      <c r="S940" s="231"/>
      <c r="T940" s="231"/>
      <c r="U940" s="231"/>
      <c r="V940" s="231"/>
      <c r="W940" s="231"/>
      <c r="X940" s="231"/>
      <c r="Y940" s="231"/>
      <c r="Z940" s="231"/>
    </row>
    <row r="941" spans="1:26" ht="14.25" customHeight="1">
      <c r="A941" s="63"/>
      <c r="B941" s="63"/>
      <c r="C941" s="63"/>
      <c r="D941" s="63"/>
      <c r="E941" s="63"/>
      <c r="F941" s="63"/>
      <c r="G941" s="63"/>
      <c r="H941" s="63"/>
      <c r="I941" s="63"/>
      <c r="J941" s="63"/>
      <c r="K941" s="63"/>
      <c r="L941" s="63"/>
      <c r="M941" s="63"/>
      <c r="N941" s="63"/>
      <c r="O941" s="50"/>
      <c r="P941" s="231"/>
      <c r="Q941" s="231"/>
      <c r="R941" s="231"/>
      <c r="S941" s="231"/>
      <c r="T941" s="231"/>
      <c r="U941" s="231"/>
      <c r="V941" s="231"/>
      <c r="W941" s="231"/>
      <c r="X941" s="231"/>
      <c r="Y941" s="231"/>
      <c r="Z941" s="231"/>
    </row>
    <row r="942" spans="1:26" ht="14.25" customHeight="1">
      <c r="A942" s="63"/>
      <c r="B942" s="63"/>
      <c r="C942" s="63"/>
      <c r="D942" s="63"/>
      <c r="E942" s="63"/>
      <c r="F942" s="63"/>
      <c r="G942" s="63"/>
      <c r="H942" s="63"/>
      <c r="I942" s="63"/>
      <c r="J942" s="63"/>
      <c r="K942" s="63"/>
      <c r="L942" s="63"/>
      <c r="M942" s="63"/>
      <c r="N942" s="63"/>
      <c r="O942" s="50"/>
      <c r="P942" s="231"/>
      <c r="Q942" s="231"/>
      <c r="R942" s="231"/>
      <c r="S942" s="231"/>
      <c r="T942" s="231"/>
      <c r="U942" s="231"/>
      <c r="V942" s="231"/>
      <c r="W942" s="231"/>
      <c r="X942" s="231"/>
      <c r="Y942" s="231"/>
      <c r="Z942" s="231"/>
    </row>
    <row r="943" spans="1:26" ht="14.25" customHeight="1">
      <c r="A943" s="63"/>
      <c r="B943" s="63"/>
      <c r="C943" s="63"/>
      <c r="D943" s="63"/>
      <c r="E943" s="63"/>
      <c r="F943" s="63"/>
      <c r="G943" s="63"/>
      <c r="H943" s="63"/>
      <c r="I943" s="63"/>
      <c r="J943" s="63"/>
      <c r="K943" s="63"/>
      <c r="L943" s="63"/>
      <c r="M943" s="63"/>
      <c r="N943" s="63"/>
      <c r="O943" s="50"/>
      <c r="P943" s="231"/>
      <c r="Q943" s="231"/>
      <c r="R943" s="231"/>
      <c r="S943" s="231"/>
      <c r="T943" s="231"/>
      <c r="U943" s="231"/>
      <c r="V943" s="231"/>
      <c r="W943" s="231"/>
      <c r="X943" s="231"/>
      <c r="Y943" s="231"/>
      <c r="Z943" s="231"/>
    </row>
    <row r="944" spans="1:26" ht="14.25" customHeight="1">
      <c r="A944" s="63"/>
      <c r="B944" s="63"/>
      <c r="C944" s="63"/>
      <c r="D944" s="63"/>
      <c r="E944" s="63"/>
      <c r="F944" s="63"/>
      <c r="G944" s="63"/>
      <c r="H944" s="63"/>
      <c r="I944" s="63"/>
      <c r="J944" s="63"/>
      <c r="K944" s="63"/>
      <c r="L944" s="63"/>
      <c r="M944" s="63"/>
      <c r="N944" s="63"/>
      <c r="O944" s="50"/>
      <c r="P944" s="231"/>
      <c r="Q944" s="231"/>
      <c r="R944" s="231"/>
      <c r="S944" s="231"/>
      <c r="T944" s="231"/>
      <c r="U944" s="231"/>
      <c r="V944" s="231"/>
      <c r="W944" s="231"/>
      <c r="X944" s="231"/>
      <c r="Y944" s="231"/>
      <c r="Z944" s="231"/>
    </row>
    <row r="945" spans="1:26" ht="14.25" customHeight="1">
      <c r="A945" s="63"/>
      <c r="B945" s="63"/>
      <c r="C945" s="63"/>
      <c r="D945" s="63"/>
      <c r="E945" s="63"/>
      <c r="F945" s="63"/>
      <c r="G945" s="63"/>
      <c r="H945" s="63"/>
      <c r="I945" s="63"/>
      <c r="J945" s="63"/>
      <c r="K945" s="63"/>
      <c r="L945" s="63"/>
      <c r="M945" s="63"/>
      <c r="N945" s="63"/>
      <c r="O945" s="50"/>
      <c r="P945" s="231"/>
      <c r="Q945" s="231"/>
      <c r="R945" s="231"/>
      <c r="S945" s="231"/>
      <c r="T945" s="231"/>
      <c r="U945" s="231"/>
      <c r="V945" s="231"/>
      <c r="W945" s="231"/>
      <c r="X945" s="231"/>
      <c r="Y945" s="231"/>
      <c r="Z945" s="231"/>
    </row>
    <row r="946" spans="1:26" ht="14.25" customHeight="1">
      <c r="A946" s="63"/>
      <c r="B946" s="63"/>
      <c r="C946" s="63"/>
      <c r="D946" s="63"/>
      <c r="E946" s="63"/>
      <c r="F946" s="63"/>
      <c r="G946" s="63"/>
      <c r="H946" s="63"/>
      <c r="I946" s="63"/>
      <c r="J946" s="63"/>
      <c r="K946" s="63"/>
      <c r="L946" s="63"/>
      <c r="M946" s="63"/>
      <c r="N946" s="63"/>
      <c r="O946" s="50"/>
      <c r="P946" s="231"/>
      <c r="Q946" s="231"/>
      <c r="R946" s="231"/>
      <c r="S946" s="231"/>
      <c r="T946" s="231"/>
      <c r="U946" s="231"/>
      <c r="V946" s="231"/>
      <c r="W946" s="231"/>
      <c r="X946" s="231"/>
      <c r="Y946" s="231"/>
      <c r="Z946" s="231"/>
    </row>
    <row r="947" spans="1:26" ht="14.25" customHeight="1">
      <c r="A947" s="63"/>
      <c r="B947" s="63"/>
      <c r="C947" s="63"/>
      <c r="D947" s="63"/>
      <c r="E947" s="63"/>
      <c r="F947" s="63"/>
      <c r="G947" s="63"/>
      <c r="H947" s="63"/>
      <c r="I947" s="63"/>
      <c r="J947" s="63"/>
      <c r="K947" s="63"/>
      <c r="L947" s="63"/>
      <c r="M947" s="63"/>
      <c r="N947" s="63"/>
      <c r="O947" s="50"/>
      <c r="P947" s="231"/>
      <c r="Q947" s="231"/>
      <c r="R947" s="231"/>
      <c r="S947" s="231"/>
      <c r="T947" s="231"/>
      <c r="U947" s="231"/>
      <c r="V947" s="231"/>
      <c r="W947" s="231"/>
      <c r="X947" s="231"/>
      <c r="Y947" s="231"/>
      <c r="Z947" s="231"/>
    </row>
    <row r="948" spans="1:26" ht="14.25" customHeight="1">
      <c r="A948" s="63"/>
      <c r="B948" s="63"/>
      <c r="C948" s="63"/>
      <c r="D948" s="63"/>
      <c r="E948" s="63"/>
      <c r="F948" s="63"/>
      <c r="G948" s="63"/>
      <c r="H948" s="63"/>
      <c r="I948" s="63"/>
      <c r="J948" s="63"/>
      <c r="K948" s="63"/>
      <c r="L948" s="63"/>
      <c r="M948" s="63"/>
      <c r="N948" s="63"/>
      <c r="O948" s="50"/>
      <c r="P948" s="231"/>
      <c r="Q948" s="231"/>
      <c r="R948" s="231"/>
      <c r="S948" s="231"/>
      <c r="T948" s="231"/>
      <c r="U948" s="231"/>
      <c r="V948" s="231"/>
      <c r="W948" s="231"/>
      <c r="X948" s="231"/>
      <c r="Y948" s="231"/>
      <c r="Z948" s="231"/>
    </row>
    <row r="949" spans="1:26" ht="14.25" customHeight="1">
      <c r="A949" s="63"/>
      <c r="B949" s="63"/>
      <c r="C949" s="63"/>
      <c r="D949" s="63"/>
      <c r="E949" s="63"/>
      <c r="F949" s="63"/>
      <c r="G949" s="63"/>
      <c r="H949" s="63"/>
      <c r="I949" s="63"/>
      <c r="J949" s="63"/>
      <c r="K949" s="63"/>
      <c r="L949" s="63"/>
      <c r="M949" s="63"/>
      <c r="N949" s="63"/>
      <c r="O949" s="50"/>
      <c r="P949" s="231"/>
      <c r="Q949" s="231"/>
      <c r="R949" s="231"/>
      <c r="S949" s="231"/>
      <c r="T949" s="231"/>
      <c r="U949" s="231"/>
      <c r="V949" s="231"/>
      <c r="W949" s="231"/>
      <c r="X949" s="231"/>
      <c r="Y949" s="231"/>
      <c r="Z949" s="231"/>
    </row>
    <row r="950" spans="1:26" ht="14.25" customHeight="1">
      <c r="A950" s="63"/>
      <c r="B950" s="63"/>
      <c r="C950" s="63"/>
      <c r="D950" s="63"/>
      <c r="E950" s="63"/>
      <c r="F950" s="63"/>
      <c r="G950" s="63"/>
      <c r="H950" s="63"/>
      <c r="I950" s="63"/>
      <c r="J950" s="63"/>
      <c r="K950" s="63"/>
      <c r="L950" s="63"/>
      <c r="M950" s="63"/>
      <c r="N950" s="63"/>
      <c r="O950" s="50"/>
      <c r="P950" s="231"/>
      <c r="Q950" s="231"/>
      <c r="R950" s="231"/>
      <c r="S950" s="231"/>
      <c r="T950" s="231"/>
      <c r="U950" s="231"/>
      <c r="V950" s="231"/>
      <c r="W950" s="231"/>
      <c r="X950" s="231"/>
      <c r="Y950" s="231"/>
      <c r="Z950" s="231"/>
    </row>
    <row r="951" spans="1:26" ht="14.25" customHeight="1">
      <c r="A951" s="63"/>
      <c r="B951" s="63"/>
      <c r="C951" s="63"/>
      <c r="D951" s="63"/>
      <c r="E951" s="63"/>
      <c r="F951" s="63"/>
      <c r="G951" s="63"/>
      <c r="H951" s="63"/>
      <c r="I951" s="63"/>
      <c r="J951" s="63"/>
      <c r="K951" s="63"/>
      <c r="L951" s="63"/>
      <c r="M951" s="63"/>
      <c r="N951" s="63"/>
      <c r="O951" s="50"/>
      <c r="P951" s="231"/>
      <c r="Q951" s="231"/>
      <c r="R951" s="231"/>
      <c r="S951" s="231"/>
      <c r="T951" s="231"/>
      <c r="U951" s="231"/>
      <c r="V951" s="231"/>
      <c r="W951" s="231"/>
      <c r="X951" s="231"/>
      <c r="Y951" s="231"/>
      <c r="Z951" s="231"/>
    </row>
    <row r="952" spans="1:26" ht="14.25" customHeight="1">
      <c r="A952" s="63"/>
      <c r="B952" s="63"/>
      <c r="C952" s="63"/>
      <c r="D952" s="63"/>
      <c r="E952" s="63"/>
      <c r="F952" s="63"/>
      <c r="G952" s="63"/>
      <c r="H952" s="63"/>
      <c r="I952" s="63"/>
      <c r="J952" s="63"/>
      <c r="K952" s="63"/>
      <c r="L952" s="63"/>
      <c r="M952" s="63"/>
      <c r="N952" s="63"/>
      <c r="O952" s="50"/>
      <c r="P952" s="231"/>
      <c r="Q952" s="231"/>
      <c r="R952" s="231"/>
      <c r="S952" s="231"/>
      <c r="T952" s="231"/>
      <c r="U952" s="231"/>
      <c r="V952" s="231"/>
      <c r="W952" s="231"/>
      <c r="X952" s="231"/>
      <c r="Y952" s="231"/>
      <c r="Z952" s="231"/>
    </row>
    <row r="953" spans="1:26" ht="14.25" customHeight="1">
      <c r="A953" s="63"/>
      <c r="B953" s="63"/>
      <c r="C953" s="63"/>
      <c r="D953" s="63"/>
      <c r="E953" s="63"/>
      <c r="F953" s="63"/>
      <c r="G953" s="63"/>
      <c r="H953" s="63"/>
      <c r="I953" s="63"/>
      <c r="J953" s="63"/>
      <c r="K953" s="63"/>
      <c r="L953" s="63"/>
      <c r="M953" s="63"/>
      <c r="N953" s="63"/>
      <c r="O953" s="50"/>
      <c r="P953" s="231"/>
      <c r="Q953" s="231"/>
      <c r="R953" s="231"/>
      <c r="S953" s="231"/>
      <c r="T953" s="231"/>
      <c r="U953" s="231"/>
      <c r="V953" s="231"/>
      <c r="W953" s="231"/>
      <c r="X953" s="231"/>
      <c r="Y953" s="231"/>
      <c r="Z953" s="231"/>
    </row>
    <row r="954" spans="1:26" ht="14.25" customHeight="1">
      <c r="A954" s="63"/>
      <c r="B954" s="63"/>
      <c r="C954" s="63"/>
      <c r="D954" s="63"/>
      <c r="E954" s="63"/>
      <c r="F954" s="63"/>
      <c r="G954" s="63"/>
      <c r="H954" s="63"/>
      <c r="I954" s="63"/>
      <c r="J954" s="63"/>
      <c r="K954" s="63"/>
      <c r="L954" s="63"/>
      <c r="M954" s="63"/>
      <c r="N954" s="63"/>
      <c r="O954" s="50"/>
      <c r="P954" s="231"/>
      <c r="Q954" s="231"/>
      <c r="R954" s="231"/>
      <c r="S954" s="231"/>
      <c r="T954" s="231"/>
      <c r="U954" s="231"/>
      <c r="V954" s="231"/>
      <c r="W954" s="231"/>
      <c r="X954" s="231"/>
      <c r="Y954" s="231"/>
      <c r="Z954" s="231"/>
    </row>
    <row r="955" spans="1:26" ht="14.25" customHeight="1">
      <c r="A955" s="63"/>
      <c r="B955" s="63"/>
      <c r="C955" s="63"/>
      <c r="D955" s="63"/>
      <c r="E955" s="63"/>
      <c r="F955" s="63"/>
      <c r="G955" s="63"/>
      <c r="H955" s="63"/>
      <c r="I955" s="63"/>
      <c r="J955" s="63"/>
      <c r="K955" s="63"/>
      <c r="L955" s="63"/>
      <c r="M955" s="63"/>
      <c r="N955" s="63"/>
      <c r="O955" s="50"/>
      <c r="P955" s="231"/>
      <c r="Q955" s="231"/>
      <c r="R955" s="231"/>
      <c r="S955" s="231"/>
      <c r="T955" s="231"/>
      <c r="U955" s="231"/>
      <c r="V955" s="231"/>
      <c r="W955" s="231"/>
      <c r="X955" s="231"/>
      <c r="Y955" s="231"/>
      <c r="Z955" s="231"/>
    </row>
    <row r="956" spans="1:26" ht="14.25" customHeight="1">
      <c r="A956" s="63"/>
      <c r="B956" s="63"/>
      <c r="C956" s="63"/>
      <c r="D956" s="63"/>
      <c r="E956" s="63"/>
      <c r="F956" s="63"/>
      <c r="G956" s="63"/>
      <c r="H956" s="63"/>
      <c r="I956" s="63"/>
      <c r="J956" s="63"/>
      <c r="K956" s="63"/>
      <c r="L956" s="63"/>
      <c r="M956" s="63"/>
      <c r="N956" s="63"/>
      <c r="O956" s="50"/>
      <c r="P956" s="231"/>
      <c r="Q956" s="231"/>
      <c r="R956" s="231"/>
      <c r="S956" s="231"/>
      <c r="T956" s="231"/>
      <c r="U956" s="231"/>
      <c r="V956" s="231"/>
      <c r="W956" s="231"/>
      <c r="X956" s="231"/>
      <c r="Y956" s="231"/>
      <c r="Z956" s="231"/>
    </row>
    <row r="957" spans="1:26" ht="14.25" customHeight="1">
      <c r="A957" s="63"/>
      <c r="B957" s="63"/>
      <c r="C957" s="63"/>
      <c r="D957" s="63"/>
      <c r="E957" s="63"/>
      <c r="F957" s="63"/>
      <c r="G957" s="63"/>
      <c r="H957" s="63"/>
      <c r="I957" s="63"/>
      <c r="J957" s="63"/>
      <c r="K957" s="63"/>
      <c r="L957" s="63"/>
      <c r="M957" s="63"/>
      <c r="N957" s="63"/>
      <c r="O957" s="50"/>
      <c r="P957" s="231"/>
      <c r="Q957" s="231"/>
      <c r="R957" s="231"/>
      <c r="S957" s="231"/>
      <c r="T957" s="231"/>
      <c r="U957" s="231"/>
      <c r="V957" s="231"/>
      <c r="W957" s="231"/>
      <c r="X957" s="231"/>
      <c r="Y957" s="231"/>
      <c r="Z957" s="231"/>
    </row>
    <row r="958" spans="1:26" ht="14.25" customHeight="1">
      <c r="A958" s="63"/>
      <c r="B958" s="63"/>
      <c r="C958" s="63"/>
      <c r="D958" s="63"/>
      <c r="E958" s="63"/>
      <c r="F958" s="63"/>
      <c r="G958" s="63"/>
      <c r="H958" s="63"/>
      <c r="I958" s="63"/>
      <c r="J958" s="63"/>
      <c r="K958" s="63"/>
      <c r="L958" s="63"/>
      <c r="M958" s="63"/>
      <c r="N958" s="63"/>
      <c r="O958" s="50"/>
      <c r="P958" s="231"/>
      <c r="Q958" s="231"/>
      <c r="R958" s="231"/>
      <c r="S958" s="231"/>
      <c r="T958" s="231"/>
      <c r="U958" s="231"/>
      <c r="V958" s="231"/>
      <c r="W958" s="231"/>
      <c r="X958" s="231"/>
      <c r="Y958" s="231"/>
      <c r="Z958" s="231"/>
    </row>
    <row r="959" spans="1:26" ht="14.25" customHeight="1">
      <c r="A959" s="63"/>
      <c r="B959" s="63"/>
      <c r="C959" s="63"/>
      <c r="D959" s="63"/>
      <c r="E959" s="63"/>
      <c r="F959" s="63"/>
      <c r="G959" s="63"/>
      <c r="H959" s="63"/>
      <c r="I959" s="63"/>
      <c r="J959" s="63"/>
      <c r="K959" s="63"/>
      <c r="L959" s="63"/>
      <c r="M959" s="63"/>
      <c r="N959" s="63"/>
      <c r="O959" s="50"/>
      <c r="P959" s="231"/>
      <c r="Q959" s="231"/>
      <c r="R959" s="231"/>
      <c r="S959" s="231"/>
      <c r="T959" s="231"/>
      <c r="U959" s="231"/>
      <c r="V959" s="231"/>
      <c r="W959" s="231"/>
      <c r="X959" s="231"/>
      <c r="Y959" s="231"/>
      <c r="Z959" s="231"/>
    </row>
    <row r="960" spans="1:26" ht="14.25" customHeight="1">
      <c r="A960" s="63"/>
      <c r="B960" s="63"/>
      <c r="C960" s="63"/>
      <c r="D960" s="63"/>
      <c r="E960" s="63"/>
      <c r="F960" s="63"/>
      <c r="G960" s="63"/>
      <c r="H960" s="63"/>
      <c r="I960" s="63"/>
      <c r="J960" s="63"/>
      <c r="K960" s="63"/>
      <c r="L960" s="63"/>
      <c r="M960" s="63"/>
      <c r="N960" s="63"/>
      <c r="O960" s="50"/>
      <c r="P960" s="231"/>
      <c r="Q960" s="231"/>
      <c r="R960" s="231"/>
      <c r="S960" s="231"/>
      <c r="T960" s="231"/>
      <c r="U960" s="231"/>
      <c r="V960" s="231"/>
      <c r="W960" s="231"/>
      <c r="X960" s="231"/>
      <c r="Y960" s="231"/>
      <c r="Z960" s="231"/>
    </row>
    <row r="961" spans="1:26" ht="14.25" customHeight="1">
      <c r="A961" s="63"/>
      <c r="B961" s="63"/>
      <c r="C961" s="63"/>
      <c r="D961" s="63"/>
      <c r="E961" s="63"/>
      <c r="F961" s="63"/>
      <c r="G961" s="63"/>
      <c r="H961" s="63"/>
      <c r="I961" s="63"/>
      <c r="J961" s="63"/>
      <c r="K961" s="63"/>
      <c r="L961" s="63"/>
      <c r="M961" s="63"/>
      <c r="N961" s="63"/>
      <c r="O961" s="50"/>
      <c r="P961" s="231"/>
      <c r="Q961" s="231"/>
      <c r="R961" s="231"/>
      <c r="S961" s="231"/>
      <c r="T961" s="231"/>
      <c r="U961" s="231"/>
      <c r="V961" s="231"/>
      <c r="W961" s="231"/>
      <c r="X961" s="231"/>
      <c r="Y961" s="231"/>
      <c r="Z961" s="231"/>
    </row>
    <row r="962" spans="1:26" ht="14.25" customHeight="1">
      <c r="A962" s="63"/>
      <c r="B962" s="63"/>
      <c r="C962" s="63"/>
      <c r="D962" s="63"/>
      <c r="E962" s="63"/>
      <c r="F962" s="63"/>
      <c r="G962" s="63"/>
      <c r="H962" s="63"/>
      <c r="I962" s="63"/>
      <c r="J962" s="63"/>
      <c r="K962" s="63"/>
      <c r="L962" s="63"/>
      <c r="M962" s="63"/>
      <c r="N962" s="63"/>
      <c r="O962" s="50"/>
      <c r="P962" s="231"/>
      <c r="Q962" s="231"/>
      <c r="R962" s="231"/>
      <c r="S962" s="231"/>
      <c r="T962" s="231"/>
      <c r="U962" s="231"/>
      <c r="V962" s="231"/>
      <c r="W962" s="231"/>
      <c r="X962" s="231"/>
      <c r="Y962" s="231"/>
      <c r="Z962" s="231"/>
    </row>
    <row r="963" spans="1:26" ht="14.25" customHeight="1">
      <c r="A963" s="63"/>
      <c r="B963" s="63"/>
      <c r="C963" s="63"/>
      <c r="D963" s="63"/>
      <c r="E963" s="63"/>
      <c r="F963" s="63"/>
      <c r="G963" s="63"/>
      <c r="H963" s="63"/>
      <c r="I963" s="63"/>
      <c r="J963" s="63"/>
      <c r="K963" s="63"/>
      <c r="L963" s="63"/>
      <c r="M963" s="63"/>
      <c r="N963" s="63"/>
      <c r="O963" s="50"/>
      <c r="P963" s="231"/>
      <c r="Q963" s="231"/>
      <c r="R963" s="231"/>
      <c r="S963" s="231"/>
      <c r="T963" s="231"/>
      <c r="U963" s="231"/>
      <c r="V963" s="231"/>
      <c r="W963" s="231"/>
      <c r="X963" s="231"/>
      <c r="Y963" s="231"/>
      <c r="Z963" s="231"/>
    </row>
    <row r="964" spans="1:26" ht="14.25" customHeight="1">
      <c r="A964" s="63"/>
      <c r="B964" s="63"/>
      <c r="C964" s="63"/>
      <c r="D964" s="63"/>
      <c r="E964" s="63"/>
      <c r="F964" s="63"/>
      <c r="G964" s="63"/>
      <c r="H964" s="63"/>
      <c r="I964" s="63"/>
      <c r="J964" s="63"/>
      <c r="K964" s="63"/>
      <c r="L964" s="63"/>
      <c r="M964" s="63"/>
      <c r="N964" s="63"/>
      <c r="O964" s="50"/>
      <c r="P964" s="231"/>
      <c r="Q964" s="231"/>
      <c r="R964" s="231"/>
      <c r="S964" s="231"/>
      <c r="T964" s="231"/>
      <c r="U964" s="231"/>
      <c r="V964" s="231"/>
      <c r="W964" s="231"/>
      <c r="X964" s="231"/>
      <c r="Y964" s="231"/>
      <c r="Z964" s="231"/>
    </row>
    <row r="965" spans="1:26" ht="14.25" customHeight="1">
      <c r="A965" s="63"/>
      <c r="B965" s="63"/>
      <c r="C965" s="63"/>
      <c r="D965" s="63"/>
      <c r="E965" s="63"/>
      <c r="F965" s="63"/>
      <c r="G965" s="63"/>
      <c r="H965" s="63"/>
      <c r="I965" s="63"/>
      <c r="J965" s="63"/>
      <c r="K965" s="63"/>
      <c r="L965" s="63"/>
      <c r="M965" s="63"/>
      <c r="N965" s="63"/>
      <c r="O965" s="50"/>
      <c r="P965" s="231"/>
      <c r="Q965" s="231"/>
      <c r="R965" s="231"/>
      <c r="S965" s="231"/>
      <c r="T965" s="231"/>
      <c r="U965" s="231"/>
      <c r="V965" s="231"/>
      <c r="W965" s="231"/>
      <c r="X965" s="231"/>
      <c r="Y965" s="231"/>
      <c r="Z965" s="231"/>
    </row>
    <row r="966" spans="1:26" ht="14.25" customHeight="1">
      <c r="A966" s="63"/>
      <c r="B966" s="63"/>
      <c r="C966" s="63"/>
      <c r="D966" s="63"/>
      <c r="E966" s="63"/>
      <c r="F966" s="63"/>
      <c r="G966" s="63"/>
      <c r="H966" s="63"/>
      <c r="I966" s="63"/>
      <c r="J966" s="63"/>
      <c r="K966" s="63"/>
      <c r="L966" s="63"/>
      <c r="M966" s="63"/>
      <c r="N966" s="63"/>
      <c r="O966" s="50"/>
      <c r="P966" s="231"/>
      <c r="Q966" s="231"/>
      <c r="R966" s="231"/>
      <c r="S966" s="231"/>
      <c r="T966" s="231"/>
      <c r="U966" s="231"/>
      <c r="V966" s="231"/>
      <c r="W966" s="231"/>
      <c r="X966" s="231"/>
      <c r="Y966" s="231"/>
      <c r="Z966" s="231"/>
    </row>
    <row r="967" spans="1:26" ht="14.25" customHeight="1">
      <c r="A967" s="63"/>
      <c r="B967" s="63"/>
      <c r="C967" s="63"/>
      <c r="D967" s="63"/>
      <c r="E967" s="63"/>
      <c r="F967" s="63"/>
      <c r="G967" s="63"/>
      <c r="H967" s="63"/>
      <c r="I967" s="63"/>
      <c r="J967" s="63"/>
      <c r="K967" s="63"/>
      <c r="L967" s="63"/>
      <c r="M967" s="63"/>
      <c r="N967" s="63"/>
      <c r="O967" s="50"/>
      <c r="P967" s="231"/>
      <c r="Q967" s="231"/>
      <c r="R967" s="231"/>
      <c r="S967" s="231"/>
      <c r="T967" s="231"/>
      <c r="U967" s="231"/>
      <c r="V967" s="231"/>
      <c r="W967" s="231"/>
      <c r="X967" s="231"/>
      <c r="Y967" s="231"/>
      <c r="Z967" s="231"/>
    </row>
    <row r="968" spans="1:26" ht="14.25" customHeight="1">
      <c r="A968" s="63"/>
      <c r="B968" s="63"/>
      <c r="C968" s="63"/>
      <c r="D968" s="63"/>
      <c r="E968" s="63"/>
      <c r="F968" s="63"/>
      <c r="G968" s="63"/>
      <c r="H968" s="63"/>
      <c r="I968" s="63"/>
      <c r="J968" s="63"/>
      <c r="K968" s="63"/>
      <c r="L968" s="63"/>
      <c r="M968" s="63"/>
      <c r="N968" s="63"/>
      <c r="O968" s="50"/>
      <c r="P968" s="231"/>
      <c r="Q968" s="231"/>
      <c r="R968" s="231"/>
      <c r="S968" s="231"/>
      <c r="T968" s="231"/>
      <c r="U968" s="231"/>
      <c r="V968" s="231"/>
      <c r="W968" s="231"/>
      <c r="X968" s="231"/>
      <c r="Y968" s="231"/>
      <c r="Z968" s="231"/>
    </row>
    <row r="969" spans="1:26" ht="14.25" customHeight="1">
      <c r="A969" s="63"/>
      <c r="B969" s="63"/>
      <c r="C969" s="63"/>
      <c r="D969" s="63"/>
      <c r="E969" s="63"/>
      <c r="F969" s="63"/>
      <c r="G969" s="63"/>
      <c r="H969" s="63"/>
      <c r="I969" s="63"/>
      <c r="J969" s="63"/>
      <c r="K969" s="63"/>
      <c r="L969" s="63"/>
      <c r="M969" s="63"/>
      <c r="N969" s="63"/>
      <c r="O969" s="50"/>
      <c r="P969" s="231"/>
      <c r="Q969" s="231"/>
      <c r="R969" s="231"/>
      <c r="S969" s="231"/>
      <c r="T969" s="231"/>
      <c r="U969" s="231"/>
      <c r="V969" s="231"/>
      <c r="W969" s="231"/>
      <c r="X969" s="231"/>
      <c r="Y969" s="231"/>
      <c r="Z969" s="231"/>
    </row>
    <row r="970" spans="1:26" ht="14.25" customHeight="1">
      <c r="A970" s="63"/>
      <c r="B970" s="63"/>
      <c r="C970" s="63"/>
      <c r="D970" s="63"/>
      <c r="E970" s="63"/>
      <c r="F970" s="63"/>
      <c r="G970" s="63"/>
      <c r="H970" s="63"/>
      <c r="I970" s="63"/>
      <c r="J970" s="63"/>
      <c r="K970" s="63"/>
      <c r="L970" s="63"/>
      <c r="M970" s="63"/>
      <c r="N970" s="63"/>
      <c r="O970" s="50"/>
      <c r="P970" s="231"/>
      <c r="Q970" s="231"/>
      <c r="R970" s="231"/>
      <c r="S970" s="231"/>
      <c r="T970" s="231"/>
      <c r="U970" s="231"/>
      <c r="V970" s="231"/>
      <c r="W970" s="231"/>
      <c r="X970" s="231"/>
      <c r="Y970" s="231"/>
      <c r="Z970" s="231"/>
    </row>
    <row r="971" spans="1:26" ht="14.25" customHeight="1">
      <c r="A971" s="63"/>
      <c r="B971" s="63"/>
      <c r="C971" s="63"/>
      <c r="D971" s="63"/>
      <c r="E971" s="63"/>
      <c r="F971" s="63"/>
      <c r="G971" s="63"/>
      <c r="H971" s="63"/>
      <c r="I971" s="63"/>
      <c r="J971" s="63"/>
      <c r="K971" s="63"/>
      <c r="L971" s="63"/>
      <c r="M971" s="63"/>
      <c r="N971" s="63"/>
      <c r="O971" s="50"/>
      <c r="P971" s="231"/>
      <c r="Q971" s="231"/>
      <c r="R971" s="231"/>
      <c r="S971" s="231"/>
      <c r="T971" s="231"/>
      <c r="U971" s="231"/>
      <c r="V971" s="231"/>
      <c r="W971" s="231"/>
      <c r="X971" s="231"/>
      <c r="Y971" s="231"/>
      <c r="Z971" s="231"/>
    </row>
    <row r="972" spans="1:26" ht="14.25" customHeight="1">
      <c r="A972" s="63"/>
      <c r="B972" s="63"/>
      <c r="C972" s="63"/>
      <c r="D972" s="63"/>
      <c r="E972" s="63"/>
      <c r="F972" s="63"/>
      <c r="G972" s="63"/>
      <c r="H972" s="63"/>
      <c r="I972" s="63"/>
      <c r="J972" s="63"/>
      <c r="K972" s="63"/>
      <c r="L972" s="63"/>
      <c r="M972" s="63"/>
      <c r="N972" s="63"/>
      <c r="O972" s="50"/>
      <c r="P972" s="231"/>
      <c r="Q972" s="231"/>
      <c r="R972" s="231"/>
      <c r="S972" s="231"/>
      <c r="T972" s="231"/>
      <c r="U972" s="231"/>
      <c r="V972" s="231"/>
      <c r="W972" s="231"/>
      <c r="X972" s="231"/>
      <c r="Y972" s="231"/>
      <c r="Z972" s="231"/>
    </row>
    <row r="973" spans="1:26" ht="14.25" customHeight="1">
      <c r="A973" s="63"/>
      <c r="B973" s="63"/>
      <c r="C973" s="63"/>
      <c r="D973" s="63"/>
      <c r="E973" s="63"/>
      <c r="F973" s="63"/>
      <c r="G973" s="63"/>
      <c r="H973" s="63"/>
      <c r="I973" s="63"/>
      <c r="J973" s="63"/>
      <c r="K973" s="63"/>
      <c r="L973" s="63"/>
      <c r="M973" s="63"/>
      <c r="N973" s="63"/>
      <c r="O973" s="50"/>
      <c r="P973" s="231"/>
      <c r="Q973" s="231"/>
      <c r="R973" s="231"/>
      <c r="S973" s="231"/>
      <c r="T973" s="231"/>
      <c r="U973" s="231"/>
      <c r="V973" s="231"/>
      <c r="W973" s="231"/>
      <c r="X973" s="231"/>
      <c r="Y973" s="231"/>
      <c r="Z973" s="231"/>
    </row>
    <row r="974" spans="1:26" ht="14.25" customHeight="1">
      <c r="A974" s="63"/>
      <c r="B974" s="63"/>
      <c r="C974" s="63"/>
      <c r="D974" s="63"/>
      <c r="E974" s="63"/>
      <c r="F974" s="63"/>
      <c r="G974" s="63"/>
      <c r="H974" s="63"/>
      <c r="I974" s="63"/>
      <c r="J974" s="63"/>
      <c r="K974" s="63"/>
      <c r="L974" s="63"/>
      <c r="M974" s="63"/>
      <c r="N974" s="63"/>
      <c r="O974" s="50"/>
      <c r="P974" s="231"/>
      <c r="Q974" s="231"/>
      <c r="R974" s="231"/>
      <c r="S974" s="231"/>
      <c r="T974" s="231"/>
      <c r="U974" s="231"/>
      <c r="V974" s="231"/>
      <c r="W974" s="231"/>
      <c r="X974" s="231"/>
      <c r="Y974" s="231"/>
      <c r="Z974" s="231"/>
    </row>
    <row r="975" spans="1:26" ht="14.25" customHeight="1">
      <c r="A975" s="63"/>
      <c r="B975" s="63"/>
      <c r="C975" s="63"/>
      <c r="D975" s="63"/>
      <c r="E975" s="63"/>
      <c r="F975" s="63"/>
      <c r="G975" s="63"/>
      <c r="H975" s="63"/>
      <c r="I975" s="63"/>
      <c r="J975" s="63"/>
      <c r="K975" s="63"/>
      <c r="L975" s="63"/>
      <c r="M975" s="63"/>
      <c r="N975" s="63"/>
      <c r="O975" s="50"/>
      <c r="P975" s="231"/>
      <c r="Q975" s="231"/>
      <c r="R975" s="231"/>
      <c r="S975" s="231"/>
      <c r="T975" s="231"/>
      <c r="U975" s="231"/>
      <c r="V975" s="231"/>
      <c r="W975" s="231"/>
      <c r="X975" s="231"/>
      <c r="Y975" s="231"/>
      <c r="Z975" s="231"/>
    </row>
    <row r="976" spans="1:26" ht="14.25" customHeight="1">
      <c r="A976" s="63"/>
      <c r="B976" s="63"/>
      <c r="C976" s="63"/>
      <c r="D976" s="63"/>
      <c r="E976" s="63"/>
      <c r="F976" s="63"/>
      <c r="G976" s="63"/>
      <c r="H976" s="63"/>
      <c r="I976" s="63"/>
      <c r="J976" s="63"/>
      <c r="K976" s="63"/>
      <c r="L976" s="63"/>
      <c r="M976" s="63"/>
      <c r="N976" s="63"/>
      <c r="O976" s="50"/>
      <c r="P976" s="231"/>
      <c r="Q976" s="231"/>
      <c r="R976" s="231"/>
      <c r="S976" s="231"/>
      <c r="T976" s="231"/>
      <c r="U976" s="231"/>
      <c r="V976" s="231"/>
      <c r="W976" s="231"/>
      <c r="X976" s="231"/>
      <c r="Y976" s="231"/>
      <c r="Z976" s="231"/>
    </row>
    <row r="977" spans="1:26" ht="14.25" customHeight="1">
      <c r="A977" s="63"/>
      <c r="B977" s="63"/>
      <c r="C977" s="63"/>
      <c r="D977" s="63"/>
      <c r="E977" s="63"/>
      <c r="F977" s="63"/>
      <c r="G977" s="63"/>
      <c r="H977" s="63"/>
      <c r="I977" s="63"/>
      <c r="J977" s="63"/>
      <c r="K977" s="63"/>
      <c r="L977" s="63"/>
      <c r="M977" s="63"/>
      <c r="N977" s="63"/>
      <c r="O977" s="50"/>
      <c r="P977" s="231"/>
      <c r="Q977" s="231"/>
      <c r="R977" s="231"/>
      <c r="S977" s="231"/>
      <c r="T977" s="231"/>
      <c r="U977" s="231"/>
      <c r="V977" s="231"/>
      <c r="W977" s="231"/>
      <c r="X977" s="231"/>
      <c r="Y977" s="231"/>
      <c r="Z977" s="231"/>
    </row>
    <row r="978" spans="1:26" ht="14.25" customHeight="1">
      <c r="A978" s="63"/>
      <c r="B978" s="63"/>
      <c r="C978" s="63"/>
      <c r="D978" s="63"/>
      <c r="E978" s="63"/>
      <c r="F978" s="63"/>
      <c r="G978" s="63"/>
      <c r="H978" s="63"/>
      <c r="I978" s="63"/>
      <c r="J978" s="63"/>
      <c r="K978" s="63"/>
      <c r="L978" s="63"/>
      <c r="M978" s="63"/>
      <c r="N978" s="63"/>
      <c r="O978" s="50"/>
      <c r="P978" s="231"/>
      <c r="Q978" s="231"/>
      <c r="R978" s="231"/>
      <c r="S978" s="231"/>
      <c r="T978" s="231"/>
      <c r="U978" s="231"/>
      <c r="V978" s="231"/>
      <c r="W978" s="231"/>
      <c r="X978" s="231"/>
      <c r="Y978" s="231"/>
      <c r="Z978" s="231"/>
    </row>
    <row r="979" spans="1:26" ht="14.25" customHeight="1">
      <c r="A979" s="63"/>
      <c r="B979" s="63"/>
      <c r="C979" s="63"/>
      <c r="D979" s="63"/>
      <c r="E979" s="63"/>
      <c r="F979" s="63"/>
      <c r="G979" s="63"/>
      <c r="H979" s="63"/>
      <c r="I979" s="63"/>
      <c r="J979" s="63"/>
      <c r="K979" s="63"/>
      <c r="L979" s="63"/>
      <c r="M979" s="63"/>
      <c r="N979" s="63"/>
      <c r="O979" s="50"/>
      <c r="P979" s="231"/>
      <c r="Q979" s="231"/>
      <c r="R979" s="231"/>
      <c r="S979" s="231"/>
      <c r="T979" s="231"/>
      <c r="U979" s="231"/>
      <c r="V979" s="231"/>
      <c r="W979" s="231"/>
      <c r="X979" s="231"/>
      <c r="Y979" s="231"/>
      <c r="Z979" s="231"/>
    </row>
    <row r="980" spans="1:26" ht="14.25" customHeight="1">
      <c r="A980" s="63"/>
      <c r="B980" s="63"/>
      <c r="C980" s="63"/>
      <c r="D980" s="63"/>
      <c r="E980" s="63"/>
      <c r="F980" s="63"/>
      <c r="G980" s="63"/>
      <c r="H980" s="63"/>
      <c r="I980" s="63"/>
      <c r="J980" s="63"/>
      <c r="K980" s="63"/>
      <c r="L980" s="63"/>
      <c r="M980" s="63"/>
      <c r="N980" s="63"/>
      <c r="O980" s="50"/>
      <c r="P980" s="231"/>
      <c r="Q980" s="231"/>
      <c r="R980" s="231"/>
      <c r="S980" s="231"/>
      <c r="T980" s="231"/>
      <c r="U980" s="231"/>
      <c r="V980" s="231"/>
      <c r="W980" s="231"/>
      <c r="X980" s="231"/>
      <c r="Y980" s="231"/>
      <c r="Z980" s="231"/>
    </row>
    <row r="981" spans="1:26" ht="14.25" customHeight="1">
      <c r="A981" s="63"/>
      <c r="B981" s="63"/>
      <c r="C981" s="63"/>
      <c r="D981" s="63"/>
      <c r="E981" s="63"/>
      <c r="F981" s="63"/>
      <c r="G981" s="63"/>
      <c r="H981" s="63"/>
      <c r="I981" s="63"/>
      <c r="J981" s="63"/>
      <c r="K981" s="63"/>
      <c r="L981" s="63"/>
      <c r="M981" s="63"/>
      <c r="N981" s="63"/>
      <c r="O981" s="50"/>
      <c r="P981" s="231"/>
      <c r="Q981" s="231"/>
      <c r="R981" s="231"/>
      <c r="S981" s="231"/>
      <c r="T981" s="231"/>
      <c r="U981" s="231"/>
      <c r="V981" s="231"/>
      <c r="W981" s="231"/>
      <c r="X981" s="231"/>
      <c r="Y981" s="231"/>
      <c r="Z981" s="231"/>
    </row>
    <row r="982" spans="1:26" ht="14.25" customHeight="1">
      <c r="A982" s="63"/>
      <c r="B982" s="63"/>
      <c r="C982" s="63"/>
      <c r="D982" s="63"/>
      <c r="E982" s="63"/>
      <c r="F982" s="63"/>
      <c r="G982" s="63"/>
      <c r="H982" s="63"/>
      <c r="I982" s="63"/>
      <c r="J982" s="63"/>
      <c r="K982" s="63"/>
      <c r="L982" s="63"/>
      <c r="M982" s="63"/>
      <c r="N982" s="63"/>
      <c r="O982" s="50"/>
      <c r="P982" s="231"/>
      <c r="Q982" s="231"/>
      <c r="R982" s="231"/>
      <c r="S982" s="231"/>
      <c r="T982" s="231"/>
      <c r="U982" s="231"/>
      <c r="V982" s="231"/>
      <c r="W982" s="231"/>
      <c r="X982" s="231"/>
      <c r="Y982" s="231"/>
      <c r="Z982" s="231"/>
    </row>
    <row r="983" spans="1:26" ht="14.25" customHeight="1">
      <c r="A983" s="63"/>
      <c r="B983" s="63"/>
      <c r="C983" s="63"/>
      <c r="D983" s="63"/>
      <c r="E983" s="63"/>
      <c r="F983" s="63"/>
      <c r="G983" s="63"/>
      <c r="H983" s="63"/>
      <c r="I983" s="63"/>
      <c r="J983" s="63"/>
      <c r="K983" s="63"/>
      <c r="L983" s="63"/>
      <c r="M983" s="63"/>
      <c r="N983" s="63"/>
      <c r="O983" s="50"/>
      <c r="P983" s="231"/>
      <c r="Q983" s="231"/>
      <c r="R983" s="231"/>
      <c r="S983" s="231"/>
      <c r="T983" s="231"/>
      <c r="U983" s="231"/>
      <c r="V983" s="231"/>
      <c r="W983" s="231"/>
      <c r="X983" s="231"/>
      <c r="Y983" s="231"/>
      <c r="Z983" s="231"/>
    </row>
    <row r="984" spans="1:26" ht="14.25" customHeight="1">
      <c r="A984" s="63"/>
      <c r="B984" s="63"/>
      <c r="C984" s="63"/>
      <c r="D984" s="63"/>
      <c r="E984" s="63"/>
      <c r="F984" s="63"/>
      <c r="G984" s="63"/>
      <c r="H984" s="63"/>
      <c r="I984" s="63"/>
      <c r="J984" s="63"/>
      <c r="K984" s="63"/>
      <c r="L984" s="63"/>
      <c r="M984" s="63"/>
      <c r="N984" s="63"/>
      <c r="O984" s="50"/>
      <c r="P984" s="231"/>
      <c r="Q984" s="231"/>
      <c r="R984" s="231"/>
      <c r="S984" s="231"/>
      <c r="T984" s="231"/>
      <c r="U984" s="231"/>
      <c r="V984" s="231"/>
      <c r="W984" s="231"/>
      <c r="X984" s="231"/>
      <c r="Y984" s="231"/>
      <c r="Z984" s="231"/>
    </row>
    <row r="985" spans="1:26" ht="14.25" customHeight="1">
      <c r="A985" s="63"/>
      <c r="B985" s="63"/>
      <c r="C985" s="63"/>
      <c r="D985" s="63"/>
      <c r="E985" s="63"/>
      <c r="F985" s="63"/>
      <c r="G985" s="63"/>
      <c r="H985" s="63"/>
      <c r="I985" s="63"/>
      <c r="J985" s="63"/>
      <c r="K985" s="63"/>
      <c r="L985" s="63"/>
      <c r="M985" s="63"/>
      <c r="N985" s="63"/>
      <c r="O985" s="50"/>
      <c r="P985" s="231"/>
      <c r="Q985" s="231"/>
      <c r="R985" s="231"/>
      <c r="S985" s="231"/>
      <c r="T985" s="231"/>
      <c r="U985" s="231"/>
      <c r="V985" s="231"/>
      <c r="W985" s="231"/>
      <c r="X985" s="231"/>
      <c r="Y985" s="231"/>
      <c r="Z985" s="231"/>
    </row>
    <row r="986" spans="1:26" ht="14.25" customHeight="1">
      <c r="A986" s="63"/>
      <c r="B986" s="63"/>
      <c r="C986" s="63"/>
      <c r="D986" s="63"/>
      <c r="E986" s="63"/>
      <c r="F986" s="63"/>
      <c r="G986" s="63"/>
      <c r="H986" s="63"/>
      <c r="I986" s="63"/>
      <c r="J986" s="63"/>
      <c r="K986" s="63"/>
      <c r="L986" s="63"/>
      <c r="M986" s="63"/>
      <c r="N986" s="63"/>
      <c r="O986" s="50"/>
      <c r="P986" s="231"/>
      <c r="Q986" s="231"/>
      <c r="R986" s="231"/>
      <c r="S986" s="231"/>
      <c r="T986" s="231"/>
      <c r="U986" s="231"/>
      <c r="V986" s="231"/>
      <c r="W986" s="231"/>
      <c r="X986" s="231"/>
      <c r="Y986" s="231"/>
      <c r="Z986" s="231"/>
    </row>
    <row r="987" spans="1:26" ht="14.25" customHeight="1">
      <c r="A987" s="63"/>
      <c r="B987" s="63"/>
      <c r="C987" s="63"/>
      <c r="D987" s="63"/>
      <c r="E987" s="63"/>
      <c r="F987" s="63"/>
      <c r="G987" s="63"/>
      <c r="H987" s="63"/>
      <c r="I987" s="63"/>
      <c r="J987" s="63"/>
      <c r="K987" s="63"/>
      <c r="L987" s="63"/>
      <c r="M987" s="63"/>
      <c r="N987" s="63"/>
      <c r="O987" s="50"/>
      <c r="P987" s="231"/>
      <c r="Q987" s="231"/>
      <c r="R987" s="231"/>
      <c r="S987" s="231"/>
      <c r="T987" s="231"/>
      <c r="U987" s="231"/>
      <c r="V987" s="231"/>
      <c r="W987" s="231"/>
      <c r="X987" s="231"/>
      <c r="Y987" s="231"/>
      <c r="Z987" s="231"/>
    </row>
    <row r="988" spans="1:26" ht="14.25" customHeight="1">
      <c r="A988" s="63"/>
      <c r="B988" s="63"/>
      <c r="C988" s="63"/>
      <c r="D988" s="63"/>
      <c r="E988" s="63"/>
      <c r="F988" s="63"/>
      <c r="G988" s="63"/>
      <c r="H988" s="63"/>
      <c r="I988" s="63"/>
      <c r="J988" s="63"/>
      <c r="K988" s="63"/>
      <c r="L988" s="63"/>
      <c r="M988" s="63"/>
      <c r="N988" s="63"/>
      <c r="O988" s="50"/>
      <c r="P988" s="231"/>
      <c r="Q988" s="231"/>
      <c r="R988" s="231"/>
      <c r="S988" s="231"/>
      <c r="T988" s="231"/>
      <c r="U988" s="231"/>
      <c r="V988" s="231"/>
      <c r="W988" s="231"/>
      <c r="X988" s="231"/>
      <c r="Y988" s="231"/>
      <c r="Z988" s="231"/>
    </row>
    <row r="989" spans="1:26" ht="14.25" customHeight="1">
      <c r="A989" s="63"/>
      <c r="B989" s="63"/>
      <c r="C989" s="63"/>
      <c r="D989" s="63"/>
      <c r="E989" s="63"/>
      <c r="F989" s="63"/>
      <c r="G989" s="63"/>
      <c r="H989" s="63"/>
      <c r="I989" s="63"/>
      <c r="J989" s="63"/>
      <c r="K989" s="63"/>
      <c r="L989" s="63"/>
      <c r="M989" s="63"/>
      <c r="N989" s="63"/>
      <c r="O989" s="50"/>
      <c r="P989" s="231"/>
      <c r="Q989" s="231"/>
      <c r="R989" s="231"/>
      <c r="S989" s="231"/>
      <c r="T989" s="231"/>
      <c r="U989" s="231"/>
      <c r="V989" s="231"/>
      <c r="W989" s="231"/>
      <c r="X989" s="231"/>
      <c r="Y989" s="231"/>
      <c r="Z989" s="231"/>
    </row>
    <row r="990" spans="1:26" ht="14.25" customHeight="1">
      <c r="A990" s="63"/>
      <c r="B990" s="63"/>
      <c r="C990" s="63"/>
      <c r="D990" s="63"/>
      <c r="E990" s="63"/>
      <c r="F990" s="63"/>
      <c r="G990" s="63"/>
      <c r="H990" s="63"/>
      <c r="I990" s="63"/>
      <c r="J990" s="63"/>
      <c r="K990" s="63"/>
      <c r="L990" s="63"/>
      <c r="M990" s="63"/>
      <c r="N990" s="63"/>
      <c r="O990" s="50"/>
      <c r="P990" s="231"/>
      <c r="Q990" s="231"/>
      <c r="R990" s="231"/>
      <c r="S990" s="231"/>
      <c r="T990" s="231"/>
      <c r="U990" s="231"/>
      <c r="V990" s="231"/>
      <c r="W990" s="231"/>
      <c r="X990" s="231"/>
      <c r="Y990" s="231"/>
      <c r="Z990" s="231"/>
    </row>
    <row r="991" spans="1:26" ht="14.25" customHeight="1">
      <c r="A991" s="63"/>
      <c r="B991" s="63"/>
      <c r="C991" s="63"/>
      <c r="D991" s="63"/>
      <c r="E991" s="63"/>
      <c r="F991" s="63"/>
      <c r="G991" s="63"/>
      <c r="H991" s="63"/>
      <c r="I991" s="63"/>
      <c r="J991" s="63"/>
      <c r="K991" s="63"/>
      <c r="L991" s="63"/>
      <c r="M991" s="63"/>
      <c r="N991" s="63"/>
      <c r="O991" s="50"/>
      <c r="P991" s="231"/>
      <c r="Q991" s="231"/>
      <c r="R991" s="231"/>
      <c r="S991" s="231"/>
      <c r="T991" s="231"/>
      <c r="U991" s="231"/>
      <c r="V991" s="231"/>
      <c r="W991" s="231"/>
      <c r="X991" s="231"/>
      <c r="Y991" s="231"/>
      <c r="Z991" s="231"/>
    </row>
    <row r="992" spans="1:26" ht="14.25" customHeight="1">
      <c r="A992" s="63"/>
      <c r="B992" s="63"/>
      <c r="C992" s="63"/>
      <c r="D992" s="63"/>
      <c r="E992" s="63"/>
      <c r="F992" s="63"/>
      <c r="G992" s="63"/>
      <c r="H992" s="63"/>
      <c r="I992" s="63"/>
      <c r="J992" s="63"/>
      <c r="K992" s="63"/>
      <c r="L992" s="63"/>
      <c r="M992" s="63"/>
      <c r="N992" s="63"/>
      <c r="O992" s="50"/>
      <c r="P992" s="231"/>
      <c r="Q992" s="231"/>
      <c r="R992" s="231"/>
      <c r="S992" s="231"/>
      <c r="T992" s="231"/>
      <c r="U992" s="231"/>
      <c r="V992" s="231"/>
      <c r="W992" s="231"/>
      <c r="X992" s="231"/>
      <c r="Y992" s="231"/>
      <c r="Z992" s="231"/>
    </row>
    <row r="993" spans="1:26" ht="14.25" customHeight="1">
      <c r="A993" s="63"/>
      <c r="B993" s="63"/>
      <c r="C993" s="63"/>
      <c r="D993" s="63"/>
      <c r="E993" s="63"/>
      <c r="F993" s="63"/>
      <c r="G993" s="63"/>
      <c r="H993" s="63"/>
      <c r="I993" s="63"/>
      <c r="J993" s="63"/>
      <c r="K993" s="63"/>
      <c r="L993" s="63"/>
      <c r="M993" s="63"/>
      <c r="N993" s="63"/>
      <c r="O993" s="50"/>
      <c r="P993" s="231"/>
      <c r="Q993" s="231"/>
      <c r="R993" s="231"/>
      <c r="S993" s="231"/>
      <c r="T993" s="231"/>
      <c r="U993" s="231"/>
      <c r="V993" s="231"/>
      <c r="W993" s="231"/>
      <c r="X993" s="231"/>
      <c r="Y993" s="231"/>
      <c r="Z993" s="231"/>
    </row>
    <row r="994" spans="1:26" ht="14.25" customHeight="1">
      <c r="A994" s="63"/>
      <c r="B994" s="63"/>
      <c r="C994" s="63"/>
      <c r="D994" s="63"/>
      <c r="E994" s="63"/>
      <c r="F994" s="63"/>
      <c r="G994" s="63"/>
      <c r="H994" s="63"/>
      <c r="I994" s="63"/>
      <c r="J994" s="63"/>
      <c r="K994" s="63"/>
      <c r="L994" s="63"/>
      <c r="M994" s="63"/>
      <c r="N994" s="63"/>
      <c r="O994" s="50"/>
      <c r="P994" s="231"/>
      <c r="Q994" s="231"/>
      <c r="R994" s="231"/>
      <c r="S994" s="231"/>
      <c r="T994" s="231"/>
      <c r="U994" s="231"/>
      <c r="V994" s="231"/>
      <c r="W994" s="231"/>
      <c r="X994" s="231"/>
      <c r="Y994" s="231"/>
      <c r="Z994" s="231"/>
    </row>
    <row r="995" spans="1:26" ht="14.25" customHeight="1">
      <c r="A995" s="63"/>
      <c r="B995" s="63"/>
      <c r="C995" s="63"/>
      <c r="D995" s="63"/>
      <c r="E995" s="63"/>
      <c r="F995" s="63"/>
      <c r="G995" s="63"/>
      <c r="H995" s="63"/>
      <c r="I995" s="63"/>
      <c r="J995" s="63"/>
      <c r="K995" s="63"/>
      <c r="L995" s="63"/>
      <c r="M995" s="63"/>
      <c r="N995" s="63"/>
      <c r="O995" s="50"/>
      <c r="P995" s="231"/>
      <c r="Q995" s="231"/>
      <c r="R995" s="231"/>
      <c r="S995" s="231"/>
      <c r="T995" s="231"/>
      <c r="U995" s="231"/>
      <c r="V995" s="231"/>
      <c r="W995" s="231"/>
      <c r="X995" s="231"/>
      <c r="Y995" s="231"/>
      <c r="Z995" s="231"/>
    </row>
    <row r="996" spans="1:26" ht="14.25" customHeight="1">
      <c r="A996" s="63"/>
      <c r="B996" s="63"/>
      <c r="C996" s="63"/>
      <c r="D996" s="63"/>
      <c r="E996" s="63"/>
      <c r="F996" s="63"/>
      <c r="G996" s="63"/>
      <c r="H996" s="63"/>
      <c r="I996" s="63"/>
      <c r="J996" s="63"/>
      <c r="K996" s="63"/>
      <c r="L996" s="63"/>
      <c r="M996" s="63"/>
      <c r="N996" s="63"/>
      <c r="O996" s="50"/>
      <c r="P996" s="231"/>
      <c r="Q996" s="231"/>
      <c r="R996" s="231"/>
      <c r="S996" s="231"/>
      <c r="T996" s="231"/>
      <c r="U996" s="231"/>
      <c r="V996" s="231"/>
      <c r="W996" s="231"/>
      <c r="X996" s="231"/>
      <c r="Y996" s="231"/>
      <c r="Z996" s="231"/>
    </row>
    <row r="997" spans="1:26" ht="14.25" customHeight="1">
      <c r="A997" s="63"/>
      <c r="B997" s="63"/>
      <c r="C997" s="63"/>
      <c r="D997" s="63"/>
      <c r="E997" s="63"/>
      <c r="F997" s="63"/>
      <c r="G997" s="63"/>
      <c r="H997" s="63"/>
      <c r="I997" s="63"/>
      <c r="J997" s="63"/>
      <c r="K997" s="63"/>
      <c r="L997" s="63"/>
      <c r="M997" s="63"/>
      <c r="N997" s="63"/>
      <c r="O997" s="50"/>
      <c r="P997" s="231"/>
      <c r="Q997" s="231"/>
      <c r="R997" s="231"/>
      <c r="S997" s="231"/>
      <c r="T997" s="231"/>
      <c r="U997" s="231"/>
      <c r="V997" s="231"/>
      <c r="W997" s="231"/>
      <c r="X997" s="231"/>
      <c r="Y997" s="231"/>
      <c r="Z997" s="231"/>
    </row>
    <row r="998" spans="1:26" ht="14.25" customHeight="1">
      <c r="A998" s="63"/>
      <c r="B998" s="63"/>
      <c r="C998" s="63"/>
      <c r="D998" s="63"/>
      <c r="E998" s="63"/>
      <c r="F998" s="63"/>
      <c r="G998" s="63"/>
      <c r="H998" s="63"/>
      <c r="I998" s="63"/>
      <c r="J998" s="63"/>
      <c r="K998" s="63"/>
      <c r="L998" s="63"/>
      <c r="M998" s="63"/>
      <c r="N998" s="63"/>
      <c r="O998" s="50"/>
      <c r="P998" s="231"/>
      <c r="Q998" s="231"/>
      <c r="R998" s="231"/>
      <c r="S998" s="231"/>
      <c r="T998" s="231"/>
      <c r="U998" s="231"/>
      <c r="V998" s="231"/>
      <c r="W998" s="231"/>
      <c r="X998" s="231"/>
      <c r="Y998" s="231"/>
      <c r="Z998" s="231"/>
    </row>
    <row r="999" spans="1:26" ht="14.25" customHeight="1">
      <c r="A999" s="63"/>
      <c r="B999" s="63"/>
      <c r="C999" s="63"/>
      <c r="D999" s="63"/>
      <c r="E999" s="63"/>
      <c r="F999" s="63"/>
      <c r="G999" s="63"/>
      <c r="H999" s="63"/>
      <c r="I999" s="63"/>
      <c r="J999" s="63"/>
      <c r="K999" s="63"/>
      <c r="L999" s="63"/>
      <c r="M999" s="63"/>
      <c r="N999" s="63"/>
      <c r="O999" s="50"/>
      <c r="P999" s="231"/>
      <c r="Q999" s="231"/>
      <c r="R999" s="231"/>
      <c r="S999" s="231"/>
      <c r="T999" s="231"/>
      <c r="U999" s="231"/>
      <c r="V999" s="231"/>
      <c r="W999" s="231"/>
      <c r="X999" s="231"/>
      <c r="Y999" s="231"/>
      <c r="Z999" s="231"/>
    </row>
    <row r="1000" spans="1:26" ht="14.25" customHeight="1">
      <c r="A1000" s="63"/>
      <c r="B1000" s="63"/>
      <c r="C1000" s="63"/>
      <c r="D1000" s="63"/>
      <c r="E1000" s="63"/>
      <c r="F1000" s="63"/>
      <c r="G1000" s="63"/>
      <c r="H1000" s="63"/>
      <c r="I1000" s="63"/>
      <c r="J1000" s="63"/>
      <c r="K1000" s="63"/>
      <c r="L1000" s="63"/>
      <c r="M1000" s="63"/>
      <c r="N1000" s="63"/>
      <c r="O1000" s="50"/>
      <c r="P1000" s="231"/>
      <c r="Q1000" s="231"/>
      <c r="R1000" s="231"/>
      <c r="S1000" s="231"/>
      <c r="T1000" s="231"/>
      <c r="U1000" s="231"/>
      <c r="V1000" s="231"/>
      <c r="W1000" s="231"/>
      <c r="X1000" s="231"/>
      <c r="Y1000" s="231"/>
      <c r="Z1000" s="231"/>
    </row>
  </sheetData>
  <mergeCells count="20">
    <mergeCell ref="A16:A17"/>
    <mergeCell ref="B16:B17"/>
    <mergeCell ref="C16:C17"/>
    <mergeCell ref="D16:D17"/>
    <mergeCell ref="E16:E17"/>
    <mergeCell ref="F6:O6"/>
    <mergeCell ref="F7:O7"/>
    <mergeCell ref="H16:H17"/>
    <mergeCell ref="I16:I17"/>
    <mergeCell ref="J16:K16"/>
    <mergeCell ref="L16:M16"/>
    <mergeCell ref="N16:N17"/>
    <mergeCell ref="O16:O17"/>
    <mergeCell ref="F16:F17"/>
    <mergeCell ref="G16:G17"/>
    <mergeCell ref="A1:O1"/>
    <mergeCell ref="A2:O2"/>
    <mergeCell ref="A3:O3"/>
    <mergeCell ref="A4:O4"/>
    <mergeCell ref="A5:O5"/>
  </mergeCells>
  <pageMargins left="1.6535433070866143" right="0.11811023622047245" top="0.27559055118110243" bottom="0.23622047244094491" header="0" footer="0"/>
  <pageSetup scale="55" fitToWidth="0" fitToHeight="0" orientation="landscape"/>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9"/>
  <sheetViews>
    <sheetView showGridLines="0" workbookViewId="0">
      <selection activeCell="K14" sqref="K14"/>
    </sheetView>
  </sheetViews>
  <sheetFormatPr defaultColWidth="12.7109375" defaultRowHeight="15" customHeight="1"/>
  <cols>
    <col min="1" max="1" width="5.42578125" customWidth="1"/>
    <col min="2" max="2" width="5.28515625" customWidth="1"/>
    <col min="3" max="4" width="5" customWidth="1"/>
    <col min="5" max="5" width="5.28515625" customWidth="1"/>
    <col min="6" max="6" width="57.28515625" customWidth="1"/>
    <col min="7" max="7" width="15.85546875" customWidth="1"/>
    <col min="8" max="8" width="14.28515625" customWidth="1"/>
    <col min="9" max="9" width="14.85546875" customWidth="1"/>
    <col min="10" max="10" width="15.42578125" customWidth="1"/>
    <col min="11" max="26" width="11.42578125" customWidth="1"/>
  </cols>
  <sheetData>
    <row r="1" spans="1:26" ht="15.75" customHeight="1">
      <c r="A1" s="409" t="str">
        <f>+PPNE1!B1</f>
        <v>Plan Operativo Anual</v>
      </c>
      <c r="B1" s="425"/>
      <c r="C1" s="425"/>
      <c r="D1" s="425"/>
      <c r="E1" s="425"/>
      <c r="F1" s="425"/>
      <c r="G1" s="425"/>
      <c r="H1" s="425"/>
      <c r="I1" s="425"/>
      <c r="J1" s="425"/>
      <c r="K1" s="426"/>
      <c r="L1" s="231"/>
      <c r="M1" s="231"/>
      <c r="N1" s="231"/>
      <c r="O1" s="231"/>
      <c r="P1" s="231"/>
      <c r="Q1" s="231"/>
      <c r="R1" s="231"/>
      <c r="S1" s="231"/>
      <c r="T1" s="231"/>
      <c r="U1" s="231"/>
      <c r="V1" s="231"/>
      <c r="W1" s="231"/>
      <c r="X1" s="231"/>
      <c r="Y1" s="231"/>
      <c r="Z1" s="231"/>
    </row>
    <row r="2" spans="1:26" ht="15.75" customHeight="1">
      <c r="A2" s="406" t="s">
        <v>1</v>
      </c>
      <c r="B2" s="423"/>
      <c r="C2" s="423"/>
      <c r="D2" s="423"/>
      <c r="E2" s="423"/>
      <c r="F2" s="423"/>
      <c r="G2" s="423"/>
      <c r="H2" s="423"/>
      <c r="I2" s="423"/>
      <c r="J2" s="423"/>
      <c r="K2" s="419"/>
      <c r="L2" s="231"/>
      <c r="M2" s="231"/>
      <c r="N2" s="231"/>
      <c r="O2" s="231"/>
      <c r="P2" s="231"/>
      <c r="Q2" s="231"/>
      <c r="R2" s="231"/>
      <c r="S2" s="231"/>
      <c r="T2" s="231"/>
      <c r="U2" s="231"/>
      <c r="V2" s="231"/>
      <c r="W2" s="231"/>
      <c r="X2" s="231"/>
      <c r="Y2" s="231"/>
      <c r="Z2" s="231"/>
    </row>
    <row r="3" spans="1:26" ht="15.75" customHeight="1">
      <c r="A3" s="407" t="s">
        <v>2</v>
      </c>
      <c r="B3" s="423"/>
      <c r="C3" s="423"/>
      <c r="D3" s="423"/>
      <c r="E3" s="423"/>
      <c r="F3" s="423"/>
      <c r="G3" s="423"/>
      <c r="H3" s="423"/>
      <c r="I3" s="423"/>
      <c r="J3" s="423"/>
      <c r="K3" s="419"/>
      <c r="L3" s="231"/>
      <c r="M3" s="231"/>
      <c r="N3" s="231"/>
      <c r="O3" s="231"/>
      <c r="P3" s="231"/>
      <c r="Q3" s="231"/>
      <c r="R3" s="231"/>
      <c r="S3" s="231"/>
      <c r="T3" s="231"/>
      <c r="U3" s="231"/>
      <c r="V3" s="231"/>
      <c r="W3" s="231"/>
      <c r="X3" s="231"/>
      <c r="Y3" s="231"/>
      <c r="Z3" s="231"/>
    </row>
    <row r="4" spans="1:26" ht="15.75" customHeight="1">
      <c r="A4" s="408" t="s">
        <v>861</v>
      </c>
      <c r="B4" s="423"/>
      <c r="C4" s="423"/>
      <c r="D4" s="423"/>
      <c r="E4" s="423"/>
      <c r="F4" s="423"/>
      <c r="G4" s="423"/>
      <c r="H4" s="423"/>
      <c r="I4" s="423"/>
      <c r="J4" s="423"/>
      <c r="K4" s="419"/>
      <c r="L4" s="231"/>
      <c r="M4" s="231"/>
      <c r="N4" s="231"/>
      <c r="O4" s="231"/>
      <c r="P4" s="231"/>
      <c r="Q4" s="231"/>
      <c r="R4" s="231"/>
      <c r="S4" s="231"/>
      <c r="T4" s="231"/>
      <c r="U4" s="231"/>
      <c r="V4" s="231"/>
      <c r="W4" s="231"/>
      <c r="X4" s="231"/>
      <c r="Y4" s="231"/>
      <c r="Z4" s="231"/>
    </row>
    <row r="5" spans="1:26" ht="15.75" customHeight="1">
      <c r="A5" s="408">
        <f>+PPNE1!C5</f>
        <v>2026</v>
      </c>
      <c r="B5" s="423"/>
      <c r="C5" s="423"/>
      <c r="D5" s="423"/>
      <c r="E5" s="423"/>
      <c r="F5" s="423"/>
      <c r="G5" s="423"/>
      <c r="H5" s="423"/>
      <c r="I5" s="423"/>
      <c r="J5" s="423"/>
      <c r="K5" s="419"/>
      <c r="L5" s="231"/>
      <c r="M5" s="231"/>
      <c r="N5" s="231"/>
      <c r="O5" s="231"/>
      <c r="P5" s="231"/>
      <c r="Q5" s="231"/>
      <c r="R5" s="231"/>
      <c r="S5" s="231"/>
      <c r="T5" s="231"/>
      <c r="U5" s="231"/>
      <c r="V5" s="231"/>
      <c r="W5" s="231"/>
      <c r="X5" s="231"/>
      <c r="Y5" s="231"/>
      <c r="Z5" s="231"/>
    </row>
    <row r="6" spans="1:26" ht="15.75" customHeight="1">
      <c r="A6" s="201" t="s">
        <v>15</v>
      </c>
      <c r="B6" s="241"/>
      <c r="C6" s="241"/>
      <c r="D6" s="241"/>
      <c r="E6" s="241"/>
      <c r="F6" s="389" t="str">
        <f>+PPNE1!B6</f>
        <v>Cibao Norte</v>
      </c>
      <c r="G6" s="418"/>
      <c r="H6" s="418"/>
      <c r="I6" s="418"/>
      <c r="J6" s="418"/>
      <c r="K6" s="419"/>
      <c r="L6" s="231"/>
      <c r="M6" s="231"/>
      <c r="N6" s="231"/>
      <c r="O6" s="231"/>
      <c r="P6" s="231"/>
      <c r="Q6" s="231"/>
      <c r="R6" s="231"/>
      <c r="S6" s="231"/>
      <c r="T6" s="231"/>
      <c r="U6" s="231"/>
      <c r="V6" s="231"/>
      <c r="W6" s="231"/>
      <c r="X6" s="231"/>
      <c r="Y6" s="231"/>
      <c r="Z6" s="231"/>
    </row>
    <row r="7" spans="1:26" ht="15.75" customHeight="1">
      <c r="A7" s="202" t="s">
        <v>594</v>
      </c>
      <c r="B7" s="242"/>
      <c r="C7" s="242"/>
      <c r="D7" s="243"/>
      <c r="E7" s="242"/>
      <c r="F7" s="410">
        <f>+PPNE1!B7</f>
        <v>0</v>
      </c>
      <c r="G7" s="418"/>
      <c r="H7" s="418"/>
      <c r="I7" s="418"/>
      <c r="J7" s="418"/>
      <c r="K7" s="419"/>
      <c r="L7" s="231"/>
      <c r="M7" s="231"/>
      <c r="N7" s="231"/>
      <c r="O7" s="231"/>
      <c r="P7" s="231"/>
      <c r="Q7" s="231"/>
      <c r="R7" s="231"/>
      <c r="S7" s="231"/>
      <c r="T7" s="231"/>
      <c r="U7" s="231"/>
      <c r="V7" s="231"/>
      <c r="W7" s="231"/>
      <c r="X7" s="231"/>
      <c r="Y7" s="231"/>
      <c r="Z7" s="231"/>
    </row>
    <row r="8" spans="1:26" ht="15.75" customHeight="1">
      <c r="A8" s="269" t="s">
        <v>557</v>
      </c>
      <c r="B8" s="270"/>
      <c r="C8" s="270"/>
      <c r="D8" s="270"/>
      <c r="E8" s="270"/>
      <c r="F8" s="270"/>
      <c r="G8" s="270"/>
      <c r="H8" s="270"/>
      <c r="I8" s="270"/>
      <c r="J8" s="270"/>
      <c r="K8" s="271"/>
      <c r="L8" s="231"/>
      <c r="M8" s="231"/>
      <c r="N8" s="231"/>
      <c r="O8" s="231"/>
      <c r="P8" s="231"/>
      <c r="Q8" s="231"/>
      <c r="R8" s="231"/>
      <c r="S8" s="231"/>
      <c r="T8" s="231"/>
      <c r="U8" s="231"/>
      <c r="V8" s="231"/>
      <c r="W8" s="231"/>
      <c r="X8" s="231"/>
      <c r="Y8" s="231"/>
      <c r="Z8" s="231"/>
    </row>
    <row r="9" spans="1:26" ht="14.25" customHeight="1">
      <c r="A9" s="272" t="s">
        <v>595</v>
      </c>
      <c r="B9" s="273"/>
      <c r="C9" s="273"/>
      <c r="D9" s="273"/>
      <c r="E9" s="274"/>
      <c r="F9" s="274"/>
      <c r="G9" s="275">
        <f>+PPNE3!F16</f>
        <v>42000000</v>
      </c>
      <c r="H9" s="275"/>
      <c r="I9" s="275"/>
      <c r="J9" s="275"/>
      <c r="K9" s="276"/>
      <c r="L9" s="231"/>
      <c r="M9" s="231"/>
      <c r="N9" s="231"/>
      <c r="O9" s="231"/>
      <c r="P9" s="231"/>
      <c r="Q9" s="231"/>
      <c r="R9" s="231"/>
      <c r="S9" s="231"/>
      <c r="T9" s="231"/>
      <c r="U9" s="231"/>
      <c r="V9" s="231"/>
      <c r="W9" s="231"/>
      <c r="X9" s="231"/>
      <c r="Y9" s="231"/>
      <c r="Z9" s="231"/>
    </row>
    <row r="10" spans="1:26" ht="14.25" customHeight="1">
      <c r="A10" s="272" t="s">
        <v>596</v>
      </c>
      <c r="B10" s="273"/>
      <c r="C10" s="273"/>
      <c r="D10" s="273"/>
      <c r="E10" s="274"/>
      <c r="F10" s="274"/>
      <c r="G10" s="275">
        <f>+PPNE3!F25</f>
        <v>93036789</v>
      </c>
      <c r="H10" s="275"/>
      <c r="I10" s="275"/>
      <c r="J10" s="275"/>
      <c r="K10" s="276"/>
      <c r="L10" s="231"/>
      <c r="M10" s="231"/>
      <c r="N10" s="231"/>
      <c r="O10" s="231"/>
      <c r="P10" s="231"/>
      <c r="Q10" s="231"/>
      <c r="R10" s="231"/>
      <c r="S10" s="231"/>
      <c r="T10" s="231"/>
      <c r="U10" s="231"/>
      <c r="V10" s="231"/>
      <c r="W10" s="231"/>
      <c r="X10" s="231"/>
      <c r="Y10" s="231"/>
      <c r="Z10" s="231"/>
    </row>
    <row r="11" spans="1:26" ht="14.25" customHeight="1">
      <c r="A11" s="272" t="s">
        <v>597</v>
      </c>
      <c r="B11" s="273"/>
      <c r="C11" s="273"/>
      <c r="D11" s="273"/>
      <c r="E11" s="274"/>
      <c r="F11" s="274"/>
      <c r="G11" s="275">
        <f>+PPNE3!F15</f>
        <v>235500000</v>
      </c>
      <c r="H11" s="275"/>
      <c r="I11" s="275"/>
      <c r="J11" s="275"/>
      <c r="K11" s="276"/>
      <c r="L11" s="231"/>
      <c r="M11" s="231"/>
      <c r="N11" s="231"/>
      <c r="O11" s="231"/>
      <c r="P11" s="231"/>
      <c r="Q11" s="231"/>
      <c r="R11" s="231"/>
      <c r="S11" s="231"/>
      <c r="T11" s="231"/>
      <c r="U11" s="231"/>
      <c r="V11" s="231"/>
      <c r="W11" s="231"/>
      <c r="X11" s="231"/>
      <c r="Y11" s="231"/>
      <c r="Z11" s="231"/>
    </row>
    <row r="12" spans="1:26" ht="14.25" customHeight="1">
      <c r="A12" s="272" t="s">
        <v>598</v>
      </c>
      <c r="B12" s="273"/>
      <c r="C12" s="273"/>
      <c r="D12" s="273"/>
      <c r="E12" s="274"/>
      <c r="F12" s="274"/>
      <c r="G12" s="275">
        <f>+PPNE3!F9+PPNE3!F17+PPNE3!F21+PPNE3!F22</f>
        <v>0</v>
      </c>
      <c r="H12" s="275"/>
      <c r="I12" s="275"/>
      <c r="J12" s="275"/>
      <c r="K12" s="276"/>
      <c r="L12" s="231"/>
      <c r="M12" s="231"/>
      <c r="N12" s="231"/>
      <c r="O12" s="231"/>
      <c r="P12" s="231"/>
      <c r="Q12" s="231"/>
      <c r="R12" s="231"/>
      <c r="S12" s="231"/>
      <c r="T12" s="231"/>
      <c r="U12" s="231"/>
      <c r="V12" s="231"/>
      <c r="W12" s="231"/>
      <c r="X12" s="231"/>
      <c r="Y12" s="231"/>
      <c r="Z12" s="231"/>
    </row>
    <row r="13" spans="1:26" ht="14.25" customHeight="1">
      <c r="A13" s="272" t="s">
        <v>599</v>
      </c>
      <c r="B13" s="273"/>
      <c r="C13" s="273"/>
      <c r="D13" s="273"/>
      <c r="E13" s="274"/>
      <c r="F13" s="274"/>
      <c r="G13" s="54">
        <f>+PPNE3!F18</f>
        <v>0</v>
      </c>
      <c r="H13" s="275"/>
      <c r="I13" s="275"/>
      <c r="J13" s="275"/>
      <c r="K13" s="276"/>
      <c r="L13" s="231"/>
      <c r="M13" s="231"/>
      <c r="N13" s="231"/>
      <c r="O13" s="231"/>
      <c r="P13" s="231"/>
      <c r="Q13" s="231"/>
      <c r="R13" s="231"/>
      <c r="S13" s="231"/>
      <c r="T13" s="231"/>
      <c r="U13" s="231"/>
      <c r="V13" s="231"/>
      <c r="W13" s="231"/>
      <c r="X13" s="231"/>
      <c r="Y13" s="231"/>
      <c r="Z13" s="231"/>
    </row>
    <row r="14" spans="1:26" ht="14.25" customHeight="1">
      <c r="A14" s="277" t="s">
        <v>600</v>
      </c>
      <c r="B14" s="278"/>
      <c r="C14" s="278"/>
      <c r="D14" s="278"/>
      <c r="E14" s="279"/>
      <c r="F14" s="279"/>
      <c r="G14" s="55">
        <f>SUM(G9:G13)</f>
        <v>370536789</v>
      </c>
      <c r="H14" s="280"/>
      <c r="I14" s="280"/>
      <c r="J14" s="280"/>
      <c r="K14" s="281"/>
      <c r="L14" s="231"/>
      <c r="M14" s="231"/>
      <c r="N14" s="231"/>
      <c r="O14" s="231"/>
      <c r="P14" s="231"/>
      <c r="Q14" s="231"/>
      <c r="R14" s="231"/>
      <c r="S14" s="231"/>
      <c r="T14" s="231"/>
      <c r="U14" s="231"/>
      <c r="V14" s="231"/>
      <c r="W14" s="231"/>
      <c r="X14" s="231"/>
      <c r="Y14" s="231"/>
      <c r="Z14" s="231"/>
    </row>
    <row r="15" spans="1:26" ht="15.75" customHeight="1">
      <c r="A15" s="282" t="s">
        <v>601</v>
      </c>
      <c r="B15" s="283"/>
      <c r="C15" s="283"/>
      <c r="D15" s="283"/>
      <c r="E15" s="283"/>
      <c r="F15" s="283"/>
      <c r="G15" s="283"/>
      <c r="H15" s="283"/>
      <c r="I15" s="283"/>
      <c r="J15" s="283"/>
      <c r="K15" s="284"/>
      <c r="L15" s="231"/>
      <c r="M15" s="231"/>
      <c r="N15" s="231"/>
      <c r="O15" s="231"/>
      <c r="P15" s="231"/>
      <c r="Q15" s="231"/>
      <c r="R15" s="231"/>
      <c r="S15" s="231"/>
      <c r="T15" s="231"/>
      <c r="U15" s="231"/>
      <c r="V15" s="231"/>
      <c r="W15" s="231"/>
      <c r="X15" s="231"/>
      <c r="Y15" s="231"/>
      <c r="Z15" s="231"/>
    </row>
    <row r="16" spans="1:26" ht="19.5" customHeight="1">
      <c r="A16" s="417" t="s">
        <v>602</v>
      </c>
      <c r="B16" s="417" t="s">
        <v>603</v>
      </c>
      <c r="C16" s="417" t="s">
        <v>562</v>
      </c>
      <c r="D16" s="417" t="s">
        <v>604</v>
      </c>
      <c r="E16" s="417" t="s">
        <v>563</v>
      </c>
      <c r="F16" s="416" t="s">
        <v>605</v>
      </c>
      <c r="G16" s="411" t="s">
        <v>862</v>
      </c>
      <c r="H16" s="411" t="s">
        <v>537</v>
      </c>
      <c r="I16" s="411" t="s">
        <v>67</v>
      </c>
      <c r="J16" s="415" t="s">
        <v>610</v>
      </c>
      <c r="K16" s="415" t="s">
        <v>566</v>
      </c>
      <c r="L16" s="231"/>
      <c r="M16" s="231"/>
      <c r="N16" s="231"/>
      <c r="O16" s="231"/>
      <c r="P16" s="231"/>
      <c r="Q16" s="231"/>
      <c r="R16" s="231"/>
      <c r="S16" s="231"/>
      <c r="T16" s="231"/>
      <c r="U16" s="231"/>
      <c r="V16" s="231"/>
      <c r="W16" s="231"/>
      <c r="X16" s="231"/>
      <c r="Y16" s="231"/>
      <c r="Z16" s="231"/>
    </row>
    <row r="17" spans="1:26" ht="44.25" customHeight="1">
      <c r="A17" s="422"/>
      <c r="B17" s="422"/>
      <c r="C17" s="422"/>
      <c r="D17" s="422"/>
      <c r="E17" s="422"/>
      <c r="F17" s="422"/>
      <c r="G17" s="422"/>
      <c r="H17" s="422"/>
      <c r="I17" s="422"/>
      <c r="J17" s="422"/>
      <c r="K17" s="422"/>
      <c r="L17" s="231"/>
      <c r="M17" s="231"/>
      <c r="N17" s="231"/>
      <c r="O17" s="231"/>
      <c r="P17" s="231"/>
      <c r="Q17" s="231"/>
      <c r="R17" s="231"/>
      <c r="S17" s="231"/>
      <c r="T17" s="231"/>
      <c r="U17" s="231"/>
      <c r="V17" s="231"/>
      <c r="W17" s="231"/>
      <c r="X17" s="231"/>
      <c r="Y17" s="231"/>
      <c r="Z17" s="231"/>
    </row>
    <row r="18" spans="1:26" ht="14.25" customHeight="1">
      <c r="A18" s="311">
        <v>2</v>
      </c>
      <c r="B18" s="312"/>
      <c r="C18" s="312"/>
      <c r="D18" s="312"/>
      <c r="E18" s="312"/>
      <c r="F18" s="313" t="s">
        <v>35</v>
      </c>
      <c r="G18" s="314">
        <f>+G19+G67+G170+G254+G270+G323</f>
        <v>42000000</v>
      </c>
      <c r="H18" s="314">
        <f>+H19+H67+H170+H254+H270+H323</f>
        <v>93036789</v>
      </c>
      <c r="I18" s="314">
        <f>+I19+I67+I170+I254+I270+I323</f>
        <v>235500000</v>
      </c>
      <c r="J18" s="314">
        <f>+J19+J67+J170+J254+J270+J323</f>
        <v>370536789</v>
      </c>
      <c r="K18" s="314">
        <f t="shared" ref="K18" si="0">+K19+K67+K170+K254+K270+K323</f>
        <v>100.11611775477439</v>
      </c>
      <c r="L18" s="231"/>
      <c r="M18" s="231"/>
      <c r="N18" s="231"/>
      <c r="O18" s="231"/>
      <c r="P18" s="231"/>
      <c r="Q18" s="231"/>
      <c r="R18" s="231"/>
      <c r="S18" s="231"/>
      <c r="T18" s="231"/>
      <c r="U18" s="231"/>
      <c r="V18" s="231"/>
      <c r="W18" s="231"/>
      <c r="X18" s="231"/>
      <c r="Y18" s="231"/>
      <c r="Z18" s="231"/>
    </row>
    <row r="19" spans="1:26" ht="14.25" customHeight="1">
      <c r="A19" s="315">
        <v>2</v>
      </c>
      <c r="B19" s="316">
        <v>1</v>
      </c>
      <c r="C19" s="316"/>
      <c r="D19" s="316"/>
      <c r="E19" s="316"/>
      <c r="F19" s="317" t="s">
        <v>615</v>
      </c>
      <c r="G19" s="318">
        <f>+G20+G42+G54+G58</f>
        <v>0</v>
      </c>
      <c r="H19" s="318">
        <f>+H20+H42+H54+H58</f>
        <v>1593320</v>
      </c>
      <c r="I19" s="318">
        <f>+I20+I42+I54+I58</f>
        <v>235500000</v>
      </c>
      <c r="J19" s="318">
        <f>+J20+J42+J54+J58</f>
        <v>237093320</v>
      </c>
      <c r="K19" s="318">
        <f t="shared" ref="K19" si="1">+K20+K42+K54+K58</f>
        <v>63.986445351314352</v>
      </c>
      <c r="L19" s="231"/>
      <c r="M19" s="231"/>
      <c r="N19" s="231"/>
      <c r="O19" s="231"/>
      <c r="P19" s="231"/>
      <c r="Q19" s="231"/>
      <c r="R19" s="231"/>
      <c r="S19" s="231"/>
      <c r="T19" s="231"/>
      <c r="U19" s="231"/>
      <c r="V19" s="231"/>
      <c r="W19" s="231"/>
      <c r="X19" s="231"/>
      <c r="Y19" s="231"/>
      <c r="Z19" s="231"/>
    </row>
    <row r="20" spans="1:26" ht="14.25" customHeight="1">
      <c r="A20" s="319">
        <v>2</v>
      </c>
      <c r="B20" s="320">
        <v>1</v>
      </c>
      <c r="C20" s="320">
        <v>1</v>
      </c>
      <c r="D20" s="320"/>
      <c r="E20" s="320"/>
      <c r="F20" s="321" t="s">
        <v>616</v>
      </c>
      <c r="G20" s="322">
        <f>+G21+G26+G33+G35+G37</f>
        <v>0</v>
      </c>
      <c r="H20" s="294">
        <f>+H21+H28+H36+H38+H40+H45</f>
        <v>1593320</v>
      </c>
      <c r="I20" s="294">
        <f>+I21+I28+I36+I38+I40+I45</f>
        <v>235500000</v>
      </c>
      <c r="J20" s="294">
        <f>+J21+J28+J36+J38+J40+J45</f>
        <v>237093320</v>
      </c>
      <c r="K20" s="306">
        <f t="shared" ref="K20" si="2">+K21+K28+K36+K38+K40+K45</f>
        <v>63.986445351314352</v>
      </c>
      <c r="L20" s="231"/>
      <c r="M20" s="231"/>
      <c r="N20" s="231"/>
      <c r="O20" s="231"/>
      <c r="P20" s="231"/>
      <c r="Q20" s="231"/>
      <c r="R20" s="231"/>
      <c r="S20" s="231"/>
      <c r="T20" s="231"/>
      <c r="U20" s="231"/>
      <c r="V20" s="231"/>
      <c r="W20" s="231"/>
      <c r="X20" s="231"/>
      <c r="Y20" s="231"/>
      <c r="Z20" s="231"/>
    </row>
    <row r="21" spans="1:26" ht="14.25" customHeight="1">
      <c r="A21" s="323">
        <v>2</v>
      </c>
      <c r="B21" s="324">
        <v>1</v>
      </c>
      <c r="C21" s="324">
        <v>1</v>
      </c>
      <c r="D21" s="324">
        <v>1</v>
      </c>
      <c r="E21" s="324"/>
      <c r="F21" s="325" t="s">
        <v>617</v>
      </c>
      <c r="G21" s="326">
        <f>SUM(G22:G25)</f>
        <v>0</v>
      </c>
      <c r="H21" s="297">
        <f>SUM(H22:H27)</f>
        <v>1593320</v>
      </c>
      <c r="I21" s="297">
        <f>SUM(I22:I27)</f>
        <v>216420319</v>
      </c>
      <c r="J21" s="297">
        <f>SUM(J22:J27)</f>
        <v>218013639</v>
      </c>
      <c r="K21" s="298">
        <f t="shared" ref="K21" si="3">SUM(K22:K27)</f>
        <v>58.837245172975244</v>
      </c>
      <c r="L21" s="231"/>
      <c r="M21" s="231"/>
      <c r="N21" s="231"/>
      <c r="O21" s="231"/>
      <c r="P21" s="231"/>
      <c r="Q21" s="231"/>
      <c r="R21" s="231"/>
      <c r="S21" s="231"/>
      <c r="T21" s="231"/>
      <c r="U21" s="231"/>
      <c r="V21" s="231"/>
      <c r="W21" s="231"/>
      <c r="X21" s="231"/>
      <c r="Y21" s="231"/>
      <c r="Z21" s="231"/>
    </row>
    <row r="22" spans="1:26" ht="14.25" customHeight="1">
      <c r="A22" s="327">
        <v>2</v>
      </c>
      <c r="B22" s="328">
        <v>1</v>
      </c>
      <c r="C22" s="328">
        <v>1</v>
      </c>
      <c r="D22" s="328">
        <v>1</v>
      </c>
      <c r="E22" s="328" t="s">
        <v>618</v>
      </c>
      <c r="F22" s="329" t="s">
        <v>619</v>
      </c>
      <c r="G22" s="330"/>
      <c r="H22" s="301"/>
      <c r="I22" s="301">
        <v>90456125</v>
      </c>
      <c r="J22" s="301">
        <f>SUBTOTAL(9,G22:I22)</f>
        <v>90456125</v>
      </c>
      <c r="K22" s="302">
        <f t="shared" ref="K22:K25" si="4">IFERROR(J22/$J$18*100,"0.00")</f>
        <v>24.412184615762943</v>
      </c>
      <c r="L22" s="231"/>
      <c r="M22" s="231"/>
      <c r="N22" s="231"/>
      <c r="O22" s="231"/>
      <c r="P22" s="231"/>
      <c r="Q22" s="231"/>
      <c r="R22" s="231"/>
      <c r="S22" s="231"/>
      <c r="T22" s="231"/>
      <c r="U22" s="231"/>
      <c r="V22" s="231"/>
      <c r="W22" s="231"/>
      <c r="X22" s="231"/>
      <c r="Y22" s="231"/>
      <c r="Z22" s="231"/>
    </row>
    <row r="23" spans="1:26" ht="14.25" customHeight="1">
      <c r="A23" s="327">
        <v>2</v>
      </c>
      <c r="B23" s="328">
        <v>1</v>
      </c>
      <c r="C23" s="328">
        <v>1</v>
      </c>
      <c r="D23" s="328">
        <v>1</v>
      </c>
      <c r="E23" s="328" t="s">
        <v>620</v>
      </c>
      <c r="F23" s="329" t="s">
        <v>621</v>
      </c>
      <c r="G23" s="330"/>
      <c r="H23" s="301"/>
      <c r="I23" s="301">
        <v>104894780</v>
      </c>
      <c r="J23" s="301">
        <f>SUBTOTAL(9,G23:I23)</f>
        <v>104894780</v>
      </c>
      <c r="K23" s="302">
        <f t="shared" si="4"/>
        <v>28.308870566695603</v>
      </c>
      <c r="L23" s="231"/>
      <c r="M23" s="231"/>
      <c r="N23" s="231"/>
      <c r="O23" s="231"/>
      <c r="P23" s="231"/>
      <c r="Q23" s="231"/>
      <c r="R23" s="231"/>
      <c r="S23" s="231"/>
      <c r="T23" s="231"/>
      <c r="U23" s="231"/>
      <c r="V23" s="231"/>
      <c r="W23" s="231"/>
      <c r="X23" s="231"/>
      <c r="Y23" s="231"/>
      <c r="Z23" s="231"/>
    </row>
    <row r="24" spans="1:26" ht="14.25" customHeight="1">
      <c r="A24" s="327">
        <v>2</v>
      </c>
      <c r="B24" s="328">
        <v>1</v>
      </c>
      <c r="C24" s="328">
        <v>1</v>
      </c>
      <c r="D24" s="328">
        <v>1</v>
      </c>
      <c r="E24" s="328" t="s">
        <v>622</v>
      </c>
      <c r="F24" s="329" t="s">
        <v>623</v>
      </c>
      <c r="G24" s="330"/>
      <c r="H24" s="301">
        <v>1593320</v>
      </c>
      <c r="I24" s="301">
        <v>21069414</v>
      </c>
      <c r="J24" s="301">
        <f>SUBTOTAL(9,G24:I24)</f>
        <v>22662734</v>
      </c>
      <c r="K24" s="302">
        <f t="shared" si="4"/>
        <v>6.1161899905167045</v>
      </c>
      <c r="L24" s="231"/>
      <c r="M24" s="231"/>
      <c r="N24" s="231"/>
      <c r="O24" s="231"/>
      <c r="P24" s="231"/>
      <c r="Q24" s="231"/>
      <c r="R24" s="231"/>
      <c r="S24" s="231"/>
      <c r="T24" s="231"/>
      <c r="U24" s="231"/>
      <c r="V24" s="231"/>
      <c r="W24" s="231"/>
      <c r="X24" s="231"/>
      <c r="Y24" s="231"/>
      <c r="Z24" s="231"/>
    </row>
    <row r="25" spans="1:26" ht="14.25" customHeight="1">
      <c r="A25" s="327">
        <v>2</v>
      </c>
      <c r="B25" s="328">
        <v>1</v>
      </c>
      <c r="C25" s="328">
        <v>1</v>
      </c>
      <c r="D25" s="328">
        <v>1</v>
      </c>
      <c r="E25" s="328" t="s">
        <v>624</v>
      </c>
      <c r="F25" s="329" t="s">
        <v>625</v>
      </c>
      <c r="G25" s="330"/>
      <c r="H25" s="301"/>
      <c r="I25" s="301"/>
      <c r="J25" s="301">
        <f t="shared" ref="J25" si="5">SUBTOTAL(9,G25:I25)</f>
        <v>0</v>
      </c>
      <c r="K25" s="302">
        <f t="shared" si="4"/>
        <v>0</v>
      </c>
      <c r="L25" s="231"/>
      <c r="M25" s="231"/>
      <c r="N25" s="231"/>
      <c r="O25" s="231"/>
      <c r="P25" s="231"/>
      <c r="Q25" s="231"/>
      <c r="R25" s="231"/>
      <c r="S25" s="231"/>
      <c r="T25" s="231"/>
      <c r="U25" s="231"/>
      <c r="V25" s="231"/>
      <c r="W25" s="231"/>
      <c r="X25" s="231"/>
      <c r="Y25" s="231"/>
      <c r="Z25" s="231"/>
    </row>
    <row r="26" spans="1:26" ht="14.25" customHeight="1">
      <c r="A26" s="323">
        <v>2</v>
      </c>
      <c r="B26" s="324">
        <v>1</v>
      </c>
      <c r="C26" s="324">
        <v>1</v>
      </c>
      <c r="D26" s="324">
        <v>2</v>
      </c>
      <c r="E26" s="324"/>
      <c r="F26" s="325" t="s">
        <v>626</v>
      </c>
      <c r="G26" s="326">
        <f t="shared" ref="G26:K26" si="6">SUM(G27:G32)</f>
        <v>0</v>
      </c>
      <c r="H26" s="326">
        <f t="shared" si="6"/>
        <v>0</v>
      </c>
      <c r="I26" s="326">
        <f t="shared" si="6"/>
        <v>0</v>
      </c>
      <c r="J26" s="326">
        <f t="shared" si="6"/>
        <v>0</v>
      </c>
      <c r="K26" s="298">
        <f t="shared" si="6"/>
        <v>0</v>
      </c>
      <c r="L26" s="231"/>
      <c r="M26" s="231"/>
      <c r="N26" s="231"/>
      <c r="O26" s="231"/>
      <c r="P26" s="231"/>
      <c r="Q26" s="231"/>
      <c r="R26" s="231"/>
      <c r="S26" s="231"/>
      <c r="T26" s="231"/>
      <c r="U26" s="231"/>
      <c r="V26" s="231"/>
      <c r="W26" s="231"/>
      <c r="X26" s="231"/>
      <c r="Y26" s="231"/>
      <c r="Z26" s="231"/>
    </row>
    <row r="27" spans="1:26" ht="14.25" customHeight="1">
      <c r="A27" s="327">
        <v>2</v>
      </c>
      <c r="B27" s="328">
        <v>1</v>
      </c>
      <c r="C27" s="328">
        <v>1</v>
      </c>
      <c r="D27" s="328">
        <v>2</v>
      </c>
      <c r="E27" s="328" t="s">
        <v>627</v>
      </c>
      <c r="F27" s="329" t="s">
        <v>628</v>
      </c>
      <c r="G27" s="330"/>
      <c r="H27" s="301"/>
      <c r="I27" s="301"/>
      <c r="J27" s="301">
        <f t="shared" ref="J27:J32" si="7">SUBTOTAL(9,G27:I27)</f>
        <v>0</v>
      </c>
      <c r="K27" s="302">
        <f t="shared" ref="K27:K32" si="8">IFERROR(J27/$J$18*100,"0.00")</f>
        <v>0</v>
      </c>
      <c r="L27" s="231"/>
      <c r="M27" s="231"/>
      <c r="N27" s="231"/>
      <c r="O27" s="231"/>
      <c r="P27" s="231"/>
      <c r="Q27" s="231"/>
      <c r="R27" s="231"/>
      <c r="S27" s="231"/>
      <c r="T27" s="231"/>
      <c r="U27" s="231"/>
      <c r="V27" s="231"/>
      <c r="W27" s="231"/>
      <c r="X27" s="231"/>
      <c r="Y27" s="231"/>
      <c r="Z27" s="231"/>
    </row>
    <row r="28" spans="1:26" ht="14.25" customHeight="1">
      <c r="A28" s="327">
        <v>2</v>
      </c>
      <c r="B28" s="328">
        <v>1</v>
      </c>
      <c r="C28" s="328">
        <v>1</v>
      </c>
      <c r="D28" s="328">
        <v>2</v>
      </c>
      <c r="E28" s="328" t="s">
        <v>622</v>
      </c>
      <c r="F28" s="329" t="s">
        <v>629</v>
      </c>
      <c r="G28" s="330"/>
      <c r="H28" s="301"/>
      <c r="I28" s="301"/>
      <c r="J28" s="301">
        <f t="shared" si="7"/>
        <v>0</v>
      </c>
      <c r="K28" s="302">
        <f t="shared" si="8"/>
        <v>0</v>
      </c>
      <c r="L28" s="231"/>
      <c r="M28" s="231"/>
      <c r="N28" s="231"/>
      <c r="O28" s="231"/>
      <c r="P28" s="231"/>
      <c r="Q28" s="231"/>
      <c r="R28" s="231"/>
      <c r="S28" s="231"/>
      <c r="T28" s="231"/>
      <c r="U28" s="231"/>
      <c r="V28" s="231"/>
      <c r="W28" s="231"/>
      <c r="X28" s="231"/>
      <c r="Y28" s="231"/>
      <c r="Z28" s="231"/>
    </row>
    <row r="29" spans="1:26" ht="14.25" customHeight="1">
      <c r="A29" s="327">
        <v>2</v>
      </c>
      <c r="B29" s="328">
        <v>1</v>
      </c>
      <c r="C29" s="328">
        <v>1</v>
      </c>
      <c r="D29" s="328">
        <v>2</v>
      </c>
      <c r="E29" s="328" t="s">
        <v>624</v>
      </c>
      <c r="F29" s="329" t="s">
        <v>630</v>
      </c>
      <c r="G29" s="330"/>
      <c r="H29" s="301"/>
      <c r="I29" s="301"/>
      <c r="J29" s="301">
        <f t="shared" si="7"/>
        <v>0</v>
      </c>
      <c r="K29" s="302">
        <f t="shared" si="8"/>
        <v>0</v>
      </c>
      <c r="L29" s="231"/>
      <c r="M29" s="231"/>
      <c r="N29" s="231"/>
      <c r="O29" s="231"/>
      <c r="P29" s="231"/>
      <c r="Q29" s="231"/>
      <c r="R29" s="231"/>
      <c r="S29" s="231"/>
      <c r="T29" s="231"/>
      <c r="U29" s="231"/>
      <c r="V29" s="231"/>
      <c r="W29" s="231"/>
      <c r="X29" s="231"/>
      <c r="Y29" s="231"/>
      <c r="Z29" s="231"/>
    </row>
    <row r="30" spans="1:26" ht="14.25" customHeight="1">
      <c r="A30" s="64">
        <v>2</v>
      </c>
      <c r="B30" s="65">
        <v>1</v>
      </c>
      <c r="C30" s="65">
        <v>1</v>
      </c>
      <c r="D30" s="65">
        <v>2</v>
      </c>
      <c r="E30" s="65" t="s">
        <v>632</v>
      </c>
      <c r="F30" s="66" t="s">
        <v>633</v>
      </c>
      <c r="G30" s="330"/>
      <c r="H30" s="301"/>
      <c r="I30" s="301"/>
      <c r="J30" s="301">
        <f t="shared" si="7"/>
        <v>0</v>
      </c>
      <c r="K30" s="302">
        <f t="shared" si="8"/>
        <v>0</v>
      </c>
      <c r="L30" s="231"/>
      <c r="M30" s="231"/>
      <c r="N30" s="231"/>
      <c r="O30" s="231"/>
      <c r="P30" s="231"/>
      <c r="Q30" s="231"/>
      <c r="R30" s="231"/>
      <c r="S30" s="231"/>
      <c r="T30" s="231"/>
      <c r="U30" s="231"/>
      <c r="V30" s="231"/>
      <c r="W30" s="231"/>
      <c r="X30" s="231"/>
      <c r="Y30" s="231"/>
      <c r="Z30" s="231"/>
    </row>
    <row r="31" spans="1:26" ht="14.25" customHeight="1">
      <c r="A31" s="64">
        <v>2</v>
      </c>
      <c r="B31" s="65">
        <v>1</v>
      </c>
      <c r="C31" s="65">
        <v>1</v>
      </c>
      <c r="D31" s="65">
        <v>2</v>
      </c>
      <c r="E31" s="65" t="s">
        <v>634</v>
      </c>
      <c r="F31" s="66" t="s">
        <v>635</v>
      </c>
      <c r="G31" s="330"/>
      <c r="H31" s="301"/>
      <c r="I31" s="301"/>
      <c r="J31" s="301">
        <f t="shared" si="7"/>
        <v>0</v>
      </c>
      <c r="K31" s="302">
        <f t="shared" si="8"/>
        <v>0</v>
      </c>
      <c r="L31" s="231"/>
      <c r="M31" s="231"/>
      <c r="N31" s="231"/>
      <c r="O31" s="231"/>
      <c r="P31" s="231"/>
      <c r="Q31" s="231"/>
      <c r="R31" s="231"/>
      <c r="S31" s="231"/>
      <c r="T31" s="231"/>
      <c r="U31" s="231"/>
      <c r="V31" s="231"/>
      <c r="W31" s="231"/>
      <c r="X31" s="231"/>
      <c r="Y31" s="231"/>
      <c r="Z31" s="231"/>
    </row>
    <row r="32" spans="1:26" ht="14.25" customHeight="1">
      <c r="A32" s="64">
        <v>2</v>
      </c>
      <c r="B32" s="65">
        <v>1</v>
      </c>
      <c r="C32" s="65">
        <v>1</v>
      </c>
      <c r="D32" s="65">
        <v>2</v>
      </c>
      <c r="E32" s="65" t="s">
        <v>636</v>
      </c>
      <c r="F32" s="66" t="s">
        <v>637</v>
      </c>
      <c r="G32" s="330"/>
      <c r="H32" s="301"/>
      <c r="I32" s="301"/>
      <c r="J32" s="301">
        <f t="shared" si="7"/>
        <v>0</v>
      </c>
      <c r="K32" s="302">
        <f t="shared" si="8"/>
        <v>0</v>
      </c>
      <c r="L32" s="231"/>
      <c r="M32" s="231"/>
      <c r="N32" s="231"/>
      <c r="O32" s="231"/>
      <c r="P32" s="231"/>
      <c r="Q32" s="231"/>
      <c r="R32" s="231"/>
      <c r="S32" s="231"/>
      <c r="T32" s="231"/>
      <c r="U32" s="231"/>
      <c r="V32" s="231"/>
      <c r="W32" s="231"/>
      <c r="X32" s="231"/>
      <c r="Y32" s="231"/>
      <c r="Z32" s="231"/>
    </row>
    <row r="33" spans="1:26" ht="14.25" customHeight="1">
      <c r="A33" s="323">
        <v>2</v>
      </c>
      <c r="B33" s="324">
        <v>1</v>
      </c>
      <c r="C33" s="324">
        <v>1</v>
      </c>
      <c r="D33" s="324">
        <v>3</v>
      </c>
      <c r="E33" s="324"/>
      <c r="F33" s="325" t="s">
        <v>638</v>
      </c>
      <c r="G33" s="326">
        <f t="shared" ref="G33:K33" si="9">G34</f>
        <v>0</v>
      </c>
      <c r="H33" s="326">
        <f t="shared" si="9"/>
        <v>0</v>
      </c>
      <c r="I33" s="326">
        <f t="shared" si="9"/>
        <v>0</v>
      </c>
      <c r="J33" s="326">
        <f t="shared" si="9"/>
        <v>0</v>
      </c>
      <c r="K33" s="298">
        <f t="shared" si="9"/>
        <v>0</v>
      </c>
      <c r="L33" s="231"/>
      <c r="M33" s="231"/>
      <c r="N33" s="231"/>
      <c r="O33" s="231"/>
      <c r="P33" s="231"/>
      <c r="Q33" s="231"/>
      <c r="R33" s="231"/>
      <c r="S33" s="231"/>
      <c r="T33" s="231"/>
      <c r="U33" s="231"/>
      <c r="V33" s="231"/>
      <c r="W33" s="231"/>
      <c r="X33" s="231"/>
      <c r="Y33" s="231"/>
      <c r="Z33" s="231"/>
    </row>
    <row r="34" spans="1:26" ht="14.25" customHeight="1">
      <c r="A34" s="327">
        <v>2</v>
      </c>
      <c r="B34" s="328">
        <v>1</v>
      </c>
      <c r="C34" s="328">
        <v>1</v>
      </c>
      <c r="D34" s="328">
        <v>3</v>
      </c>
      <c r="E34" s="328" t="s">
        <v>618</v>
      </c>
      <c r="F34" s="329" t="s">
        <v>638</v>
      </c>
      <c r="G34" s="330"/>
      <c r="H34" s="301"/>
      <c r="I34" s="301"/>
      <c r="J34" s="301">
        <f>SUBTOTAL(9,G34:I34)</f>
        <v>0</v>
      </c>
      <c r="K34" s="302">
        <f>IFERROR(J34/$J$18*100,"0.00")</f>
        <v>0</v>
      </c>
      <c r="L34" s="231"/>
      <c r="M34" s="231"/>
      <c r="N34" s="231"/>
      <c r="O34" s="231"/>
      <c r="P34" s="231"/>
      <c r="Q34" s="231"/>
      <c r="R34" s="231"/>
      <c r="S34" s="231"/>
      <c r="T34" s="231"/>
      <c r="U34" s="231"/>
      <c r="V34" s="231"/>
      <c r="W34" s="231"/>
      <c r="X34" s="231"/>
      <c r="Y34" s="231"/>
      <c r="Z34" s="231"/>
    </row>
    <row r="35" spans="1:26" ht="14.25" customHeight="1">
      <c r="A35" s="323">
        <v>2</v>
      </c>
      <c r="B35" s="324">
        <v>1</v>
      </c>
      <c r="C35" s="324">
        <v>1</v>
      </c>
      <c r="D35" s="324">
        <v>4</v>
      </c>
      <c r="E35" s="324"/>
      <c r="F35" s="325" t="s">
        <v>639</v>
      </c>
      <c r="G35" s="326">
        <f t="shared" ref="G35:K35" si="10">G36</f>
        <v>0</v>
      </c>
      <c r="H35" s="326">
        <f t="shared" si="10"/>
        <v>0</v>
      </c>
      <c r="I35" s="326">
        <f t="shared" si="10"/>
        <v>19079681</v>
      </c>
      <c r="J35" s="326">
        <f t="shared" si="10"/>
        <v>19079681</v>
      </c>
      <c r="K35" s="298">
        <f t="shared" si="10"/>
        <v>5.1492001783391066</v>
      </c>
      <c r="L35" s="231"/>
      <c r="M35" s="231"/>
      <c r="N35" s="231"/>
      <c r="O35" s="231"/>
      <c r="P35" s="231"/>
      <c r="Q35" s="231"/>
      <c r="R35" s="231"/>
      <c r="S35" s="231"/>
      <c r="T35" s="231"/>
      <c r="U35" s="231"/>
      <c r="V35" s="231"/>
      <c r="W35" s="231"/>
      <c r="X35" s="231"/>
      <c r="Y35" s="231"/>
      <c r="Z35" s="231"/>
    </row>
    <row r="36" spans="1:26" ht="14.25" customHeight="1">
      <c r="A36" s="327">
        <v>2</v>
      </c>
      <c r="B36" s="328">
        <v>1</v>
      </c>
      <c r="C36" s="328">
        <v>1</v>
      </c>
      <c r="D36" s="328">
        <v>4</v>
      </c>
      <c r="E36" s="328" t="s">
        <v>618</v>
      </c>
      <c r="F36" s="329" t="s">
        <v>639</v>
      </c>
      <c r="G36" s="330"/>
      <c r="H36" s="330"/>
      <c r="I36" s="330">
        <v>19079681</v>
      </c>
      <c r="J36" s="330">
        <f>SUBTOTAL(9,G36:I36)</f>
        <v>19079681</v>
      </c>
      <c r="K36" s="302">
        <f>IFERROR(J36/$J$18*100,"0.00")</f>
        <v>5.1492001783391066</v>
      </c>
      <c r="L36" s="231"/>
      <c r="M36" s="231"/>
      <c r="N36" s="231"/>
      <c r="O36" s="231"/>
      <c r="P36" s="231"/>
      <c r="Q36" s="231"/>
      <c r="R36" s="231"/>
      <c r="S36" s="231"/>
      <c r="T36" s="231"/>
      <c r="U36" s="231"/>
      <c r="V36" s="231"/>
      <c r="W36" s="231"/>
      <c r="X36" s="231"/>
      <c r="Y36" s="231"/>
      <c r="Z36" s="231"/>
    </row>
    <row r="37" spans="1:26" ht="14.25" customHeight="1">
      <c r="A37" s="323">
        <v>2</v>
      </c>
      <c r="B37" s="324">
        <v>1</v>
      </c>
      <c r="C37" s="324">
        <v>1</v>
      </c>
      <c r="D37" s="324">
        <v>5</v>
      </c>
      <c r="E37" s="324"/>
      <c r="F37" s="325" t="s">
        <v>640</v>
      </c>
      <c r="G37" s="326">
        <f t="shared" ref="G37:K37" si="11">SUM(G38:G41)</f>
        <v>0</v>
      </c>
      <c r="H37" s="326">
        <f t="shared" si="11"/>
        <v>0</v>
      </c>
      <c r="I37" s="326">
        <f t="shared" si="11"/>
        <v>0</v>
      </c>
      <c r="J37" s="326">
        <f t="shared" si="11"/>
        <v>0</v>
      </c>
      <c r="K37" s="298">
        <f t="shared" si="11"/>
        <v>0</v>
      </c>
      <c r="L37" s="231"/>
      <c r="M37" s="231"/>
      <c r="N37" s="231"/>
      <c r="O37" s="231"/>
      <c r="P37" s="231"/>
      <c r="Q37" s="231"/>
      <c r="R37" s="231"/>
      <c r="S37" s="231"/>
      <c r="T37" s="231"/>
      <c r="U37" s="231"/>
      <c r="V37" s="231"/>
      <c r="W37" s="231"/>
      <c r="X37" s="231"/>
      <c r="Y37" s="231"/>
      <c r="Z37" s="231"/>
    </row>
    <row r="38" spans="1:26" ht="14.25" customHeight="1">
      <c r="A38" s="327">
        <v>2</v>
      </c>
      <c r="B38" s="328">
        <v>1</v>
      </c>
      <c r="C38" s="328">
        <v>1</v>
      </c>
      <c r="D38" s="328">
        <v>5</v>
      </c>
      <c r="E38" s="328" t="s">
        <v>618</v>
      </c>
      <c r="F38" s="329" t="s">
        <v>640</v>
      </c>
      <c r="G38" s="330"/>
      <c r="H38" s="330"/>
      <c r="I38" s="330"/>
      <c r="J38" s="330">
        <f t="shared" ref="J38:J41" si="12">SUBTOTAL(9,G38:I38)</f>
        <v>0</v>
      </c>
      <c r="K38" s="302">
        <f t="shared" ref="K38:K41" si="13">IFERROR(J38/$J$18*100,"0.00")</f>
        <v>0</v>
      </c>
      <c r="L38" s="231"/>
      <c r="M38" s="231"/>
      <c r="N38" s="231"/>
      <c r="O38" s="231"/>
      <c r="P38" s="231"/>
      <c r="Q38" s="231"/>
      <c r="R38" s="231"/>
      <c r="S38" s="231"/>
      <c r="T38" s="231"/>
      <c r="U38" s="231"/>
      <c r="V38" s="231"/>
      <c r="W38" s="231"/>
      <c r="X38" s="231"/>
      <c r="Y38" s="231"/>
      <c r="Z38" s="231"/>
    </row>
    <row r="39" spans="1:26" ht="14.25" customHeight="1">
      <c r="A39" s="327">
        <v>2</v>
      </c>
      <c r="B39" s="328">
        <v>1</v>
      </c>
      <c r="C39" s="328">
        <v>1</v>
      </c>
      <c r="D39" s="328">
        <v>5</v>
      </c>
      <c r="E39" s="328" t="s">
        <v>620</v>
      </c>
      <c r="F39" s="329" t="s">
        <v>641</v>
      </c>
      <c r="G39" s="330"/>
      <c r="H39" s="330"/>
      <c r="I39" s="330"/>
      <c r="J39" s="330">
        <f t="shared" si="12"/>
        <v>0</v>
      </c>
      <c r="K39" s="302">
        <f t="shared" si="13"/>
        <v>0</v>
      </c>
      <c r="L39" s="231"/>
      <c r="M39" s="231"/>
      <c r="N39" s="231"/>
      <c r="O39" s="231"/>
      <c r="P39" s="231"/>
      <c r="Q39" s="231"/>
      <c r="R39" s="231"/>
      <c r="S39" s="231"/>
      <c r="T39" s="231"/>
      <c r="U39" s="231"/>
      <c r="V39" s="231"/>
      <c r="W39" s="231"/>
      <c r="X39" s="231"/>
      <c r="Y39" s="231"/>
      <c r="Z39" s="231"/>
    </row>
    <row r="40" spans="1:26" ht="14.25" customHeight="1">
      <c r="A40" s="327">
        <v>2</v>
      </c>
      <c r="B40" s="328">
        <v>1</v>
      </c>
      <c r="C40" s="328">
        <v>1</v>
      </c>
      <c r="D40" s="328">
        <v>5</v>
      </c>
      <c r="E40" s="328" t="s">
        <v>627</v>
      </c>
      <c r="F40" s="329" t="s">
        <v>642</v>
      </c>
      <c r="G40" s="330"/>
      <c r="H40" s="330"/>
      <c r="I40" s="330"/>
      <c r="J40" s="330">
        <f t="shared" si="12"/>
        <v>0</v>
      </c>
      <c r="K40" s="302">
        <f t="shared" si="13"/>
        <v>0</v>
      </c>
      <c r="L40" s="231"/>
      <c r="M40" s="231"/>
      <c r="N40" s="231"/>
      <c r="O40" s="231"/>
      <c r="P40" s="231"/>
      <c r="Q40" s="231"/>
      <c r="R40" s="231"/>
      <c r="S40" s="231"/>
      <c r="T40" s="231"/>
      <c r="U40" s="231"/>
      <c r="V40" s="231"/>
      <c r="W40" s="231"/>
      <c r="X40" s="231"/>
      <c r="Y40" s="231"/>
      <c r="Z40" s="231"/>
    </row>
    <row r="41" spans="1:26" ht="14.25" customHeight="1">
      <c r="A41" s="327">
        <v>2</v>
      </c>
      <c r="B41" s="328">
        <v>1</v>
      </c>
      <c r="C41" s="328">
        <v>1</v>
      </c>
      <c r="D41" s="328">
        <v>5</v>
      </c>
      <c r="E41" s="328" t="s">
        <v>643</v>
      </c>
      <c r="F41" s="329" t="s">
        <v>644</v>
      </c>
      <c r="G41" s="330"/>
      <c r="H41" s="330"/>
      <c r="I41" s="330"/>
      <c r="J41" s="330">
        <f t="shared" si="12"/>
        <v>0</v>
      </c>
      <c r="K41" s="302">
        <f t="shared" si="13"/>
        <v>0</v>
      </c>
      <c r="L41" s="231"/>
      <c r="M41" s="231"/>
      <c r="N41" s="231"/>
      <c r="O41" s="231"/>
      <c r="P41" s="231"/>
      <c r="Q41" s="231"/>
      <c r="R41" s="231"/>
      <c r="S41" s="231"/>
      <c r="T41" s="231"/>
      <c r="U41" s="231"/>
      <c r="V41" s="231"/>
      <c r="W41" s="231"/>
      <c r="X41" s="231"/>
      <c r="Y41" s="231"/>
      <c r="Z41" s="231"/>
    </row>
    <row r="42" spans="1:26" ht="14.25" customHeight="1">
      <c r="A42" s="319">
        <v>2</v>
      </c>
      <c r="B42" s="320">
        <v>1</v>
      </c>
      <c r="C42" s="320">
        <v>2</v>
      </c>
      <c r="D42" s="320"/>
      <c r="E42" s="320"/>
      <c r="F42" s="321" t="s">
        <v>645</v>
      </c>
      <c r="G42" s="322">
        <f t="shared" ref="G42:K42" si="14">+G43+G45</f>
        <v>0</v>
      </c>
      <c r="H42" s="322">
        <f t="shared" si="14"/>
        <v>0</v>
      </c>
      <c r="I42" s="322">
        <f t="shared" si="14"/>
        <v>0</v>
      </c>
      <c r="J42" s="322">
        <f t="shared" si="14"/>
        <v>0</v>
      </c>
      <c r="K42" s="322">
        <f t="shared" si="14"/>
        <v>0</v>
      </c>
      <c r="L42" s="231"/>
      <c r="M42" s="231"/>
      <c r="N42" s="231"/>
      <c r="O42" s="231"/>
      <c r="P42" s="231"/>
      <c r="Q42" s="231"/>
      <c r="R42" s="231"/>
      <c r="S42" s="231"/>
      <c r="T42" s="231"/>
      <c r="U42" s="231"/>
      <c r="V42" s="231"/>
      <c r="W42" s="231"/>
      <c r="X42" s="231"/>
      <c r="Y42" s="231"/>
      <c r="Z42" s="231"/>
    </row>
    <row r="43" spans="1:26" ht="14.25" customHeight="1">
      <c r="A43" s="323">
        <v>2</v>
      </c>
      <c r="B43" s="324">
        <v>1</v>
      </c>
      <c r="C43" s="324">
        <v>2</v>
      </c>
      <c r="D43" s="324">
        <v>1</v>
      </c>
      <c r="E43" s="324"/>
      <c r="F43" s="325" t="s">
        <v>646</v>
      </c>
      <c r="G43" s="326">
        <f t="shared" ref="G43:K43" si="15">G44</f>
        <v>0</v>
      </c>
      <c r="H43" s="326">
        <f t="shared" si="15"/>
        <v>0</v>
      </c>
      <c r="I43" s="326">
        <f t="shared" si="15"/>
        <v>0</v>
      </c>
      <c r="J43" s="326">
        <f t="shared" si="15"/>
        <v>0</v>
      </c>
      <c r="K43" s="298">
        <f t="shared" si="15"/>
        <v>0</v>
      </c>
      <c r="L43" s="231"/>
      <c r="M43" s="231"/>
      <c r="N43" s="231"/>
      <c r="O43" s="231"/>
      <c r="P43" s="231"/>
      <c r="Q43" s="231"/>
      <c r="R43" s="231"/>
      <c r="S43" s="231"/>
      <c r="T43" s="231"/>
      <c r="U43" s="231"/>
      <c r="V43" s="231"/>
      <c r="W43" s="231"/>
      <c r="X43" s="231"/>
      <c r="Y43" s="231"/>
      <c r="Z43" s="231"/>
    </row>
    <row r="44" spans="1:26" ht="14.25" customHeight="1">
      <c r="A44" s="327">
        <v>2</v>
      </c>
      <c r="B44" s="328">
        <v>1</v>
      </c>
      <c r="C44" s="328">
        <v>2</v>
      </c>
      <c r="D44" s="328">
        <v>1</v>
      </c>
      <c r="E44" s="328" t="s">
        <v>618</v>
      </c>
      <c r="F44" s="329" t="s">
        <v>646</v>
      </c>
      <c r="G44" s="330"/>
      <c r="H44" s="301"/>
      <c r="I44" s="301"/>
      <c r="J44" s="301">
        <f>SUBTOTAL(9,G44:I44)</f>
        <v>0</v>
      </c>
      <c r="K44" s="302">
        <f>IFERROR(J44/$J$18*100,"0.00")</f>
        <v>0</v>
      </c>
      <c r="L44" s="231"/>
      <c r="M44" s="231"/>
      <c r="N44" s="231"/>
      <c r="O44" s="231"/>
      <c r="P44" s="231"/>
      <c r="Q44" s="231"/>
      <c r="R44" s="231"/>
      <c r="S44" s="231"/>
      <c r="T44" s="231"/>
      <c r="U44" s="231"/>
      <c r="V44" s="231"/>
      <c r="W44" s="231"/>
      <c r="X44" s="231"/>
      <c r="Y44" s="231"/>
      <c r="Z44" s="231"/>
    </row>
    <row r="45" spans="1:26" ht="14.25" customHeight="1">
      <c r="A45" s="323">
        <v>2</v>
      </c>
      <c r="B45" s="324">
        <v>1</v>
      </c>
      <c r="C45" s="324">
        <v>2</v>
      </c>
      <c r="D45" s="324">
        <v>2</v>
      </c>
      <c r="E45" s="324"/>
      <c r="F45" s="325" t="s">
        <v>647</v>
      </c>
      <c r="G45" s="326">
        <f t="shared" ref="G45:K45" si="16">SUM(G46:G53)</f>
        <v>0</v>
      </c>
      <c r="H45" s="326">
        <f t="shared" si="16"/>
        <v>0</v>
      </c>
      <c r="I45" s="326">
        <f t="shared" si="16"/>
        <v>0</v>
      </c>
      <c r="J45" s="326">
        <f t="shared" si="16"/>
        <v>0</v>
      </c>
      <c r="K45" s="298">
        <f t="shared" si="16"/>
        <v>0</v>
      </c>
      <c r="L45" s="231"/>
      <c r="M45" s="231"/>
      <c r="N45" s="231"/>
      <c r="O45" s="231"/>
      <c r="P45" s="231"/>
      <c r="Q45" s="231"/>
      <c r="R45" s="231"/>
      <c r="S45" s="231"/>
      <c r="T45" s="231"/>
      <c r="U45" s="231"/>
      <c r="V45" s="231"/>
      <c r="W45" s="231"/>
      <c r="X45" s="231"/>
      <c r="Y45" s="231"/>
      <c r="Z45" s="231"/>
    </row>
    <row r="46" spans="1:26" ht="14.25" customHeight="1">
      <c r="A46" s="327">
        <v>2</v>
      </c>
      <c r="B46" s="328">
        <v>1</v>
      </c>
      <c r="C46" s="328">
        <v>2</v>
      </c>
      <c r="D46" s="328">
        <v>2</v>
      </c>
      <c r="E46" s="328" t="s">
        <v>627</v>
      </c>
      <c r="F46" s="329" t="s">
        <v>648</v>
      </c>
      <c r="G46" s="330"/>
      <c r="H46" s="330"/>
      <c r="I46" s="330"/>
      <c r="J46" s="330">
        <f t="shared" ref="J46:J53" si="17">SUBTOTAL(9,G46:I46)</f>
        <v>0</v>
      </c>
      <c r="K46" s="302">
        <f t="shared" ref="K46:K53" si="18">IFERROR(J46/$J$18*100,"0.00")</f>
        <v>0</v>
      </c>
      <c r="L46" s="231"/>
      <c r="M46" s="231"/>
      <c r="N46" s="231"/>
      <c r="O46" s="231"/>
      <c r="P46" s="231"/>
      <c r="Q46" s="231"/>
      <c r="R46" s="231"/>
      <c r="S46" s="231"/>
      <c r="T46" s="231"/>
      <c r="U46" s="231"/>
      <c r="V46" s="231"/>
      <c r="W46" s="231"/>
      <c r="X46" s="231"/>
      <c r="Y46" s="231"/>
      <c r="Z46" s="231"/>
    </row>
    <row r="47" spans="1:26" ht="14.25" customHeight="1">
      <c r="A47" s="327">
        <v>2</v>
      </c>
      <c r="B47" s="328">
        <v>1</v>
      </c>
      <c r="C47" s="328">
        <v>2</v>
      </c>
      <c r="D47" s="328">
        <v>2</v>
      </c>
      <c r="E47" s="328" t="s">
        <v>643</v>
      </c>
      <c r="F47" s="329" t="s">
        <v>649</v>
      </c>
      <c r="G47" s="330"/>
      <c r="H47" s="330"/>
      <c r="I47" s="330"/>
      <c r="J47" s="330">
        <f t="shared" si="17"/>
        <v>0</v>
      </c>
      <c r="K47" s="302">
        <f t="shared" si="18"/>
        <v>0</v>
      </c>
      <c r="L47" s="231"/>
      <c r="M47" s="231"/>
      <c r="N47" s="231"/>
      <c r="O47" s="231"/>
      <c r="P47" s="231"/>
      <c r="Q47" s="231"/>
      <c r="R47" s="231"/>
      <c r="S47" s="231"/>
      <c r="T47" s="231"/>
      <c r="U47" s="231"/>
      <c r="V47" s="231"/>
      <c r="W47" s="231"/>
      <c r="X47" s="231"/>
      <c r="Y47" s="231"/>
      <c r="Z47" s="231"/>
    </row>
    <row r="48" spans="1:26" ht="14.25" customHeight="1">
      <c r="A48" s="327">
        <v>2</v>
      </c>
      <c r="B48" s="328">
        <v>1</v>
      </c>
      <c r="C48" s="328">
        <v>2</v>
      </c>
      <c r="D48" s="328">
        <v>2</v>
      </c>
      <c r="E48" s="328" t="s">
        <v>622</v>
      </c>
      <c r="F48" s="329" t="s">
        <v>650</v>
      </c>
      <c r="G48" s="330"/>
      <c r="H48" s="330"/>
      <c r="I48" s="330"/>
      <c r="J48" s="330">
        <f t="shared" si="17"/>
        <v>0</v>
      </c>
      <c r="K48" s="302">
        <f t="shared" si="18"/>
        <v>0</v>
      </c>
      <c r="L48" s="231"/>
      <c r="M48" s="231"/>
      <c r="N48" s="231"/>
      <c r="O48" s="231"/>
      <c r="P48" s="231"/>
      <c r="Q48" s="231"/>
      <c r="R48" s="231"/>
      <c r="S48" s="231"/>
      <c r="T48" s="231"/>
      <c r="U48" s="231"/>
      <c r="V48" s="231"/>
      <c r="W48" s="231"/>
      <c r="X48" s="231"/>
      <c r="Y48" s="231"/>
      <c r="Z48" s="231"/>
    </row>
    <row r="49" spans="1:26" ht="14.25" customHeight="1">
      <c r="A49" s="327">
        <v>2</v>
      </c>
      <c r="B49" s="328">
        <v>1</v>
      </c>
      <c r="C49" s="328">
        <v>2</v>
      </c>
      <c r="D49" s="328">
        <v>2</v>
      </c>
      <c r="E49" s="328" t="s">
        <v>624</v>
      </c>
      <c r="F49" s="329" t="s">
        <v>651</v>
      </c>
      <c r="G49" s="330"/>
      <c r="H49" s="330"/>
      <c r="I49" s="330"/>
      <c r="J49" s="330">
        <f t="shared" si="17"/>
        <v>0</v>
      </c>
      <c r="K49" s="302">
        <f t="shared" si="18"/>
        <v>0</v>
      </c>
      <c r="L49" s="231"/>
      <c r="M49" s="231"/>
      <c r="N49" s="231"/>
      <c r="O49" s="231"/>
      <c r="P49" s="231"/>
      <c r="Q49" s="231"/>
      <c r="R49" s="231"/>
      <c r="S49" s="231"/>
      <c r="T49" s="231"/>
      <c r="U49" s="231"/>
      <c r="V49" s="231"/>
      <c r="W49" s="231"/>
      <c r="X49" s="231"/>
      <c r="Y49" s="231"/>
      <c r="Z49" s="231"/>
    </row>
    <row r="50" spans="1:26" ht="14.25" customHeight="1">
      <c r="A50" s="327">
        <v>2</v>
      </c>
      <c r="B50" s="328">
        <v>1</v>
      </c>
      <c r="C50" s="328">
        <v>2</v>
      </c>
      <c r="D50" s="328">
        <v>2</v>
      </c>
      <c r="E50" s="328" t="s">
        <v>652</v>
      </c>
      <c r="F50" s="329" t="s">
        <v>653</v>
      </c>
      <c r="G50" s="330"/>
      <c r="H50" s="330"/>
      <c r="I50" s="330"/>
      <c r="J50" s="330">
        <f t="shared" si="17"/>
        <v>0</v>
      </c>
      <c r="K50" s="302">
        <f t="shared" si="18"/>
        <v>0</v>
      </c>
      <c r="L50" s="231"/>
      <c r="M50" s="231"/>
      <c r="N50" s="231"/>
      <c r="O50" s="231"/>
      <c r="P50" s="231"/>
      <c r="Q50" s="231"/>
      <c r="R50" s="231"/>
      <c r="S50" s="231"/>
      <c r="T50" s="231"/>
      <c r="U50" s="231"/>
      <c r="V50" s="231"/>
      <c r="W50" s="231"/>
      <c r="X50" s="231"/>
      <c r="Y50" s="231"/>
      <c r="Z50" s="231"/>
    </row>
    <row r="51" spans="1:26" ht="14.25" customHeight="1">
      <c r="A51" s="327">
        <v>2</v>
      </c>
      <c r="B51" s="328">
        <v>1</v>
      </c>
      <c r="C51" s="328">
        <v>2</v>
      </c>
      <c r="D51" s="328">
        <v>2</v>
      </c>
      <c r="E51" s="328" t="s">
        <v>632</v>
      </c>
      <c r="F51" s="329" t="s">
        <v>654</v>
      </c>
      <c r="G51" s="330"/>
      <c r="H51" s="330"/>
      <c r="I51" s="330"/>
      <c r="J51" s="330">
        <f t="shared" si="17"/>
        <v>0</v>
      </c>
      <c r="K51" s="302">
        <f t="shared" si="18"/>
        <v>0</v>
      </c>
      <c r="L51" s="231"/>
      <c r="M51" s="231"/>
      <c r="N51" s="231"/>
      <c r="O51" s="231"/>
      <c r="P51" s="231"/>
      <c r="Q51" s="231"/>
      <c r="R51" s="231"/>
      <c r="S51" s="231"/>
      <c r="T51" s="231"/>
      <c r="U51" s="231"/>
      <c r="V51" s="231"/>
      <c r="W51" s="231"/>
      <c r="X51" s="231"/>
      <c r="Y51" s="231"/>
      <c r="Z51" s="231"/>
    </row>
    <row r="52" spans="1:26" ht="14.25" customHeight="1">
      <c r="A52" s="327">
        <v>2</v>
      </c>
      <c r="B52" s="328">
        <v>1</v>
      </c>
      <c r="C52" s="328">
        <v>2</v>
      </c>
      <c r="D52" s="328">
        <v>2</v>
      </c>
      <c r="E52" s="328" t="s">
        <v>634</v>
      </c>
      <c r="F52" s="329" t="s">
        <v>655</v>
      </c>
      <c r="G52" s="330"/>
      <c r="H52" s="330"/>
      <c r="I52" s="330"/>
      <c r="J52" s="330">
        <f t="shared" si="17"/>
        <v>0</v>
      </c>
      <c r="K52" s="302">
        <f t="shared" si="18"/>
        <v>0</v>
      </c>
      <c r="L52" s="231"/>
      <c r="M52" s="231"/>
      <c r="N52" s="231"/>
      <c r="O52" s="231"/>
      <c r="P52" s="231"/>
      <c r="Q52" s="231"/>
      <c r="R52" s="231"/>
      <c r="S52" s="231"/>
      <c r="T52" s="231"/>
      <c r="U52" s="231"/>
      <c r="V52" s="231"/>
      <c r="W52" s="231"/>
      <c r="X52" s="231"/>
      <c r="Y52" s="231"/>
      <c r="Z52" s="231"/>
    </row>
    <row r="53" spans="1:26" ht="14.25" customHeight="1">
      <c r="A53" s="327">
        <v>2</v>
      </c>
      <c r="B53" s="328">
        <v>1</v>
      </c>
      <c r="C53" s="328">
        <v>2</v>
      </c>
      <c r="D53" s="328">
        <v>2</v>
      </c>
      <c r="E53" s="328" t="s">
        <v>656</v>
      </c>
      <c r="F53" s="329" t="s">
        <v>657</v>
      </c>
      <c r="G53" s="330"/>
      <c r="H53" s="330"/>
      <c r="I53" s="330"/>
      <c r="J53" s="330">
        <f t="shared" si="17"/>
        <v>0</v>
      </c>
      <c r="K53" s="302">
        <f t="shared" si="18"/>
        <v>0</v>
      </c>
      <c r="L53" s="231"/>
      <c r="M53" s="231"/>
      <c r="N53" s="231"/>
      <c r="O53" s="231"/>
      <c r="P53" s="231"/>
      <c r="Q53" s="231"/>
      <c r="R53" s="231"/>
      <c r="S53" s="231"/>
      <c r="T53" s="231"/>
      <c r="U53" s="231"/>
      <c r="V53" s="231"/>
      <c r="W53" s="231"/>
      <c r="X53" s="231"/>
      <c r="Y53" s="231"/>
      <c r="Z53" s="231"/>
    </row>
    <row r="54" spans="1:26" ht="14.25" customHeight="1">
      <c r="A54" s="319">
        <v>2</v>
      </c>
      <c r="B54" s="320">
        <v>1</v>
      </c>
      <c r="C54" s="320">
        <v>3</v>
      </c>
      <c r="D54" s="320"/>
      <c r="E54" s="320"/>
      <c r="F54" s="321" t="s">
        <v>658</v>
      </c>
      <c r="G54" s="322">
        <f t="shared" ref="G54:K54" si="19">+G55</f>
        <v>0</v>
      </c>
      <c r="H54" s="322">
        <f t="shared" si="19"/>
        <v>0</v>
      </c>
      <c r="I54" s="322">
        <f t="shared" si="19"/>
        <v>0</v>
      </c>
      <c r="J54" s="322">
        <f t="shared" si="19"/>
        <v>0</v>
      </c>
      <c r="K54" s="322">
        <f t="shared" si="19"/>
        <v>0</v>
      </c>
      <c r="L54" s="231"/>
      <c r="M54" s="231"/>
      <c r="N54" s="231"/>
      <c r="O54" s="231"/>
      <c r="P54" s="231"/>
      <c r="Q54" s="231"/>
      <c r="R54" s="231"/>
      <c r="S54" s="231"/>
      <c r="T54" s="231"/>
      <c r="U54" s="231"/>
      <c r="V54" s="231"/>
      <c r="W54" s="231"/>
      <c r="X54" s="231"/>
      <c r="Y54" s="231"/>
      <c r="Z54" s="231"/>
    </row>
    <row r="55" spans="1:26" ht="14.25" customHeight="1">
      <c r="A55" s="323">
        <v>2</v>
      </c>
      <c r="B55" s="324">
        <v>1</v>
      </c>
      <c r="C55" s="324">
        <v>3</v>
      </c>
      <c r="D55" s="324">
        <v>2</v>
      </c>
      <c r="E55" s="324"/>
      <c r="F55" s="325" t="s">
        <v>659</v>
      </c>
      <c r="G55" s="326">
        <f t="shared" ref="G55:K55" si="20">SUM(G56:G57)</f>
        <v>0</v>
      </c>
      <c r="H55" s="326">
        <f t="shared" si="20"/>
        <v>0</v>
      </c>
      <c r="I55" s="326">
        <f t="shared" si="20"/>
        <v>0</v>
      </c>
      <c r="J55" s="326">
        <f t="shared" si="20"/>
        <v>0</v>
      </c>
      <c r="K55" s="298">
        <f t="shared" si="20"/>
        <v>0</v>
      </c>
      <c r="L55" s="231"/>
      <c r="M55" s="231"/>
      <c r="N55" s="231"/>
      <c r="O55" s="231"/>
      <c r="P55" s="231"/>
      <c r="Q55" s="231"/>
      <c r="R55" s="231"/>
      <c r="S55" s="231"/>
      <c r="T55" s="231"/>
      <c r="U55" s="231"/>
      <c r="V55" s="231"/>
      <c r="W55" s="231"/>
      <c r="X55" s="231"/>
      <c r="Y55" s="231"/>
      <c r="Z55" s="231"/>
    </row>
    <row r="56" spans="1:26" ht="14.25" customHeight="1">
      <c r="A56" s="327">
        <v>2</v>
      </c>
      <c r="B56" s="328">
        <v>1</v>
      </c>
      <c r="C56" s="328">
        <v>3</v>
      </c>
      <c r="D56" s="328">
        <v>2</v>
      </c>
      <c r="E56" s="328" t="s">
        <v>618</v>
      </c>
      <c r="F56" s="329" t="s">
        <v>660</v>
      </c>
      <c r="G56" s="330"/>
      <c r="H56" s="301"/>
      <c r="I56" s="301"/>
      <c r="J56" s="301">
        <f t="shared" ref="J56:J57" si="21">SUBTOTAL(9,G56:I56)</f>
        <v>0</v>
      </c>
      <c r="K56" s="302">
        <f t="shared" ref="K56:K57" si="22">IFERROR(J56/$J$18*100,"0.00")</f>
        <v>0</v>
      </c>
      <c r="L56" s="231"/>
      <c r="M56" s="231"/>
      <c r="N56" s="231"/>
      <c r="O56" s="231"/>
      <c r="P56" s="231"/>
      <c r="Q56" s="231"/>
      <c r="R56" s="231"/>
      <c r="S56" s="231"/>
      <c r="T56" s="231"/>
      <c r="U56" s="231"/>
      <c r="V56" s="231"/>
      <c r="W56" s="231"/>
      <c r="X56" s="231"/>
      <c r="Y56" s="231"/>
      <c r="Z56" s="231"/>
    </row>
    <row r="57" spans="1:26" ht="14.25" customHeight="1">
      <c r="A57" s="327">
        <v>2</v>
      </c>
      <c r="B57" s="328">
        <v>1</v>
      </c>
      <c r="C57" s="328">
        <v>3</v>
      </c>
      <c r="D57" s="328">
        <v>2</v>
      </c>
      <c r="E57" s="328" t="s">
        <v>620</v>
      </c>
      <c r="F57" s="329" t="s">
        <v>661</v>
      </c>
      <c r="G57" s="330"/>
      <c r="H57" s="301"/>
      <c r="I57" s="301"/>
      <c r="J57" s="301">
        <f t="shared" si="21"/>
        <v>0</v>
      </c>
      <c r="K57" s="302">
        <f t="shared" si="22"/>
        <v>0</v>
      </c>
      <c r="L57" s="231"/>
      <c r="M57" s="231"/>
      <c r="N57" s="231"/>
      <c r="O57" s="231"/>
      <c r="P57" s="231"/>
      <c r="Q57" s="231"/>
      <c r="R57" s="231"/>
      <c r="S57" s="231"/>
      <c r="T57" s="231"/>
      <c r="U57" s="231"/>
      <c r="V57" s="231"/>
      <c r="W57" s="231"/>
      <c r="X57" s="231"/>
      <c r="Y57" s="231"/>
      <c r="Z57" s="231"/>
    </row>
    <row r="58" spans="1:26" ht="14.25" customHeight="1">
      <c r="A58" s="319">
        <v>2</v>
      </c>
      <c r="B58" s="320">
        <v>1</v>
      </c>
      <c r="C58" s="320">
        <v>5</v>
      </c>
      <c r="D58" s="320"/>
      <c r="E58" s="320"/>
      <c r="F58" s="321" t="s">
        <v>662</v>
      </c>
      <c r="G58" s="322">
        <f t="shared" ref="G58:K58" si="23">G59+G61+G63+G65</f>
        <v>0</v>
      </c>
      <c r="H58" s="322">
        <f t="shared" si="23"/>
        <v>0</v>
      </c>
      <c r="I58" s="322">
        <f t="shared" si="23"/>
        <v>0</v>
      </c>
      <c r="J58" s="322">
        <f t="shared" si="23"/>
        <v>0</v>
      </c>
      <c r="K58" s="322">
        <f t="shared" si="23"/>
        <v>0</v>
      </c>
      <c r="L58" s="231"/>
      <c r="M58" s="231"/>
      <c r="N58" s="231"/>
      <c r="O58" s="231"/>
      <c r="P58" s="231"/>
      <c r="Q58" s="231"/>
      <c r="R58" s="231"/>
      <c r="S58" s="231"/>
      <c r="T58" s="231"/>
      <c r="U58" s="231"/>
      <c r="V58" s="231"/>
      <c r="W58" s="231"/>
      <c r="X58" s="231"/>
      <c r="Y58" s="231"/>
      <c r="Z58" s="231"/>
    </row>
    <row r="59" spans="1:26" ht="14.25" customHeight="1">
      <c r="A59" s="323">
        <v>2</v>
      </c>
      <c r="B59" s="324">
        <v>1</v>
      </c>
      <c r="C59" s="324">
        <v>5</v>
      </c>
      <c r="D59" s="324">
        <v>1</v>
      </c>
      <c r="E59" s="324"/>
      <c r="F59" s="325" t="s">
        <v>663</v>
      </c>
      <c r="G59" s="326">
        <f t="shared" ref="G59:K59" si="24">G60</f>
        <v>0</v>
      </c>
      <c r="H59" s="326">
        <f t="shared" si="24"/>
        <v>0</v>
      </c>
      <c r="I59" s="326">
        <f t="shared" si="24"/>
        <v>0</v>
      </c>
      <c r="J59" s="326">
        <f t="shared" si="24"/>
        <v>0</v>
      </c>
      <c r="K59" s="298">
        <f t="shared" si="24"/>
        <v>0</v>
      </c>
      <c r="L59" s="231"/>
      <c r="M59" s="231"/>
      <c r="N59" s="231"/>
      <c r="O59" s="231"/>
      <c r="P59" s="231"/>
      <c r="Q59" s="231"/>
      <c r="R59" s="231"/>
      <c r="S59" s="231"/>
      <c r="T59" s="231"/>
      <c r="U59" s="231"/>
      <c r="V59" s="231"/>
      <c r="W59" s="231"/>
      <c r="X59" s="231"/>
      <c r="Y59" s="231"/>
      <c r="Z59" s="231"/>
    </row>
    <row r="60" spans="1:26" ht="14.25" customHeight="1">
      <c r="A60" s="327">
        <v>2</v>
      </c>
      <c r="B60" s="328">
        <v>1</v>
      </c>
      <c r="C60" s="328">
        <v>5</v>
      </c>
      <c r="D60" s="328">
        <v>1</v>
      </c>
      <c r="E60" s="328" t="s">
        <v>618</v>
      </c>
      <c r="F60" s="329" t="s">
        <v>663</v>
      </c>
      <c r="G60" s="330"/>
      <c r="H60" s="301"/>
      <c r="I60" s="301"/>
      <c r="J60" s="301">
        <f>SUBTOTAL(9,G60:I60)</f>
        <v>0</v>
      </c>
      <c r="K60" s="302">
        <f>IFERROR(J60/$J$18*100,"0.00")</f>
        <v>0</v>
      </c>
      <c r="L60" s="231"/>
      <c r="M60" s="231"/>
      <c r="N60" s="231"/>
      <c r="O60" s="231"/>
      <c r="P60" s="231"/>
      <c r="Q60" s="231"/>
      <c r="R60" s="231"/>
      <c r="S60" s="231"/>
      <c r="T60" s="231"/>
      <c r="U60" s="231"/>
      <c r="V60" s="231"/>
      <c r="W60" s="231"/>
      <c r="X60" s="231"/>
      <c r="Y60" s="231"/>
      <c r="Z60" s="231"/>
    </row>
    <row r="61" spans="1:26" ht="14.25" customHeight="1">
      <c r="A61" s="323">
        <v>2</v>
      </c>
      <c r="B61" s="324">
        <v>1</v>
      </c>
      <c r="C61" s="324">
        <v>5</v>
      </c>
      <c r="D61" s="324">
        <v>2</v>
      </c>
      <c r="E61" s="324"/>
      <c r="F61" s="325" t="s">
        <v>664</v>
      </c>
      <c r="G61" s="326">
        <f t="shared" ref="G61:K61" si="25">G62</f>
        <v>0</v>
      </c>
      <c r="H61" s="297">
        <f t="shared" si="25"/>
        <v>0</v>
      </c>
      <c r="I61" s="297">
        <f t="shared" si="25"/>
        <v>0</v>
      </c>
      <c r="J61" s="297">
        <f t="shared" si="25"/>
        <v>0</v>
      </c>
      <c r="K61" s="298">
        <f t="shared" si="25"/>
        <v>0</v>
      </c>
      <c r="L61" s="231"/>
      <c r="M61" s="231"/>
      <c r="N61" s="231"/>
      <c r="O61" s="231"/>
      <c r="P61" s="231"/>
      <c r="Q61" s="231"/>
      <c r="R61" s="231"/>
      <c r="S61" s="231"/>
      <c r="T61" s="231"/>
      <c r="U61" s="231"/>
      <c r="V61" s="231"/>
      <c r="W61" s="231"/>
      <c r="X61" s="231"/>
      <c r="Y61" s="231"/>
      <c r="Z61" s="231"/>
    </row>
    <row r="62" spans="1:26" ht="14.25" customHeight="1">
      <c r="A62" s="327">
        <v>2</v>
      </c>
      <c r="B62" s="328">
        <v>1</v>
      </c>
      <c r="C62" s="328">
        <v>5</v>
      </c>
      <c r="D62" s="328">
        <v>2</v>
      </c>
      <c r="E62" s="328" t="s">
        <v>618</v>
      </c>
      <c r="F62" s="329" t="s">
        <v>664</v>
      </c>
      <c r="G62" s="330"/>
      <c r="H62" s="301"/>
      <c r="I62" s="301"/>
      <c r="J62" s="301">
        <f>SUBTOTAL(9,G62:I62)</f>
        <v>0</v>
      </c>
      <c r="K62" s="302">
        <f>IFERROR(J62/$J$18*100,"0.00")</f>
        <v>0</v>
      </c>
      <c r="L62" s="231"/>
      <c r="M62" s="231"/>
      <c r="N62" s="231"/>
      <c r="O62" s="231"/>
      <c r="P62" s="231"/>
      <c r="Q62" s="231"/>
      <c r="R62" s="231"/>
      <c r="S62" s="231"/>
      <c r="T62" s="231"/>
      <c r="U62" s="231"/>
      <c r="V62" s="231"/>
      <c r="W62" s="231"/>
      <c r="X62" s="231"/>
      <c r="Y62" s="231"/>
      <c r="Z62" s="231"/>
    </row>
    <row r="63" spans="1:26" ht="14.25" customHeight="1">
      <c r="A63" s="323">
        <v>2</v>
      </c>
      <c r="B63" s="324">
        <v>1</v>
      </c>
      <c r="C63" s="324">
        <v>5</v>
      </c>
      <c r="D63" s="324">
        <v>3</v>
      </c>
      <c r="E63" s="324"/>
      <c r="F63" s="325" t="s">
        <v>665</v>
      </c>
      <c r="G63" s="326">
        <f t="shared" ref="G63:K63" si="26">G64</f>
        <v>0</v>
      </c>
      <c r="H63" s="326">
        <f t="shared" si="26"/>
        <v>0</v>
      </c>
      <c r="I63" s="326">
        <f t="shared" si="26"/>
        <v>0</v>
      </c>
      <c r="J63" s="326">
        <f t="shared" si="26"/>
        <v>0</v>
      </c>
      <c r="K63" s="298">
        <f t="shared" si="26"/>
        <v>0</v>
      </c>
      <c r="L63" s="231"/>
      <c r="M63" s="231"/>
      <c r="N63" s="231"/>
      <c r="O63" s="231"/>
      <c r="P63" s="231"/>
      <c r="Q63" s="231"/>
      <c r="R63" s="231"/>
      <c r="S63" s="231"/>
      <c r="T63" s="231"/>
      <c r="U63" s="231"/>
      <c r="V63" s="231"/>
      <c r="W63" s="231"/>
      <c r="X63" s="231"/>
      <c r="Y63" s="231"/>
      <c r="Z63" s="231"/>
    </row>
    <row r="64" spans="1:26" ht="14.25" customHeight="1">
      <c r="A64" s="327">
        <v>2</v>
      </c>
      <c r="B64" s="328">
        <v>1</v>
      </c>
      <c r="C64" s="328">
        <v>5</v>
      </c>
      <c r="D64" s="328">
        <v>3</v>
      </c>
      <c r="E64" s="328" t="s">
        <v>618</v>
      </c>
      <c r="F64" s="329" t="s">
        <v>665</v>
      </c>
      <c r="G64" s="330"/>
      <c r="H64" s="330"/>
      <c r="I64" s="330"/>
      <c r="J64" s="330">
        <f>SUBTOTAL(9,G64:I64)</f>
        <v>0</v>
      </c>
      <c r="K64" s="302">
        <f>IFERROR(J64/$J$18*100,"0.00")</f>
        <v>0</v>
      </c>
      <c r="L64" s="231"/>
      <c r="M64" s="231"/>
      <c r="N64" s="231"/>
      <c r="O64" s="231"/>
      <c r="P64" s="231"/>
      <c r="Q64" s="231"/>
      <c r="R64" s="231"/>
      <c r="S64" s="231"/>
      <c r="T64" s="231"/>
      <c r="U64" s="231"/>
      <c r="V64" s="231"/>
      <c r="W64" s="231"/>
      <c r="X64" s="231"/>
      <c r="Y64" s="231"/>
      <c r="Z64" s="231"/>
    </row>
    <row r="65" spans="1:26" ht="14.25" customHeight="1">
      <c r="A65" s="323">
        <v>2</v>
      </c>
      <c r="B65" s="324">
        <v>1</v>
      </c>
      <c r="C65" s="324">
        <v>5</v>
      </c>
      <c r="D65" s="324">
        <v>4</v>
      </c>
      <c r="E65" s="324"/>
      <c r="F65" s="325" t="s">
        <v>666</v>
      </c>
      <c r="G65" s="326">
        <f t="shared" ref="G65:K65" si="27">G66</f>
        <v>0</v>
      </c>
      <c r="H65" s="326">
        <f t="shared" si="27"/>
        <v>0</v>
      </c>
      <c r="I65" s="326">
        <f t="shared" si="27"/>
        <v>0</v>
      </c>
      <c r="J65" s="326">
        <f t="shared" si="27"/>
        <v>0</v>
      </c>
      <c r="K65" s="298">
        <f t="shared" si="27"/>
        <v>0</v>
      </c>
      <c r="L65" s="231"/>
      <c r="M65" s="231"/>
      <c r="N65" s="231"/>
      <c r="O65" s="231"/>
      <c r="P65" s="231"/>
      <c r="Q65" s="231"/>
      <c r="R65" s="231"/>
      <c r="S65" s="231"/>
      <c r="T65" s="231"/>
      <c r="U65" s="231"/>
      <c r="V65" s="231"/>
      <c r="W65" s="231"/>
      <c r="X65" s="231"/>
      <c r="Y65" s="231"/>
      <c r="Z65" s="231"/>
    </row>
    <row r="66" spans="1:26" ht="14.25" customHeight="1">
      <c r="A66" s="327">
        <v>2</v>
      </c>
      <c r="B66" s="328">
        <v>1</v>
      </c>
      <c r="C66" s="328">
        <v>5</v>
      </c>
      <c r="D66" s="328">
        <v>4</v>
      </c>
      <c r="E66" s="328" t="s">
        <v>618</v>
      </c>
      <c r="F66" s="329" t="s">
        <v>666</v>
      </c>
      <c r="G66" s="330"/>
      <c r="H66" s="301"/>
      <c r="I66" s="301"/>
      <c r="J66" s="301">
        <f>SUBTOTAL(9,G66:I66)</f>
        <v>0</v>
      </c>
      <c r="K66" s="302">
        <f>IFERROR(J66/$J$18*100,"0.00")</f>
        <v>0</v>
      </c>
      <c r="L66" s="231"/>
      <c r="M66" s="231"/>
      <c r="N66" s="231"/>
      <c r="O66" s="231"/>
      <c r="P66" s="231"/>
      <c r="Q66" s="231"/>
      <c r="R66" s="231"/>
      <c r="S66" s="231"/>
      <c r="T66" s="231"/>
      <c r="U66" s="231"/>
      <c r="V66" s="231"/>
      <c r="W66" s="231"/>
      <c r="X66" s="231"/>
      <c r="Y66" s="231"/>
      <c r="Z66" s="231"/>
    </row>
    <row r="67" spans="1:26" ht="14.25" customHeight="1">
      <c r="A67" s="315">
        <v>2</v>
      </c>
      <c r="B67" s="316">
        <v>2</v>
      </c>
      <c r="C67" s="316"/>
      <c r="D67" s="316"/>
      <c r="E67" s="316"/>
      <c r="F67" s="317" t="s">
        <v>667</v>
      </c>
      <c r="G67" s="318">
        <f t="shared" ref="G67:K67" si="28">+G68+G82+G87+G92+G99+G116+G125+G143</f>
        <v>1166250</v>
      </c>
      <c r="H67" s="318">
        <f t="shared" si="28"/>
        <v>27636533</v>
      </c>
      <c r="I67" s="318">
        <f t="shared" si="28"/>
        <v>0</v>
      </c>
      <c r="J67" s="318">
        <f t="shared" si="28"/>
        <v>28113042</v>
      </c>
      <c r="K67" s="318">
        <f t="shared" si="28"/>
        <v>7.5871122205897894</v>
      </c>
      <c r="L67" s="231"/>
      <c r="M67" s="231"/>
      <c r="N67" s="231"/>
      <c r="O67" s="231"/>
      <c r="P67" s="231"/>
      <c r="Q67" s="231"/>
      <c r="R67" s="231"/>
      <c r="S67" s="231"/>
      <c r="T67" s="231"/>
      <c r="U67" s="231"/>
      <c r="V67" s="231"/>
      <c r="W67" s="231"/>
      <c r="X67" s="231"/>
      <c r="Y67" s="231"/>
      <c r="Z67" s="231"/>
    </row>
    <row r="68" spans="1:26" ht="14.25" customHeight="1">
      <c r="A68" s="319">
        <v>2</v>
      </c>
      <c r="B68" s="320">
        <v>2</v>
      </c>
      <c r="C68" s="320">
        <v>1</v>
      </c>
      <c r="D68" s="320"/>
      <c r="E68" s="320"/>
      <c r="F68" s="321" t="s">
        <v>668</v>
      </c>
      <c r="G68" s="322">
        <f t="shared" ref="G68:K68" si="29">+G69+G71+G73+G75+G78+G80</f>
        <v>1166250</v>
      </c>
      <c r="H68" s="322">
        <f t="shared" si="29"/>
        <v>1355600</v>
      </c>
      <c r="I68" s="322">
        <f t="shared" si="29"/>
        <v>0</v>
      </c>
      <c r="J68" s="322">
        <f t="shared" si="29"/>
        <v>2521850</v>
      </c>
      <c r="K68" s="322">
        <f t="shared" si="29"/>
        <v>0.68059368863370806</v>
      </c>
      <c r="L68" s="231"/>
      <c r="M68" s="231"/>
      <c r="N68" s="231"/>
      <c r="O68" s="231"/>
      <c r="P68" s="231"/>
      <c r="Q68" s="231"/>
      <c r="R68" s="231"/>
      <c r="S68" s="231"/>
      <c r="T68" s="231"/>
      <c r="U68" s="231"/>
      <c r="V68" s="231"/>
      <c r="W68" s="231"/>
      <c r="X68" s="231"/>
      <c r="Y68" s="231"/>
      <c r="Z68" s="231"/>
    </row>
    <row r="69" spans="1:26" ht="14.25" customHeight="1">
      <c r="A69" s="323">
        <v>2</v>
      </c>
      <c r="B69" s="324">
        <v>2</v>
      </c>
      <c r="C69" s="324">
        <v>1</v>
      </c>
      <c r="D69" s="324">
        <v>2</v>
      </c>
      <c r="E69" s="324"/>
      <c r="F69" s="325" t="s">
        <v>669</v>
      </c>
      <c r="G69" s="326">
        <f t="shared" ref="G69:K69" si="30">G70</f>
        <v>0</v>
      </c>
      <c r="H69" s="326">
        <f t="shared" si="30"/>
        <v>0</v>
      </c>
      <c r="I69" s="326">
        <f t="shared" si="30"/>
        <v>0</v>
      </c>
      <c r="J69" s="326">
        <f t="shared" si="30"/>
        <v>0</v>
      </c>
      <c r="K69" s="298">
        <f t="shared" si="30"/>
        <v>0</v>
      </c>
      <c r="L69" s="231"/>
      <c r="M69" s="231"/>
      <c r="N69" s="231"/>
      <c r="O69" s="231"/>
      <c r="P69" s="231"/>
      <c r="Q69" s="231"/>
      <c r="R69" s="231"/>
      <c r="S69" s="231"/>
      <c r="T69" s="231"/>
      <c r="U69" s="231"/>
      <c r="V69" s="231"/>
      <c r="W69" s="231"/>
      <c r="X69" s="231"/>
      <c r="Y69" s="231"/>
      <c r="Z69" s="231"/>
    </row>
    <row r="70" spans="1:26" ht="14.25" customHeight="1">
      <c r="A70" s="327">
        <v>2</v>
      </c>
      <c r="B70" s="328">
        <v>2</v>
      </c>
      <c r="C70" s="328">
        <v>1</v>
      </c>
      <c r="D70" s="328">
        <v>2</v>
      </c>
      <c r="E70" s="328" t="s">
        <v>618</v>
      </c>
      <c r="F70" s="329" t="s">
        <v>669</v>
      </c>
      <c r="G70" s="330"/>
      <c r="H70" s="330"/>
      <c r="I70" s="330"/>
      <c r="J70" s="330">
        <f>SUBTOTAL(9,G70:I70)</f>
        <v>0</v>
      </c>
      <c r="K70" s="302">
        <f>IFERROR(J70/$J$18*100,"0.00")</f>
        <v>0</v>
      </c>
      <c r="L70" s="231"/>
      <c r="M70" s="231"/>
      <c r="N70" s="231"/>
      <c r="O70" s="231"/>
      <c r="P70" s="231"/>
      <c r="Q70" s="231"/>
      <c r="R70" s="231"/>
      <c r="S70" s="231"/>
      <c r="T70" s="231"/>
      <c r="U70" s="231"/>
      <c r="V70" s="231"/>
      <c r="W70" s="231"/>
      <c r="X70" s="231"/>
      <c r="Y70" s="231"/>
      <c r="Z70" s="231"/>
    </row>
    <row r="71" spans="1:26" ht="14.25" customHeight="1">
      <c r="A71" s="323">
        <v>2</v>
      </c>
      <c r="B71" s="324">
        <v>2</v>
      </c>
      <c r="C71" s="324">
        <v>1</v>
      </c>
      <c r="D71" s="324">
        <v>3</v>
      </c>
      <c r="E71" s="324"/>
      <c r="F71" s="325" t="s">
        <v>670</v>
      </c>
      <c r="G71" s="326">
        <f t="shared" ref="G71:K71" si="31">G72</f>
        <v>250000</v>
      </c>
      <c r="H71" s="326">
        <f t="shared" si="31"/>
        <v>0</v>
      </c>
      <c r="I71" s="326">
        <f t="shared" si="31"/>
        <v>0</v>
      </c>
      <c r="J71" s="326">
        <f t="shared" si="31"/>
        <v>250000</v>
      </c>
      <c r="K71" s="298">
        <f t="shared" si="31"/>
        <v>6.7469683826725232E-2</v>
      </c>
      <c r="L71" s="231"/>
      <c r="M71" s="231"/>
      <c r="N71" s="231"/>
      <c r="O71" s="231"/>
      <c r="P71" s="231"/>
      <c r="Q71" s="231"/>
      <c r="R71" s="231"/>
      <c r="S71" s="231"/>
      <c r="T71" s="231"/>
      <c r="U71" s="231"/>
      <c r="V71" s="231"/>
      <c r="W71" s="231"/>
      <c r="X71" s="231"/>
      <c r="Y71" s="231"/>
      <c r="Z71" s="231"/>
    </row>
    <row r="72" spans="1:26" ht="14.25" customHeight="1">
      <c r="A72" s="327">
        <v>2</v>
      </c>
      <c r="B72" s="328">
        <v>2</v>
      </c>
      <c r="C72" s="328">
        <v>1</v>
      </c>
      <c r="D72" s="328">
        <v>3</v>
      </c>
      <c r="E72" s="328" t="s">
        <v>618</v>
      </c>
      <c r="F72" s="329" t="s">
        <v>670</v>
      </c>
      <c r="G72" s="330">
        <v>250000</v>
      </c>
      <c r="H72" s="301"/>
      <c r="I72" s="301"/>
      <c r="J72" s="301">
        <f>SUBTOTAL(9,G72:I72)</f>
        <v>250000</v>
      </c>
      <c r="K72" s="302">
        <f>IFERROR(J72/$J$18*100,"0.00")</f>
        <v>6.7469683826725232E-2</v>
      </c>
      <c r="L72" s="231"/>
      <c r="M72" s="231"/>
      <c r="N72" s="231"/>
      <c r="O72" s="231"/>
      <c r="P72" s="231"/>
      <c r="Q72" s="231"/>
      <c r="R72" s="231"/>
      <c r="S72" s="231"/>
      <c r="T72" s="231"/>
      <c r="U72" s="231"/>
      <c r="V72" s="231"/>
      <c r="W72" s="231"/>
      <c r="X72" s="231"/>
      <c r="Y72" s="231"/>
      <c r="Z72" s="231"/>
    </row>
    <row r="73" spans="1:26" ht="14.25" customHeight="1">
      <c r="A73" s="323">
        <v>2</v>
      </c>
      <c r="B73" s="324">
        <v>2</v>
      </c>
      <c r="C73" s="324">
        <v>1</v>
      </c>
      <c r="D73" s="324">
        <v>5</v>
      </c>
      <c r="E73" s="324"/>
      <c r="F73" s="325" t="s">
        <v>672</v>
      </c>
      <c r="G73" s="326">
        <f t="shared" ref="G73:K73" si="32">G74</f>
        <v>822450</v>
      </c>
      <c r="H73" s="326">
        <f t="shared" si="32"/>
        <v>0</v>
      </c>
      <c r="I73" s="326">
        <f t="shared" si="32"/>
        <v>0</v>
      </c>
      <c r="J73" s="326">
        <f t="shared" si="32"/>
        <v>822450</v>
      </c>
      <c r="K73" s="298">
        <f t="shared" si="32"/>
        <v>0.22196176585316066</v>
      </c>
      <c r="L73" s="231"/>
      <c r="M73" s="231"/>
      <c r="N73" s="231"/>
      <c r="O73" s="231"/>
      <c r="P73" s="231"/>
      <c r="Q73" s="231"/>
      <c r="R73" s="231"/>
      <c r="S73" s="231"/>
      <c r="T73" s="231"/>
      <c r="U73" s="231"/>
      <c r="V73" s="231"/>
      <c r="W73" s="231"/>
      <c r="X73" s="231"/>
      <c r="Y73" s="231"/>
      <c r="Z73" s="231"/>
    </row>
    <row r="74" spans="1:26" ht="14.25" customHeight="1">
      <c r="A74" s="327">
        <v>2</v>
      </c>
      <c r="B74" s="328">
        <v>2</v>
      </c>
      <c r="C74" s="328">
        <v>1</v>
      </c>
      <c r="D74" s="328">
        <v>5</v>
      </c>
      <c r="E74" s="328" t="s">
        <v>618</v>
      </c>
      <c r="F74" s="329" t="s">
        <v>672</v>
      </c>
      <c r="G74" s="330">
        <v>822450</v>
      </c>
      <c r="H74" s="301"/>
      <c r="I74" s="301"/>
      <c r="J74" s="301">
        <v>822450</v>
      </c>
      <c r="K74" s="302">
        <f>IFERROR(J74/$J$18*100,"0.00")</f>
        <v>0.22196176585316066</v>
      </c>
      <c r="L74" s="231"/>
      <c r="M74" s="231"/>
      <c r="N74" s="231"/>
      <c r="O74" s="231"/>
      <c r="P74" s="231"/>
      <c r="Q74" s="231"/>
      <c r="R74" s="231"/>
      <c r="S74" s="231"/>
      <c r="T74" s="231"/>
      <c r="U74" s="231"/>
      <c r="V74" s="231"/>
      <c r="W74" s="231"/>
      <c r="X74" s="231"/>
      <c r="Y74" s="231"/>
      <c r="Z74" s="231"/>
    </row>
    <row r="75" spans="1:26" ht="14.25" customHeight="1">
      <c r="A75" s="323">
        <v>2</v>
      </c>
      <c r="B75" s="324">
        <v>2</v>
      </c>
      <c r="C75" s="324">
        <v>1</v>
      </c>
      <c r="D75" s="324">
        <v>6</v>
      </c>
      <c r="E75" s="324"/>
      <c r="F75" s="325" t="s">
        <v>673</v>
      </c>
      <c r="G75" s="326">
        <f t="shared" ref="G75:K75" si="33">G76+G77</f>
        <v>0</v>
      </c>
      <c r="H75" s="326">
        <f t="shared" si="33"/>
        <v>0</v>
      </c>
      <c r="I75" s="326">
        <f t="shared" si="33"/>
        <v>0</v>
      </c>
      <c r="J75" s="326">
        <f t="shared" si="33"/>
        <v>0</v>
      </c>
      <c r="K75" s="298">
        <f t="shared" si="33"/>
        <v>0</v>
      </c>
      <c r="L75" s="231"/>
      <c r="M75" s="231"/>
      <c r="N75" s="231"/>
      <c r="O75" s="231"/>
      <c r="P75" s="231"/>
      <c r="Q75" s="231"/>
      <c r="R75" s="231"/>
      <c r="S75" s="231"/>
      <c r="T75" s="231"/>
      <c r="U75" s="231"/>
      <c r="V75" s="231"/>
      <c r="W75" s="231"/>
      <c r="X75" s="231"/>
      <c r="Y75" s="231"/>
      <c r="Z75" s="231"/>
    </row>
    <row r="76" spans="1:26" ht="14.25" customHeight="1">
      <c r="A76" s="327">
        <v>2</v>
      </c>
      <c r="B76" s="328">
        <v>2</v>
      </c>
      <c r="C76" s="328">
        <v>1</v>
      </c>
      <c r="D76" s="328">
        <v>6</v>
      </c>
      <c r="E76" s="328" t="s">
        <v>618</v>
      </c>
      <c r="F76" s="329" t="s">
        <v>674</v>
      </c>
      <c r="G76" s="326"/>
      <c r="H76" s="301"/>
      <c r="I76" s="301"/>
      <c r="J76" s="301">
        <f t="shared" ref="J76:J77" si="34">SUBTOTAL(9,G76:I76)</f>
        <v>0</v>
      </c>
      <c r="K76" s="302">
        <f t="shared" ref="K76:K77" si="35">IFERROR(J76/$J$18*100,"0.00")</f>
        <v>0</v>
      </c>
      <c r="L76" s="231"/>
      <c r="M76" s="231"/>
      <c r="N76" s="231"/>
      <c r="O76" s="231"/>
      <c r="P76" s="231"/>
      <c r="Q76" s="231"/>
      <c r="R76" s="231"/>
      <c r="S76" s="231"/>
      <c r="T76" s="231"/>
      <c r="U76" s="231"/>
      <c r="V76" s="231"/>
      <c r="W76" s="231"/>
      <c r="X76" s="231"/>
      <c r="Y76" s="231"/>
      <c r="Z76" s="231"/>
    </row>
    <row r="77" spans="1:26" ht="14.25" customHeight="1">
      <c r="A77" s="327">
        <v>2</v>
      </c>
      <c r="B77" s="328">
        <v>2</v>
      </c>
      <c r="C77" s="328">
        <v>1</v>
      </c>
      <c r="D77" s="328">
        <v>6</v>
      </c>
      <c r="E77" s="328" t="s">
        <v>620</v>
      </c>
      <c r="F77" s="329" t="s">
        <v>675</v>
      </c>
      <c r="G77" s="326"/>
      <c r="H77" s="301"/>
      <c r="I77" s="301"/>
      <c r="J77" s="301">
        <f t="shared" si="34"/>
        <v>0</v>
      </c>
      <c r="K77" s="302">
        <f t="shared" si="35"/>
        <v>0</v>
      </c>
      <c r="L77" s="231"/>
      <c r="M77" s="231"/>
      <c r="N77" s="231"/>
      <c r="O77" s="231"/>
      <c r="P77" s="231"/>
      <c r="Q77" s="231"/>
      <c r="R77" s="231"/>
      <c r="S77" s="231"/>
      <c r="T77" s="231"/>
      <c r="U77" s="231"/>
      <c r="V77" s="231"/>
      <c r="W77" s="231"/>
      <c r="X77" s="231"/>
      <c r="Y77" s="231"/>
      <c r="Z77" s="231"/>
    </row>
    <row r="78" spans="1:26" ht="14.25" customHeight="1">
      <c r="A78" s="323">
        <v>2</v>
      </c>
      <c r="B78" s="324">
        <v>2</v>
      </c>
      <c r="C78" s="324">
        <v>1</v>
      </c>
      <c r="D78" s="324">
        <v>7</v>
      </c>
      <c r="E78" s="324"/>
      <c r="F78" s="325" t="s">
        <v>676</v>
      </c>
      <c r="G78" s="326">
        <f t="shared" ref="G78:K78" si="36">G79</f>
        <v>93800</v>
      </c>
      <c r="H78" s="326">
        <f t="shared" si="36"/>
        <v>0</v>
      </c>
      <c r="I78" s="326">
        <f t="shared" si="36"/>
        <v>0</v>
      </c>
      <c r="J78" s="326">
        <f t="shared" si="36"/>
        <v>93800</v>
      </c>
      <c r="K78" s="298">
        <f t="shared" si="36"/>
        <v>2.531462537178731E-2</v>
      </c>
      <c r="L78" s="231"/>
      <c r="M78" s="231"/>
      <c r="N78" s="231"/>
      <c r="O78" s="231"/>
      <c r="P78" s="231"/>
      <c r="Q78" s="231"/>
      <c r="R78" s="231"/>
      <c r="S78" s="231"/>
      <c r="T78" s="231"/>
      <c r="U78" s="231"/>
      <c r="V78" s="231"/>
      <c r="W78" s="231"/>
      <c r="X78" s="231"/>
      <c r="Y78" s="231"/>
      <c r="Z78" s="231"/>
    </row>
    <row r="79" spans="1:26" ht="14.25" customHeight="1">
      <c r="A79" s="327">
        <v>2</v>
      </c>
      <c r="B79" s="328">
        <v>2</v>
      </c>
      <c r="C79" s="328">
        <v>1</v>
      </c>
      <c r="D79" s="328">
        <v>7</v>
      </c>
      <c r="E79" s="328" t="s">
        <v>618</v>
      </c>
      <c r="F79" s="329" t="s">
        <v>676</v>
      </c>
      <c r="G79" s="330">
        <v>93800</v>
      </c>
      <c r="H79" s="301"/>
      <c r="I79" s="301"/>
      <c r="J79" s="301">
        <f>SUBTOTAL(9,G79:I79)</f>
        <v>93800</v>
      </c>
      <c r="K79" s="302">
        <f>IFERROR(J79/$J$18*100,"0.00")</f>
        <v>2.531462537178731E-2</v>
      </c>
      <c r="L79" s="231"/>
      <c r="M79" s="231"/>
      <c r="N79" s="231"/>
      <c r="O79" s="231"/>
      <c r="P79" s="231"/>
      <c r="Q79" s="231"/>
      <c r="R79" s="231"/>
      <c r="S79" s="231"/>
      <c r="T79" s="231"/>
      <c r="U79" s="231"/>
      <c r="V79" s="231"/>
      <c r="W79" s="231"/>
      <c r="X79" s="231"/>
      <c r="Y79" s="231"/>
      <c r="Z79" s="231"/>
    </row>
    <row r="80" spans="1:26" ht="14.25" customHeight="1">
      <c r="A80" s="323">
        <v>2</v>
      </c>
      <c r="B80" s="324">
        <v>2</v>
      </c>
      <c r="C80" s="324">
        <v>1</v>
      </c>
      <c r="D80" s="324">
        <v>8</v>
      </c>
      <c r="E80" s="324"/>
      <c r="F80" s="325" t="s">
        <v>677</v>
      </c>
      <c r="G80" s="326"/>
      <c r="H80" s="326">
        <f t="shared" ref="H80:K80" si="37">H81</f>
        <v>1355600</v>
      </c>
      <c r="I80" s="326">
        <f t="shared" si="37"/>
        <v>0</v>
      </c>
      <c r="J80" s="326">
        <f t="shared" si="37"/>
        <v>1355600</v>
      </c>
      <c r="K80" s="298">
        <f t="shared" si="37"/>
        <v>0.36584761358203488</v>
      </c>
      <c r="L80" s="231"/>
      <c r="M80" s="231"/>
      <c r="N80" s="231"/>
      <c r="O80" s="231"/>
      <c r="P80" s="231"/>
      <c r="Q80" s="231"/>
      <c r="R80" s="231"/>
      <c r="S80" s="231"/>
      <c r="T80" s="231"/>
      <c r="U80" s="231"/>
      <c r="V80" s="231"/>
      <c r="W80" s="231"/>
      <c r="X80" s="231"/>
      <c r="Y80" s="231"/>
      <c r="Z80" s="231"/>
    </row>
    <row r="81" spans="1:26" ht="14.25" customHeight="1">
      <c r="A81" s="327">
        <v>2</v>
      </c>
      <c r="B81" s="328">
        <v>2</v>
      </c>
      <c r="C81" s="328">
        <v>1</v>
      </c>
      <c r="D81" s="328">
        <v>8</v>
      </c>
      <c r="E81" s="328" t="s">
        <v>618</v>
      </c>
      <c r="F81" s="329" t="s">
        <v>677</v>
      </c>
      <c r="G81" s="330"/>
      <c r="H81" s="297">
        <v>1355600</v>
      </c>
      <c r="I81" s="297"/>
      <c r="J81" s="301">
        <f>SUBTOTAL(9,G81:I81)</f>
        <v>1355600</v>
      </c>
      <c r="K81" s="302">
        <f>IFERROR(J81/$J$18*100,"0.00")</f>
        <v>0.36584761358203488</v>
      </c>
      <c r="L81" s="231"/>
      <c r="M81" s="231"/>
      <c r="N81" s="231"/>
      <c r="O81" s="231"/>
      <c r="P81" s="231"/>
      <c r="Q81" s="231"/>
      <c r="R81" s="231"/>
      <c r="S81" s="231"/>
      <c r="T81" s="231"/>
      <c r="U81" s="231"/>
      <c r="V81" s="231"/>
      <c r="W81" s="231"/>
      <c r="X81" s="231"/>
      <c r="Y81" s="231"/>
      <c r="Z81" s="231"/>
    </row>
    <row r="82" spans="1:26" ht="14.25" customHeight="1">
      <c r="A82" s="319">
        <v>2</v>
      </c>
      <c r="B82" s="320">
        <v>2</v>
      </c>
      <c r="C82" s="320">
        <v>2</v>
      </c>
      <c r="D82" s="320"/>
      <c r="E82" s="320"/>
      <c r="F82" s="321" t="s">
        <v>678</v>
      </c>
      <c r="G82" s="322">
        <f t="shared" ref="G82:K82" si="38">+G83+G85</f>
        <v>0</v>
      </c>
      <c r="H82" s="322">
        <f t="shared" si="38"/>
        <v>3454433</v>
      </c>
      <c r="I82" s="322">
        <f t="shared" si="38"/>
        <v>0</v>
      </c>
      <c r="J82" s="322">
        <f t="shared" si="38"/>
        <v>2764692</v>
      </c>
      <c r="K82" s="322">
        <f t="shared" si="38"/>
        <v>0.74613158047310657</v>
      </c>
      <c r="L82" s="231"/>
      <c r="M82" s="231"/>
      <c r="N82" s="231"/>
      <c r="O82" s="231"/>
      <c r="P82" s="231"/>
      <c r="Q82" s="231"/>
      <c r="R82" s="231"/>
      <c r="S82" s="231"/>
      <c r="T82" s="231"/>
      <c r="U82" s="231"/>
      <c r="V82" s="231"/>
      <c r="W82" s="231"/>
      <c r="X82" s="231"/>
      <c r="Y82" s="231"/>
      <c r="Z82" s="231"/>
    </row>
    <row r="83" spans="1:26" ht="14.25" customHeight="1">
      <c r="A83" s="323">
        <v>2</v>
      </c>
      <c r="B83" s="324">
        <v>2</v>
      </c>
      <c r="C83" s="324">
        <v>2</v>
      </c>
      <c r="D83" s="324">
        <v>1</v>
      </c>
      <c r="E83" s="324"/>
      <c r="F83" s="325" t="s">
        <v>679</v>
      </c>
      <c r="G83" s="326">
        <f t="shared" ref="G83:K83" si="39">G84</f>
        <v>0</v>
      </c>
      <c r="H83" s="326">
        <f t="shared" si="39"/>
        <v>0</v>
      </c>
      <c r="I83" s="326">
        <f t="shared" si="39"/>
        <v>0</v>
      </c>
      <c r="J83" s="326">
        <f t="shared" si="39"/>
        <v>0</v>
      </c>
      <c r="K83" s="298">
        <f t="shared" si="39"/>
        <v>0</v>
      </c>
      <c r="L83" s="231"/>
      <c r="M83" s="231"/>
      <c r="N83" s="231"/>
      <c r="O83" s="231"/>
      <c r="P83" s="231"/>
      <c r="Q83" s="231"/>
      <c r="R83" s="231"/>
      <c r="S83" s="231"/>
      <c r="T83" s="231"/>
      <c r="U83" s="231"/>
      <c r="V83" s="231"/>
      <c r="W83" s="231"/>
      <c r="X83" s="231"/>
      <c r="Y83" s="231"/>
      <c r="Z83" s="231"/>
    </row>
    <row r="84" spans="1:26" ht="14.25" customHeight="1">
      <c r="A84" s="327">
        <v>2</v>
      </c>
      <c r="B84" s="328">
        <v>2</v>
      </c>
      <c r="C84" s="328">
        <v>2</v>
      </c>
      <c r="D84" s="328">
        <v>1</v>
      </c>
      <c r="E84" s="328" t="s">
        <v>618</v>
      </c>
      <c r="F84" s="329" t="s">
        <v>679</v>
      </c>
      <c r="G84" s="330"/>
      <c r="H84" s="301"/>
      <c r="I84" s="301"/>
      <c r="J84" s="301">
        <f>SUBTOTAL(9,G84:I84)</f>
        <v>0</v>
      </c>
      <c r="K84" s="302">
        <f>IFERROR(J84/$J$18*100,"0.00")</f>
        <v>0</v>
      </c>
      <c r="L84" s="231"/>
      <c r="M84" s="231"/>
      <c r="N84" s="231"/>
      <c r="O84" s="231"/>
      <c r="P84" s="231"/>
      <c r="Q84" s="231"/>
      <c r="R84" s="231"/>
      <c r="S84" s="231"/>
      <c r="T84" s="231"/>
      <c r="U84" s="231"/>
      <c r="V84" s="231"/>
      <c r="W84" s="231"/>
      <c r="X84" s="231"/>
      <c r="Y84" s="231"/>
      <c r="Z84" s="231"/>
    </row>
    <row r="85" spans="1:26" ht="14.25" customHeight="1">
      <c r="A85" s="323">
        <v>2</v>
      </c>
      <c r="B85" s="324">
        <v>2</v>
      </c>
      <c r="C85" s="324">
        <v>2</v>
      </c>
      <c r="D85" s="324">
        <v>2</v>
      </c>
      <c r="E85" s="324"/>
      <c r="F85" s="325" t="s">
        <v>680</v>
      </c>
      <c r="G85" s="326">
        <f t="shared" ref="G85:K85" si="40">G86</f>
        <v>0</v>
      </c>
      <c r="H85" s="297">
        <f t="shared" si="40"/>
        <v>3454433</v>
      </c>
      <c r="I85" s="297">
        <f t="shared" si="40"/>
        <v>0</v>
      </c>
      <c r="J85" s="297">
        <f t="shared" si="40"/>
        <v>2764692</v>
      </c>
      <c r="K85" s="298">
        <f t="shared" si="40"/>
        <v>0.74613158047310657</v>
      </c>
      <c r="L85" s="231"/>
      <c r="M85" s="231"/>
      <c r="N85" s="231"/>
      <c r="O85" s="231"/>
      <c r="P85" s="231"/>
      <c r="Q85" s="231"/>
      <c r="R85" s="231"/>
      <c r="S85" s="231"/>
      <c r="T85" s="231"/>
      <c r="U85" s="231"/>
      <c r="V85" s="231"/>
      <c r="W85" s="231"/>
      <c r="X85" s="231"/>
      <c r="Y85" s="231"/>
      <c r="Z85" s="231"/>
    </row>
    <row r="86" spans="1:26" ht="14.25" customHeight="1">
      <c r="A86" s="327">
        <v>2</v>
      </c>
      <c r="B86" s="328">
        <v>2</v>
      </c>
      <c r="C86" s="328">
        <v>2</v>
      </c>
      <c r="D86" s="328">
        <v>2</v>
      </c>
      <c r="E86" s="328" t="s">
        <v>618</v>
      </c>
      <c r="F86" s="329" t="s">
        <v>680</v>
      </c>
      <c r="G86" s="330"/>
      <c r="H86" s="301">
        <v>3454433</v>
      </c>
      <c r="I86" s="301"/>
      <c r="J86" s="301">
        <v>2764692</v>
      </c>
      <c r="K86" s="302">
        <f>IFERROR(J86/$J$18*100,"0.00")</f>
        <v>0.74613158047310657</v>
      </c>
      <c r="L86" s="231"/>
      <c r="M86" s="231"/>
      <c r="N86" s="231"/>
      <c r="O86" s="231"/>
      <c r="P86" s="231"/>
      <c r="Q86" s="231"/>
      <c r="R86" s="231"/>
      <c r="S86" s="231"/>
      <c r="T86" s="231"/>
      <c r="U86" s="231"/>
      <c r="V86" s="231"/>
      <c r="W86" s="231"/>
      <c r="X86" s="231"/>
      <c r="Y86" s="231"/>
      <c r="Z86" s="231"/>
    </row>
    <row r="87" spans="1:26" ht="14.25" customHeight="1">
      <c r="A87" s="319">
        <v>2</v>
      </c>
      <c r="B87" s="320">
        <v>2</v>
      </c>
      <c r="C87" s="320">
        <v>3</v>
      </c>
      <c r="D87" s="320"/>
      <c r="E87" s="320"/>
      <c r="F87" s="321" t="s">
        <v>681</v>
      </c>
      <c r="G87" s="322">
        <f t="shared" ref="G87:K87" si="41">+G88+G90</f>
        <v>0</v>
      </c>
      <c r="H87" s="322">
        <f t="shared" si="41"/>
        <v>0</v>
      </c>
      <c r="I87" s="322">
        <f t="shared" si="41"/>
        <v>0</v>
      </c>
      <c r="J87" s="322">
        <f t="shared" si="41"/>
        <v>0</v>
      </c>
      <c r="K87" s="322">
        <f t="shared" si="41"/>
        <v>0</v>
      </c>
      <c r="L87" s="231"/>
      <c r="M87" s="231"/>
      <c r="N87" s="231"/>
      <c r="O87" s="231"/>
      <c r="P87" s="231"/>
      <c r="Q87" s="231"/>
      <c r="R87" s="231"/>
      <c r="S87" s="231"/>
      <c r="T87" s="231"/>
      <c r="U87" s="231"/>
      <c r="V87" s="231"/>
      <c r="W87" s="231"/>
      <c r="X87" s="231"/>
      <c r="Y87" s="231"/>
      <c r="Z87" s="231"/>
    </row>
    <row r="88" spans="1:26" ht="14.25" customHeight="1">
      <c r="A88" s="323">
        <v>2</v>
      </c>
      <c r="B88" s="324">
        <v>2</v>
      </c>
      <c r="C88" s="324">
        <v>3</v>
      </c>
      <c r="D88" s="324">
        <v>1</v>
      </c>
      <c r="E88" s="324"/>
      <c r="F88" s="325" t="s">
        <v>682</v>
      </c>
      <c r="G88" s="326">
        <f t="shared" ref="G88:K88" si="42">G89</f>
        <v>0</v>
      </c>
      <c r="H88" s="326">
        <f t="shared" si="42"/>
        <v>0</v>
      </c>
      <c r="I88" s="326">
        <f t="shared" si="42"/>
        <v>0</v>
      </c>
      <c r="J88" s="326">
        <f t="shared" si="42"/>
        <v>0</v>
      </c>
      <c r="K88" s="298">
        <f t="shared" si="42"/>
        <v>0</v>
      </c>
      <c r="L88" s="231"/>
      <c r="M88" s="231"/>
      <c r="N88" s="231"/>
      <c r="O88" s="231"/>
      <c r="P88" s="231"/>
      <c r="Q88" s="231"/>
      <c r="R88" s="231"/>
      <c r="S88" s="231"/>
      <c r="T88" s="231"/>
      <c r="U88" s="231"/>
      <c r="V88" s="231"/>
      <c r="W88" s="231"/>
      <c r="X88" s="231"/>
      <c r="Y88" s="231"/>
      <c r="Z88" s="231"/>
    </row>
    <row r="89" spans="1:26" ht="14.25" customHeight="1">
      <c r="A89" s="327">
        <v>2</v>
      </c>
      <c r="B89" s="328">
        <v>2</v>
      </c>
      <c r="C89" s="328">
        <v>3</v>
      </c>
      <c r="D89" s="328">
        <v>1</v>
      </c>
      <c r="E89" s="328" t="s">
        <v>618</v>
      </c>
      <c r="F89" s="329" t="s">
        <v>682</v>
      </c>
      <c r="G89" s="330"/>
      <c r="H89" s="330"/>
      <c r="I89" s="330"/>
      <c r="J89" s="330">
        <f>SUBTOTAL(9,G89:I89)</f>
        <v>0</v>
      </c>
      <c r="K89" s="302">
        <f>IFERROR(J89/$J$18*100,"0.00")</f>
        <v>0</v>
      </c>
      <c r="L89" s="231"/>
      <c r="M89" s="231"/>
      <c r="N89" s="231"/>
      <c r="O89" s="231"/>
      <c r="P89" s="231"/>
      <c r="Q89" s="231"/>
      <c r="R89" s="231"/>
      <c r="S89" s="231"/>
      <c r="T89" s="231"/>
      <c r="U89" s="231"/>
      <c r="V89" s="231"/>
      <c r="W89" s="231"/>
      <c r="X89" s="231"/>
      <c r="Y89" s="231"/>
      <c r="Z89" s="231"/>
    </row>
    <row r="90" spans="1:26" ht="14.25" customHeight="1">
      <c r="A90" s="323">
        <v>2</v>
      </c>
      <c r="B90" s="324">
        <v>2</v>
      </c>
      <c r="C90" s="324">
        <v>3</v>
      </c>
      <c r="D90" s="324">
        <v>2</v>
      </c>
      <c r="E90" s="324"/>
      <c r="F90" s="325" t="s">
        <v>683</v>
      </c>
      <c r="G90" s="326">
        <f t="shared" ref="G90:K90" si="43">G91</f>
        <v>0</v>
      </c>
      <c r="H90" s="326">
        <f t="shared" si="43"/>
        <v>0</v>
      </c>
      <c r="I90" s="326">
        <f t="shared" si="43"/>
        <v>0</v>
      </c>
      <c r="J90" s="326">
        <f t="shared" si="43"/>
        <v>0</v>
      </c>
      <c r="K90" s="298">
        <f t="shared" si="43"/>
        <v>0</v>
      </c>
      <c r="L90" s="231"/>
      <c r="M90" s="231"/>
      <c r="N90" s="231"/>
      <c r="O90" s="231"/>
      <c r="P90" s="231"/>
      <c r="Q90" s="231"/>
      <c r="R90" s="231"/>
      <c r="S90" s="231"/>
      <c r="T90" s="231"/>
      <c r="U90" s="231"/>
      <c r="V90" s="231"/>
      <c r="W90" s="231"/>
      <c r="X90" s="231"/>
      <c r="Y90" s="231"/>
      <c r="Z90" s="231"/>
    </row>
    <row r="91" spans="1:26" ht="14.25" customHeight="1">
      <c r="A91" s="327">
        <v>2</v>
      </c>
      <c r="B91" s="328">
        <v>2</v>
      </c>
      <c r="C91" s="328">
        <v>3</v>
      </c>
      <c r="D91" s="328">
        <v>2</v>
      </c>
      <c r="E91" s="328" t="s">
        <v>618</v>
      </c>
      <c r="F91" s="329" t="s">
        <v>683</v>
      </c>
      <c r="G91" s="330"/>
      <c r="H91" s="330"/>
      <c r="I91" s="330"/>
      <c r="J91" s="330">
        <f>SUBTOTAL(9,G91:I91)</f>
        <v>0</v>
      </c>
      <c r="K91" s="302">
        <f>IFERROR(J91/$J$18*100,"0.00")</f>
        <v>0</v>
      </c>
      <c r="L91" s="231"/>
      <c r="M91" s="231"/>
      <c r="N91" s="231"/>
      <c r="O91" s="231"/>
      <c r="P91" s="231"/>
      <c r="Q91" s="231"/>
      <c r="R91" s="231"/>
      <c r="S91" s="231"/>
      <c r="T91" s="231"/>
      <c r="U91" s="231"/>
      <c r="V91" s="231"/>
      <c r="W91" s="231"/>
      <c r="X91" s="231"/>
      <c r="Y91" s="231"/>
      <c r="Z91" s="231"/>
    </row>
    <row r="92" spans="1:26" ht="14.25" customHeight="1">
      <c r="A92" s="319">
        <v>2</v>
      </c>
      <c r="B92" s="320">
        <v>2</v>
      </c>
      <c r="C92" s="320">
        <v>4</v>
      </c>
      <c r="D92" s="320"/>
      <c r="E92" s="320"/>
      <c r="F92" s="321" t="s">
        <v>684</v>
      </c>
      <c r="G92" s="322">
        <f t="shared" ref="G92:K92" si="44">+G93+G95+G97</f>
        <v>0</v>
      </c>
      <c r="H92" s="322">
        <f t="shared" si="44"/>
        <v>800000</v>
      </c>
      <c r="I92" s="322">
        <f t="shared" si="44"/>
        <v>0</v>
      </c>
      <c r="J92" s="322">
        <f t="shared" si="44"/>
        <v>800000</v>
      </c>
      <c r="K92" s="322">
        <f t="shared" si="44"/>
        <v>0.21590298824552073</v>
      </c>
      <c r="L92" s="231"/>
      <c r="M92" s="231"/>
      <c r="N92" s="231"/>
      <c r="O92" s="231"/>
      <c r="P92" s="231"/>
      <c r="Q92" s="231"/>
      <c r="R92" s="231"/>
      <c r="S92" s="231"/>
      <c r="T92" s="231"/>
      <c r="U92" s="231"/>
      <c r="V92" s="231"/>
      <c r="W92" s="231"/>
      <c r="X92" s="231"/>
      <c r="Y92" s="231"/>
      <c r="Z92" s="231"/>
    </row>
    <row r="93" spans="1:26" ht="14.25" customHeight="1">
      <c r="A93" s="323">
        <v>2</v>
      </c>
      <c r="B93" s="324">
        <v>2</v>
      </c>
      <c r="C93" s="324">
        <v>4</v>
      </c>
      <c r="D93" s="324">
        <v>1</v>
      </c>
      <c r="E93" s="324"/>
      <c r="F93" s="325" t="s">
        <v>685</v>
      </c>
      <c r="G93" s="326">
        <f t="shared" ref="G93:K93" si="45">G94</f>
        <v>0</v>
      </c>
      <c r="H93" s="326">
        <f t="shared" si="45"/>
        <v>0</v>
      </c>
      <c r="I93" s="326">
        <f t="shared" si="45"/>
        <v>0</v>
      </c>
      <c r="J93" s="326">
        <f t="shared" si="45"/>
        <v>0</v>
      </c>
      <c r="K93" s="298">
        <f t="shared" si="45"/>
        <v>0</v>
      </c>
      <c r="L93" s="231"/>
      <c r="M93" s="231"/>
      <c r="N93" s="231"/>
      <c r="O93" s="231"/>
      <c r="P93" s="231"/>
      <c r="Q93" s="231"/>
      <c r="R93" s="231"/>
      <c r="S93" s="231"/>
      <c r="T93" s="231"/>
      <c r="U93" s="231"/>
      <c r="V93" s="231"/>
      <c r="W93" s="231"/>
      <c r="X93" s="231"/>
      <c r="Y93" s="231"/>
      <c r="Z93" s="231"/>
    </row>
    <row r="94" spans="1:26" ht="14.25" customHeight="1">
      <c r="A94" s="327">
        <v>2</v>
      </c>
      <c r="B94" s="328">
        <v>2</v>
      </c>
      <c r="C94" s="328">
        <v>4</v>
      </c>
      <c r="D94" s="328">
        <v>1</v>
      </c>
      <c r="E94" s="328" t="s">
        <v>618</v>
      </c>
      <c r="F94" s="329" t="s">
        <v>685</v>
      </c>
      <c r="G94" s="330"/>
      <c r="H94" s="301"/>
      <c r="I94" s="301"/>
      <c r="J94" s="301">
        <f>SUBTOTAL(9,G94:I94)</f>
        <v>0</v>
      </c>
      <c r="K94" s="302">
        <f>IFERROR(J94/$J$18*100,"0.00")</f>
        <v>0</v>
      </c>
      <c r="L94" s="231"/>
      <c r="M94" s="231"/>
      <c r="N94" s="231"/>
      <c r="O94" s="231"/>
      <c r="P94" s="231"/>
      <c r="Q94" s="231"/>
      <c r="R94" s="231"/>
      <c r="S94" s="231"/>
      <c r="T94" s="231"/>
      <c r="U94" s="231"/>
      <c r="V94" s="231"/>
      <c r="W94" s="231"/>
      <c r="X94" s="231"/>
      <c r="Y94" s="231"/>
      <c r="Z94" s="231"/>
    </row>
    <row r="95" spans="1:26" ht="14.25" customHeight="1">
      <c r="A95" s="323">
        <v>2</v>
      </c>
      <c r="B95" s="324">
        <v>2</v>
      </c>
      <c r="C95" s="324">
        <v>4</v>
      </c>
      <c r="D95" s="324">
        <v>2</v>
      </c>
      <c r="E95" s="324"/>
      <c r="F95" s="325" t="s">
        <v>686</v>
      </c>
      <c r="G95" s="326">
        <f t="shared" ref="G95:K95" si="46">G96</f>
        <v>0</v>
      </c>
      <c r="H95" s="326">
        <f t="shared" si="46"/>
        <v>800000</v>
      </c>
      <c r="I95" s="326">
        <f t="shared" si="46"/>
        <v>0</v>
      </c>
      <c r="J95" s="326">
        <f t="shared" si="46"/>
        <v>800000</v>
      </c>
      <c r="K95" s="298">
        <f t="shared" si="46"/>
        <v>0.21590298824552073</v>
      </c>
      <c r="L95" s="231"/>
      <c r="M95" s="231"/>
      <c r="N95" s="231"/>
      <c r="O95" s="231"/>
      <c r="P95" s="231"/>
      <c r="Q95" s="231"/>
      <c r="R95" s="231"/>
      <c r="S95" s="231"/>
      <c r="T95" s="231"/>
      <c r="U95" s="231"/>
      <c r="V95" s="231"/>
      <c r="W95" s="231"/>
      <c r="X95" s="231"/>
      <c r="Y95" s="231"/>
      <c r="Z95" s="231"/>
    </row>
    <row r="96" spans="1:26" ht="14.25" customHeight="1">
      <c r="A96" s="327">
        <v>2</v>
      </c>
      <c r="B96" s="328">
        <v>2</v>
      </c>
      <c r="C96" s="328">
        <v>4</v>
      </c>
      <c r="D96" s="328">
        <v>2</v>
      </c>
      <c r="E96" s="328" t="s">
        <v>618</v>
      </c>
      <c r="F96" s="329" t="s">
        <v>686</v>
      </c>
      <c r="G96" s="330"/>
      <c r="H96" s="301">
        <v>800000</v>
      </c>
      <c r="I96" s="301"/>
      <c r="J96" s="301">
        <f>SUBTOTAL(9,G96:I96)</f>
        <v>800000</v>
      </c>
      <c r="K96" s="302">
        <f>IFERROR(J96/$J$18*100,"0.00")</f>
        <v>0.21590298824552073</v>
      </c>
      <c r="L96" s="231"/>
      <c r="M96" s="231"/>
      <c r="N96" s="231"/>
      <c r="O96" s="231"/>
      <c r="P96" s="231"/>
      <c r="Q96" s="231"/>
      <c r="R96" s="231"/>
      <c r="S96" s="231"/>
      <c r="T96" s="231"/>
      <c r="U96" s="231"/>
      <c r="V96" s="231"/>
      <c r="W96" s="231"/>
      <c r="X96" s="231"/>
      <c r="Y96" s="231"/>
      <c r="Z96" s="231"/>
    </row>
    <row r="97" spans="1:26" ht="14.25" customHeight="1">
      <c r="A97" s="323">
        <v>2</v>
      </c>
      <c r="B97" s="324">
        <v>2</v>
      </c>
      <c r="C97" s="324">
        <v>4</v>
      </c>
      <c r="D97" s="324">
        <v>4</v>
      </c>
      <c r="E97" s="324"/>
      <c r="F97" s="325" t="s">
        <v>687</v>
      </c>
      <c r="G97" s="326">
        <f t="shared" ref="G97:K97" si="47">G98</f>
        <v>0</v>
      </c>
      <c r="H97" s="326">
        <f t="shared" si="47"/>
        <v>0</v>
      </c>
      <c r="I97" s="326">
        <f t="shared" si="47"/>
        <v>0</v>
      </c>
      <c r="J97" s="326">
        <f t="shared" si="47"/>
        <v>0</v>
      </c>
      <c r="K97" s="298">
        <f t="shared" si="47"/>
        <v>0</v>
      </c>
      <c r="L97" s="231"/>
      <c r="M97" s="231"/>
      <c r="N97" s="231"/>
      <c r="O97" s="231"/>
      <c r="P97" s="231"/>
      <c r="Q97" s="231"/>
      <c r="R97" s="231"/>
      <c r="S97" s="231"/>
      <c r="T97" s="231"/>
      <c r="U97" s="231"/>
      <c r="V97" s="231"/>
      <c r="W97" s="231"/>
      <c r="X97" s="231"/>
      <c r="Y97" s="231"/>
      <c r="Z97" s="231"/>
    </row>
    <row r="98" spans="1:26" ht="14.25" customHeight="1">
      <c r="A98" s="327">
        <v>2</v>
      </c>
      <c r="B98" s="328">
        <v>2</v>
      </c>
      <c r="C98" s="328">
        <v>4</v>
      </c>
      <c r="D98" s="328">
        <v>4</v>
      </c>
      <c r="E98" s="328" t="s">
        <v>618</v>
      </c>
      <c r="F98" s="329" t="s">
        <v>687</v>
      </c>
      <c r="G98" s="330"/>
      <c r="H98" s="301"/>
      <c r="I98" s="301"/>
      <c r="J98" s="301">
        <f>SUBTOTAL(9,G98:I98)</f>
        <v>0</v>
      </c>
      <c r="K98" s="298">
        <f>IFERROR(J98/$J$18*100,"0.00")</f>
        <v>0</v>
      </c>
      <c r="L98" s="231"/>
      <c r="M98" s="231"/>
      <c r="N98" s="231"/>
      <c r="O98" s="231"/>
      <c r="P98" s="231"/>
      <c r="Q98" s="231"/>
      <c r="R98" s="231"/>
      <c r="S98" s="231"/>
      <c r="T98" s="231"/>
      <c r="U98" s="231"/>
      <c r="V98" s="231"/>
      <c r="W98" s="231"/>
      <c r="X98" s="231"/>
      <c r="Y98" s="231"/>
      <c r="Z98" s="231"/>
    </row>
    <row r="99" spans="1:26" ht="14.25" customHeight="1">
      <c r="A99" s="319">
        <v>2</v>
      </c>
      <c r="B99" s="320">
        <v>2</v>
      </c>
      <c r="C99" s="320">
        <v>5</v>
      </c>
      <c r="D99" s="320"/>
      <c r="E99" s="320"/>
      <c r="F99" s="321" t="s">
        <v>688</v>
      </c>
      <c r="G99" s="322">
        <f t="shared" ref="G99:K99" si="48">+G100+G102+G104+G110+G112</f>
        <v>0</v>
      </c>
      <c r="H99" s="322">
        <f t="shared" si="48"/>
        <v>0</v>
      </c>
      <c r="I99" s="322">
        <f t="shared" si="48"/>
        <v>0</v>
      </c>
      <c r="J99" s="322">
        <f t="shared" si="48"/>
        <v>0</v>
      </c>
      <c r="K99" s="322">
        <f t="shared" si="48"/>
        <v>0</v>
      </c>
      <c r="L99" s="231"/>
      <c r="M99" s="231"/>
      <c r="N99" s="231"/>
      <c r="O99" s="231"/>
      <c r="P99" s="231"/>
      <c r="Q99" s="231"/>
      <c r="R99" s="231"/>
      <c r="S99" s="231"/>
      <c r="T99" s="231"/>
      <c r="U99" s="231"/>
      <c r="V99" s="231"/>
      <c r="W99" s="231"/>
      <c r="X99" s="231"/>
      <c r="Y99" s="231"/>
      <c r="Z99" s="231"/>
    </row>
    <row r="100" spans="1:26" ht="14.25" customHeight="1">
      <c r="A100" s="323">
        <v>2</v>
      </c>
      <c r="B100" s="324">
        <v>2</v>
      </c>
      <c r="C100" s="324">
        <v>5</v>
      </c>
      <c r="D100" s="324">
        <v>1</v>
      </c>
      <c r="E100" s="324"/>
      <c r="F100" s="325" t="s">
        <v>689</v>
      </c>
      <c r="G100" s="326">
        <f t="shared" ref="G100:K100" si="49">G101</f>
        <v>0</v>
      </c>
      <c r="H100" s="326">
        <f t="shared" si="49"/>
        <v>0</v>
      </c>
      <c r="I100" s="326">
        <f t="shared" si="49"/>
        <v>0</v>
      </c>
      <c r="J100" s="326">
        <f t="shared" si="49"/>
        <v>0</v>
      </c>
      <c r="K100" s="298">
        <f t="shared" si="49"/>
        <v>0</v>
      </c>
      <c r="L100" s="231"/>
      <c r="M100" s="231"/>
      <c r="N100" s="231"/>
      <c r="O100" s="231"/>
      <c r="P100" s="231"/>
      <c r="Q100" s="231"/>
      <c r="R100" s="231"/>
      <c r="S100" s="231"/>
      <c r="T100" s="231"/>
      <c r="U100" s="231"/>
      <c r="V100" s="231"/>
      <c r="W100" s="231"/>
      <c r="X100" s="231"/>
      <c r="Y100" s="231"/>
      <c r="Z100" s="231"/>
    </row>
    <row r="101" spans="1:26" ht="14.25" customHeight="1">
      <c r="A101" s="327">
        <v>2</v>
      </c>
      <c r="B101" s="328">
        <v>2</v>
      </c>
      <c r="C101" s="328">
        <v>5</v>
      </c>
      <c r="D101" s="328">
        <v>1</v>
      </c>
      <c r="E101" s="328" t="s">
        <v>618</v>
      </c>
      <c r="F101" s="329" t="s">
        <v>689</v>
      </c>
      <c r="G101" s="330"/>
      <c r="H101" s="297"/>
      <c r="I101" s="297"/>
      <c r="J101" s="301">
        <f>SUBTOTAL(9,G101:I101)</f>
        <v>0</v>
      </c>
      <c r="K101" s="302">
        <f>IFERROR(J101/$J$18*100,"0.00")</f>
        <v>0</v>
      </c>
      <c r="L101" s="231"/>
      <c r="M101" s="231"/>
      <c r="N101" s="231"/>
      <c r="O101" s="231"/>
      <c r="P101" s="231"/>
      <c r="Q101" s="231"/>
      <c r="R101" s="231"/>
      <c r="S101" s="231"/>
      <c r="T101" s="231"/>
      <c r="U101" s="231"/>
      <c r="V101" s="231"/>
      <c r="W101" s="231"/>
      <c r="X101" s="231"/>
      <c r="Y101" s="231"/>
      <c r="Z101" s="231"/>
    </row>
    <row r="102" spans="1:26" ht="14.25" customHeight="1">
      <c r="A102" s="323">
        <v>2</v>
      </c>
      <c r="B102" s="324">
        <v>2</v>
      </c>
      <c r="C102" s="324">
        <v>5</v>
      </c>
      <c r="D102" s="324">
        <v>2</v>
      </c>
      <c r="E102" s="324"/>
      <c r="F102" s="325" t="s">
        <v>690</v>
      </c>
      <c r="G102" s="326">
        <f t="shared" ref="G102:K102" si="50">G103</f>
        <v>0</v>
      </c>
      <c r="H102" s="326">
        <f t="shared" si="50"/>
        <v>0</v>
      </c>
      <c r="I102" s="326">
        <f t="shared" si="50"/>
        <v>0</v>
      </c>
      <c r="J102" s="326">
        <f t="shared" si="50"/>
        <v>0</v>
      </c>
      <c r="K102" s="298">
        <f t="shared" si="50"/>
        <v>0</v>
      </c>
      <c r="L102" s="231"/>
      <c r="M102" s="231"/>
      <c r="N102" s="231"/>
      <c r="O102" s="231"/>
      <c r="P102" s="231"/>
      <c r="Q102" s="231"/>
      <c r="R102" s="231"/>
      <c r="S102" s="231"/>
      <c r="T102" s="231"/>
      <c r="U102" s="231"/>
      <c r="V102" s="231"/>
      <c r="W102" s="231"/>
      <c r="X102" s="231"/>
      <c r="Y102" s="231"/>
      <c r="Z102" s="231"/>
    </row>
    <row r="103" spans="1:26" ht="14.25" customHeight="1">
      <c r="A103" s="327">
        <v>2</v>
      </c>
      <c r="B103" s="328">
        <v>2</v>
      </c>
      <c r="C103" s="328">
        <v>5</v>
      </c>
      <c r="D103" s="328">
        <v>2</v>
      </c>
      <c r="E103" s="328" t="s">
        <v>618</v>
      </c>
      <c r="F103" s="329" t="s">
        <v>690</v>
      </c>
      <c r="G103" s="330"/>
      <c r="H103" s="301"/>
      <c r="I103" s="301"/>
      <c r="J103" s="301">
        <f>SUBTOTAL(9,G103:I103)</f>
        <v>0</v>
      </c>
      <c r="K103" s="302">
        <f>IFERROR(J103/$J$18*100,"0.00")</f>
        <v>0</v>
      </c>
      <c r="L103" s="231"/>
      <c r="M103" s="231"/>
      <c r="N103" s="231"/>
      <c r="O103" s="231"/>
      <c r="P103" s="231"/>
      <c r="Q103" s="231"/>
      <c r="R103" s="231"/>
      <c r="S103" s="231"/>
      <c r="T103" s="231"/>
      <c r="U103" s="231"/>
      <c r="V103" s="231"/>
      <c r="W103" s="231"/>
      <c r="X103" s="231"/>
      <c r="Y103" s="231"/>
      <c r="Z103" s="231"/>
    </row>
    <row r="104" spans="1:26" ht="14.25" customHeight="1">
      <c r="A104" s="323">
        <v>2</v>
      </c>
      <c r="B104" s="324">
        <v>2</v>
      </c>
      <c r="C104" s="324">
        <v>5</v>
      </c>
      <c r="D104" s="324">
        <v>3</v>
      </c>
      <c r="E104" s="324"/>
      <c r="F104" s="325" t="s">
        <v>691</v>
      </c>
      <c r="G104" s="326">
        <f t="shared" ref="G104:K104" si="51">SUM(G105:G109)</f>
        <v>0</v>
      </c>
      <c r="H104" s="326">
        <f t="shared" si="51"/>
        <v>0</v>
      </c>
      <c r="I104" s="326">
        <f t="shared" si="51"/>
        <v>0</v>
      </c>
      <c r="J104" s="326">
        <f t="shared" si="51"/>
        <v>0</v>
      </c>
      <c r="K104" s="298">
        <f t="shared" si="51"/>
        <v>0</v>
      </c>
      <c r="L104" s="231"/>
      <c r="M104" s="231"/>
      <c r="N104" s="231"/>
      <c r="O104" s="231"/>
      <c r="P104" s="231"/>
      <c r="Q104" s="231"/>
      <c r="R104" s="231"/>
      <c r="S104" s="231"/>
      <c r="T104" s="231"/>
      <c r="U104" s="231"/>
      <c r="V104" s="231"/>
      <c r="W104" s="231"/>
      <c r="X104" s="231"/>
      <c r="Y104" s="231"/>
      <c r="Z104" s="231"/>
    </row>
    <row r="105" spans="1:26" ht="14.25" customHeight="1">
      <c r="A105" s="327">
        <v>2</v>
      </c>
      <c r="B105" s="328">
        <v>2</v>
      </c>
      <c r="C105" s="328">
        <v>5</v>
      </c>
      <c r="D105" s="328">
        <v>3</v>
      </c>
      <c r="E105" s="328" t="s">
        <v>618</v>
      </c>
      <c r="F105" s="329" t="s">
        <v>692</v>
      </c>
      <c r="G105" s="330"/>
      <c r="H105" s="330"/>
      <c r="I105" s="330"/>
      <c r="J105" s="330">
        <f t="shared" ref="J105:J109" si="52">SUBTOTAL(9,G105:I105)</f>
        <v>0</v>
      </c>
      <c r="K105" s="302">
        <f t="shared" ref="K105:K109" si="53">IFERROR(J105/$J$18*100,"0.00")</f>
        <v>0</v>
      </c>
      <c r="L105" s="231"/>
      <c r="M105" s="231"/>
      <c r="N105" s="231"/>
      <c r="O105" s="231"/>
      <c r="P105" s="231"/>
      <c r="Q105" s="231"/>
      <c r="R105" s="231"/>
      <c r="S105" s="231"/>
      <c r="T105" s="231"/>
      <c r="U105" s="231"/>
      <c r="V105" s="231"/>
      <c r="W105" s="231"/>
      <c r="X105" s="231"/>
      <c r="Y105" s="231"/>
      <c r="Z105" s="231"/>
    </row>
    <row r="106" spans="1:26" ht="14.25" customHeight="1">
      <c r="A106" s="327">
        <v>2</v>
      </c>
      <c r="B106" s="328">
        <v>2</v>
      </c>
      <c r="C106" s="328">
        <v>5</v>
      </c>
      <c r="D106" s="328">
        <v>3</v>
      </c>
      <c r="E106" s="328" t="s">
        <v>620</v>
      </c>
      <c r="F106" s="329" t="s">
        <v>693</v>
      </c>
      <c r="G106" s="330"/>
      <c r="H106" s="330"/>
      <c r="I106" s="330"/>
      <c r="J106" s="330">
        <f t="shared" si="52"/>
        <v>0</v>
      </c>
      <c r="K106" s="302">
        <f t="shared" si="53"/>
        <v>0</v>
      </c>
      <c r="L106" s="231"/>
      <c r="M106" s="231"/>
      <c r="N106" s="231"/>
      <c r="O106" s="231"/>
      <c r="P106" s="231"/>
      <c r="Q106" s="231"/>
      <c r="R106" s="231"/>
      <c r="S106" s="231"/>
      <c r="T106" s="231"/>
      <c r="U106" s="231"/>
      <c r="V106" s="231"/>
      <c r="W106" s="231"/>
      <c r="X106" s="231"/>
      <c r="Y106" s="231"/>
      <c r="Z106" s="231"/>
    </row>
    <row r="107" spans="1:26" ht="14.25" customHeight="1">
      <c r="A107" s="327">
        <v>2</v>
      </c>
      <c r="B107" s="328">
        <v>2</v>
      </c>
      <c r="C107" s="328">
        <v>5</v>
      </c>
      <c r="D107" s="328">
        <v>3</v>
      </c>
      <c r="E107" s="328" t="s">
        <v>627</v>
      </c>
      <c r="F107" s="329" t="s">
        <v>694</v>
      </c>
      <c r="G107" s="330"/>
      <c r="H107" s="330"/>
      <c r="I107" s="330"/>
      <c r="J107" s="330">
        <f t="shared" si="52"/>
        <v>0</v>
      </c>
      <c r="K107" s="302">
        <f t="shared" si="53"/>
        <v>0</v>
      </c>
      <c r="L107" s="231"/>
      <c r="M107" s="231"/>
      <c r="N107" s="231"/>
      <c r="O107" s="231"/>
      <c r="P107" s="231"/>
      <c r="Q107" s="231"/>
      <c r="R107" s="231"/>
      <c r="S107" s="231"/>
      <c r="T107" s="231"/>
      <c r="U107" s="231"/>
      <c r="V107" s="231"/>
      <c r="W107" s="231"/>
      <c r="X107" s="231"/>
      <c r="Y107" s="231"/>
      <c r="Z107" s="231"/>
    </row>
    <row r="108" spans="1:26" ht="14.25" customHeight="1">
      <c r="A108" s="327">
        <v>2</v>
      </c>
      <c r="B108" s="328">
        <v>2</v>
      </c>
      <c r="C108" s="328">
        <v>5</v>
      </c>
      <c r="D108" s="328">
        <v>3</v>
      </c>
      <c r="E108" s="328" t="s">
        <v>643</v>
      </c>
      <c r="F108" s="329" t="s">
        <v>695</v>
      </c>
      <c r="G108" s="330"/>
      <c r="H108" s="330"/>
      <c r="I108" s="330"/>
      <c r="J108" s="330">
        <f t="shared" si="52"/>
        <v>0</v>
      </c>
      <c r="K108" s="302">
        <f t="shared" si="53"/>
        <v>0</v>
      </c>
      <c r="L108" s="231"/>
      <c r="M108" s="231"/>
      <c r="N108" s="231"/>
      <c r="O108" s="231"/>
      <c r="P108" s="231"/>
      <c r="Q108" s="231"/>
      <c r="R108" s="231"/>
      <c r="S108" s="231"/>
      <c r="T108" s="231"/>
      <c r="U108" s="231"/>
      <c r="V108" s="231"/>
      <c r="W108" s="231"/>
      <c r="X108" s="231"/>
      <c r="Y108" s="231"/>
      <c r="Z108" s="231"/>
    </row>
    <row r="109" spans="1:26" ht="14.25" customHeight="1">
      <c r="A109" s="327">
        <v>2</v>
      </c>
      <c r="B109" s="328">
        <v>2</v>
      </c>
      <c r="C109" s="328">
        <v>5</v>
      </c>
      <c r="D109" s="328">
        <v>3</v>
      </c>
      <c r="E109" s="328" t="s">
        <v>622</v>
      </c>
      <c r="F109" s="329" t="s">
        <v>696</v>
      </c>
      <c r="G109" s="330"/>
      <c r="H109" s="330"/>
      <c r="I109" s="330"/>
      <c r="J109" s="330">
        <f t="shared" si="52"/>
        <v>0</v>
      </c>
      <c r="K109" s="302">
        <f t="shared" si="53"/>
        <v>0</v>
      </c>
      <c r="L109" s="231"/>
      <c r="M109" s="231"/>
      <c r="N109" s="231"/>
      <c r="O109" s="231"/>
      <c r="P109" s="231"/>
      <c r="Q109" s="231"/>
      <c r="R109" s="231"/>
      <c r="S109" s="231"/>
      <c r="T109" s="231"/>
      <c r="U109" s="231"/>
      <c r="V109" s="231"/>
      <c r="W109" s="231"/>
      <c r="X109" s="231"/>
      <c r="Y109" s="231"/>
      <c r="Z109" s="231"/>
    </row>
    <row r="110" spans="1:26" ht="14.25" customHeight="1">
      <c r="A110" s="323">
        <v>2</v>
      </c>
      <c r="B110" s="324">
        <v>2</v>
      </c>
      <c r="C110" s="324">
        <v>5</v>
      </c>
      <c r="D110" s="324">
        <v>4</v>
      </c>
      <c r="E110" s="324"/>
      <c r="F110" s="325" t="s">
        <v>697</v>
      </c>
      <c r="G110" s="326">
        <f t="shared" ref="G110:K110" si="54">G111</f>
        <v>0</v>
      </c>
      <c r="H110" s="326">
        <f t="shared" si="54"/>
        <v>0</v>
      </c>
      <c r="I110" s="326">
        <f t="shared" si="54"/>
        <v>0</v>
      </c>
      <c r="J110" s="326">
        <f t="shared" si="54"/>
        <v>0</v>
      </c>
      <c r="K110" s="298">
        <f t="shared" si="54"/>
        <v>0</v>
      </c>
      <c r="L110" s="231"/>
      <c r="M110" s="231"/>
      <c r="N110" s="231"/>
      <c r="O110" s="231"/>
      <c r="P110" s="231"/>
      <c r="Q110" s="231"/>
      <c r="R110" s="231"/>
      <c r="S110" s="231"/>
      <c r="T110" s="231"/>
      <c r="U110" s="231"/>
      <c r="V110" s="231"/>
      <c r="W110" s="231"/>
      <c r="X110" s="231"/>
      <c r="Y110" s="231"/>
      <c r="Z110" s="231"/>
    </row>
    <row r="111" spans="1:26" ht="14.25" customHeight="1">
      <c r="A111" s="327">
        <v>2</v>
      </c>
      <c r="B111" s="328">
        <v>2</v>
      </c>
      <c r="C111" s="328">
        <v>5</v>
      </c>
      <c r="D111" s="328">
        <v>4</v>
      </c>
      <c r="E111" s="328" t="s">
        <v>618</v>
      </c>
      <c r="F111" s="329" t="s">
        <v>697</v>
      </c>
      <c r="G111" s="330"/>
      <c r="H111" s="330"/>
      <c r="I111" s="330"/>
      <c r="J111" s="330">
        <f>SUBTOTAL(9,G111:I111)</f>
        <v>0</v>
      </c>
      <c r="K111" s="302">
        <f t="shared" ref="K111:K113" si="55">IFERROR(J111/$J$18*100,"0.00")</f>
        <v>0</v>
      </c>
      <c r="L111" s="231"/>
      <c r="M111" s="231"/>
      <c r="N111" s="231"/>
      <c r="O111" s="231"/>
      <c r="P111" s="231"/>
      <c r="Q111" s="231"/>
      <c r="R111" s="231"/>
      <c r="S111" s="231"/>
      <c r="T111" s="231"/>
      <c r="U111" s="231"/>
      <c r="V111" s="231"/>
      <c r="W111" s="231"/>
      <c r="X111" s="231"/>
      <c r="Y111" s="231"/>
      <c r="Z111" s="231"/>
    </row>
    <row r="112" spans="1:26" ht="14.25" customHeight="1">
      <c r="A112" s="323">
        <v>2</v>
      </c>
      <c r="B112" s="324">
        <v>2</v>
      </c>
      <c r="C112" s="324">
        <v>5</v>
      </c>
      <c r="D112" s="324">
        <v>8</v>
      </c>
      <c r="E112" s="324"/>
      <c r="F112" s="325" t="s">
        <v>698</v>
      </c>
      <c r="G112" s="326">
        <f t="shared" ref="G112:J112" si="56">G113</f>
        <v>0</v>
      </c>
      <c r="H112" s="297">
        <f t="shared" si="56"/>
        <v>0</v>
      </c>
      <c r="I112" s="297">
        <f t="shared" si="56"/>
        <v>0</v>
      </c>
      <c r="J112" s="297">
        <f t="shared" si="56"/>
        <v>0</v>
      </c>
      <c r="K112" s="302">
        <f t="shared" si="55"/>
        <v>0</v>
      </c>
      <c r="L112" s="231"/>
      <c r="M112" s="231"/>
      <c r="N112" s="231"/>
      <c r="O112" s="231"/>
      <c r="P112" s="231"/>
      <c r="Q112" s="231"/>
      <c r="R112" s="231"/>
      <c r="S112" s="231"/>
      <c r="T112" s="231"/>
      <c r="U112" s="231"/>
      <c r="V112" s="231"/>
      <c r="W112" s="231"/>
      <c r="X112" s="231"/>
      <c r="Y112" s="231"/>
      <c r="Z112" s="231"/>
    </row>
    <row r="113" spans="1:26" ht="14.25" customHeight="1">
      <c r="A113" s="327">
        <v>2</v>
      </c>
      <c r="B113" s="328">
        <v>2</v>
      </c>
      <c r="C113" s="328">
        <v>5</v>
      </c>
      <c r="D113" s="328">
        <v>8</v>
      </c>
      <c r="E113" s="328" t="s">
        <v>618</v>
      </c>
      <c r="F113" s="329" t="s">
        <v>698</v>
      </c>
      <c r="G113" s="330"/>
      <c r="H113" s="301"/>
      <c r="I113" s="301"/>
      <c r="J113" s="301">
        <f>SUBTOTAL(9,G113:I113)</f>
        <v>0</v>
      </c>
      <c r="K113" s="302">
        <f t="shared" si="55"/>
        <v>0</v>
      </c>
      <c r="L113" s="231"/>
      <c r="M113" s="231"/>
      <c r="N113" s="231"/>
      <c r="O113" s="231"/>
      <c r="P113" s="231"/>
      <c r="Q113" s="231"/>
      <c r="R113" s="231"/>
      <c r="S113" s="231"/>
      <c r="T113" s="231"/>
      <c r="U113" s="231"/>
      <c r="V113" s="231"/>
      <c r="W113" s="231"/>
      <c r="X113" s="231"/>
      <c r="Y113" s="231"/>
      <c r="Z113" s="231"/>
    </row>
    <row r="114" spans="1:26" ht="14.25" customHeight="1">
      <c r="A114" s="323">
        <v>2</v>
      </c>
      <c r="B114" s="324">
        <v>2</v>
      </c>
      <c r="C114" s="324">
        <v>5</v>
      </c>
      <c r="D114" s="324">
        <v>9</v>
      </c>
      <c r="E114" s="324"/>
      <c r="F114" s="325" t="s">
        <v>863</v>
      </c>
      <c r="G114" s="326">
        <f t="shared" ref="G114:K114" si="57">+G115</f>
        <v>0</v>
      </c>
      <c r="H114" s="326">
        <f t="shared" si="57"/>
        <v>0</v>
      </c>
      <c r="I114" s="326">
        <f t="shared" si="57"/>
        <v>0</v>
      </c>
      <c r="J114" s="326">
        <f t="shared" si="57"/>
        <v>0</v>
      </c>
      <c r="K114" s="298">
        <f t="shared" si="57"/>
        <v>0</v>
      </c>
      <c r="L114" s="231"/>
      <c r="M114" s="231"/>
      <c r="N114" s="231"/>
      <c r="O114" s="231"/>
      <c r="P114" s="231"/>
      <c r="Q114" s="231"/>
      <c r="R114" s="231"/>
      <c r="S114" s="231"/>
      <c r="T114" s="231"/>
      <c r="U114" s="231"/>
      <c r="V114" s="231"/>
      <c r="W114" s="231"/>
      <c r="X114" s="231"/>
      <c r="Y114" s="231"/>
      <c r="Z114" s="231"/>
    </row>
    <row r="115" spans="1:26" ht="14.25" customHeight="1">
      <c r="A115" s="327">
        <v>2</v>
      </c>
      <c r="B115" s="328">
        <v>2</v>
      </c>
      <c r="C115" s="328">
        <v>5</v>
      </c>
      <c r="D115" s="328">
        <v>9</v>
      </c>
      <c r="E115" s="328" t="s">
        <v>618</v>
      </c>
      <c r="F115" s="329" t="s">
        <v>700</v>
      </c>
      <c r="G115" s="330"/>
      <c r="H115" s="301"/>
      <c r="I115" s="301"/>
      <c r="J115" s="301">
        <f>SUBTOTAL(9,G115:I115)</f>
        <v>0</v>
      </c>
      <c r="K115" s="302">
        <f>IFERROR(J115/$J$18*100,"0.00")</f>
        <v>0</v>
      </c>
      <c r="L115" s="231"/>
      <c r="M115" s="231"/>
      <c r="N115" s="231"/>
      <c r="O115" s="231"/>
      <c r="P115" s="231"/>
      <c r="Q115" s="231"/>
      <c r="R115" s="231"/>
      <c r="S115" s="231"/>
      <c r="T115" s="231"/>
      <c r="U115" s="231"/>
      <c r="V115" s="231"/>
      <c r="W115" s="231"/>
      <c r="X115" s="231"/>
      <c r="Y115" s="231"/>
      <c r="Z115" s="231"/>
    </row>
    <row r="116" spans="1:26" ht="14.25" customHeight="1">
      <c r="A116" s="319">
        <v>2</v>
      </c>
      <c r="B116" s="320">
        <v>2</v>
      </c>
      <c r="C116" s="320">
        <v>6</v>
      </c>
      <c r="D116" s="320"/>
      <c r="E116" s="320"/>
      <c r="F116" s="321" t="s">
        <v>701</v>
      </c>
      <c r="G116" s="322">
        <f t="shared" ref="G116:K116" si="58">+G117+G119+G121+G123</f>
        <v>0</v>
      </c>
      <c r="H116" s="294">
        <f t="shared" si="58"/>
        <v>15000</v>
      </c>
      <c r="I116" s="294">
        <f t="shared" si="58"/>
        <v>0</v>
      </c>
      <c r="J116" s="294">
        <f t="shared" si="58"/>
        <v>15000</v>
      </c>
      <c r="K116" s="294">
        <f t="shared" si="58"/>
        <v>4.0481810296035137E-3</v>
      </c>
      <c r="L116" s="231"/>
      <c r="M116" s="231"/>
      <c r="N116" s="231"/>
      <c r="O116" s="231"/>
      <c r="P116" s="231"/>
      <c r="Q116" s="231"/>
      <c r="R116" s="231"/>
      <c r="S116" s="231"/>
      <c r="T116" s="231"/>
      <c r="U116" s="231"/>
      <c r="V116" s="231"/>
      <c r="W116" s="231"/>
      <c r="X116" s="231"/>
      <c r="Y116" s="231"/>
      <c r="Z116" s="231"/>
    </row>
    <row r="117" spans="1:26" ht="14.25" customHeight="1">
      <c r="A117" s="323">
        <v>2</v>
      </c>
      <c r="B117" s="324">
        <v>2</v>
      </c>
      <c r="C117" s="324">
        <v>6</v>
      </c>
      <c r="D117" s="324">
        <v>1</v>
      </c>
      <c r="E117" s="324"/>
      <c r="F117" s="325" t="s">
        <v>702</v>
      </c>
      <c r="G117" s="326">
        <f t="shared" ref="G117:K117" si="59">G118</f>
        <v>0</v>
      </c>
      <c r="H117" s="326">
        <f t="shared" si="59"/>
        <v>0</v>
      </c>
      <c r="I117" s="326">
        <f t="shared" si="59"/>
        <v>0</v>
      </c>
      <c r="J117" s="326">
        <f t="shared" si="59"/>
        <v>0</v>
      </c>
      <c r="K117" s="298">
        <f t="shared" si="59"/>
        <v>0</v>
      </c>
      <c r="L117" s="231"/>
      <c r="M117" s="231"/>
      <c r="N117" s="231"/>
      <c r="O117" s="231"/>
      <c r="P117" s="231"/>
      <c r="Q117" s="231"/>
      <c r="R117" s="231"/>
      <c r="S117" s="231"/>
      <c r="T117" s="231"/>
      <c r="U117" s="231"/>
      <c r="V117" s="231"/>
      <c r="W117" s="231"/>
      <c r="X117" s="231"/>
      <c r="Y117" s="231"/>
      <c r="Z117" s="231"/>
    </row>
    <row r="118" spans="1:26" ht="14.25" customHeight="1">
      <c r="A118" s="327">
        <v>2</v>
      </c>
      <c r="B118" s="328">
        <v>2</v>
      </c>
      <c r="C118" s="328">
        <v>6</v>
      </c>
      <c r="D118" s="328">
        <v>1</v>
      </c>
      <c r="E118" s="328" t="s">
        <v>618</v>
      </c>
      <c r="F118" s="329" t="s">
        <v>702</v>
      </c>
      <c r="G118" s="330"/>
      <c r="H118" s="301"/>
      <c r="I118" s="301"/>
      <c r="J118" s="301">
        <f>SUBTOTAL(9,G118:I118)</f>
        <v>0</v>
      </c>
      <c r="K118" s="302">
        <f>IFERROR(J118/$J$18*100,"0.00")</f>
        <v>0</v>
      </c>
      <c r="L118" s="231"/>
      <c r="M118" s="231"/>
      <c r="N118" s="231"/>
      <c r="O118" s="231"/>
      <c r="P118" s="231"/>
      <c r="Q118" s="231"/>
      <c r="R118" s="231"/>
      <c r="S118" s="231"/>
      <c r="T118" s="231"/>
      <c r="U118" s="231"/>
      <c r="V118" s="231"/>
      <c r="W118" s="231"/>
      <c r="X118" s="231"/>
      <c r="Y118" s="231"/>
      <c r="Z118" s="231"/>
    </row>
    <row r="119" spans="1:26" ht="14.25" customHeight="1">
      <c r="A119" s="323">
        <v>2</v>
      </c>
      <c r="B119" s="324">
        <v>2</v>
      </c>
      <c r="C119" s="324">
        <v>6</v>
      </c>
      <c r="D119" s="324">
        <v>2</v>
      </c>
      <c r="E119" s="324"/>
      <c r="F119" s="325" t="s">
        <v>703</v>
      </c>
      <c r="G119" s="326">
        <f t="shared" ref="G119:K119" si="60">G120</f>
        <v>0</v>
      </c>
      <c r="H119" s="326">
        <f t="shared" si="60"/>
        <v>0</v>
      </c>
      <c r="I119" s="326">
        <f t="shared" si="60"/>
        <v>0</v>
      </c>
      <c r="J119" s="326">
        <f t="shared" si="60"/>
        <v>0</v>
      </c>
      <c r="K119" s="298">
        <f t="shared" si="60"/>
        <v>0</v>
      </c>
      <c r="L119" s="231"/>
      <c r="M119" s="231"/>
      <c r="N119" s="231"/>
      <c r="O119" s="231"/>
      <c r="P119" s="231"/>
      <c r="Q119" s="231"/>
      <c r="R119" s="231"/>
      <c r="S119" s="231"/>
      <c r="T119" s="231"/>
      <c r="U119" s="231"/>
      <c r="V119" s="231"/>
      <c r="W119" s="231"/>
      <c r="X119" s="231"/>
      <c r="Y119" s="231"/>
      <c r="Z119" s="231"/>
    </row>
    <row r="120" spans="1:26" ht="14.25" customHeight="1">
      <c r="A120" s="327">
        <v>2</v>
      </c>
      <c r="B120" s="328">
        <v>2</v>
      </c>
      <c r="C120" s="328">
        <v>6</v>
      </c>
      <c r="D120" s="328">
        <v>2</v>
      </c>
      <c r="E120" s="328" t="s">
        <v>618</v>
      </c>
      <c r="F120" s="329" t="s">
        <v>703</v>
      </c>
      <c r="G120" s="330"/>
      <c r="H120" s="301"/>
      <c r="I120" s="301"/>
      <c r="J120" s="301">
        <f>SUBTOTAL(9,G120:I120)</f>
        <v>0</v>
      </c>
      <c r="K120" s="302">
        <f>IFERROR(J120/$J$18*100,"0.00")</f>
        <v>0</v>
      </c>
      <c r="L120" s="231"/>
      <c r="M120" s="231"/>
      <c r="N120" s="231"/>
      <c r="O120" s="231"/>
      <c r="P120" s="231"/>
      <c r="Q120" s="231"/>
      <c r="R120" s="231"/>
      <c r="S120" s="231"/>
      <c r="T120" s="231"/>
      <c r="U120" s="231"/>
      <c r="V120" s="231"/>
      <c r="W120" s="231"/>
      <c r="X120" s="231"/>
      <c r="Y120" s="231"/>
      <c r="Z120" s="231"/>
    </row>
    <row r="121" spans="1:26" ht="14.25" customHeight="1">
      <c r="A121" s="323">
        <v>2</v>
      </c>
      <c r="B121" s="324">
        <v>2</v>
      </c>
      <c r="C121" s="324">
        <v>6</v>
      </c>
      <c r="D121" s="324">
        <v>3</v>
      </c>
      <c r="E121" s="324"/>
      <c r="F121" s="325" t="s">
        <v>704</v>
      </c>
      <c r="G121" s="326">
        <f t="shared" ref="G121:K121" si="61">G122</f>
        <v>0</v>
      </c>
      <c r="H121" s="326">
        <f t="shared" si="61"/>
        <v>0</v>
      </c>
      <c r="I121" s="326">
        <f t="shared" si="61"/>
        <v>0</v>
      </c>
      <c r="J121" s="326">
        <f t="shared" si="61"/>
        <v>0</v>
      </c>
      <c r="K121" s="298">
        <f t="shared" si="61"/>
        <v>0</v>
      </c>
      <c r="L121" s="231"/>
      <c r="M121" s="231"/>
      <c r="N121" s="231"/>
      <c r="O121" s="231"/>
      <c r="P121" s="231"/>
      <c r="Q121" s="231"/>
      <c r="R121" s="231"/>
      <c r="S121" s="231"/>
      <c r="T121" s="231"/>
      <c r="U121" s="231"/>
      <c r="V121" s="231"/>
      <c r="W121" s="231"/>
      <c r="X121" s="231"/>
      <c r="Y121" s="231"/>
      <c r="Z121" s="231"/>
    </row>
    <row r="122" spans="1:26" ht="14.25" customHeight="1">
      <c r="A122" s="327">
        <v>2</v>
      </c>
      <c r="B122" s="328">
        <v>2</v>
      </c>
      <c r="C122" s="328">
        <v>6</v>
      </c>
      <c r="D122" s="328">
        <v>3</v>
      </c>
      <c r="E122" s="328" t="s">
        <v>618</v>
      </c>
      <c r="F122" s="329" t="s">
        <v>704</v>
      </c>
      <c r="G122" s="330"/>
      <c r="H122" s="301"/>
      <c r="I122" s="301"/>
      <c r="J122" s="301">
        <f>SUBTOTAL(9,G122:I122)</f>
        <v>0</v>
      </c>
      <c r="K122" s="302">
        <f>IFERROR(J122/$J$18*100,"0.00")</f>
        <v>0</v>
      </c>
      <c r="L122" s="231"/>
      <c r="M122" s="231"/>
      <c r="N122" s="231"/>
      <c r="O122" s="231"/>
      <c r="P122" s="231"/>
      <c r="Q122" s="231"/>
      <c r="R122" s="231"/>
      <c r="S122" s="231"/>
      <c r="T122" s="231"/>
      <c r="U122" s="231"/>
      <c r="V122" s="231"/>
      <c r="W122" s="231"/>
      <c r="X122" s="231"/>
      <c r="Y122" s="231"/>
      <c r="Z122" s="231"/>
    </row>
    <row r="123" spans="1:26" ht="14.25" customHeight="1">
      <c r="A123" s="323">
        <v>2</v>
      </c>
      <c r="B123" s="324">
        <v>2</v>
      </c>
      <c r="C123" s="324">
        <v>6</v>
      </c>
      <c r="D123" s="324">
        <v>9</v>
      </c>
      <c r="E123" s="324"/>
      <c r="F123" s="325" t="s">
        <v>705</v>
      </c>
      <c r="G123" s="326">
        <f t="shared" ref="G123:K123" si="62">+G124</f>
        <v>0</v>
      </c>
      <c r="H123" s="326">
        <f t="shared" si="62"/>
        <v>15000</v>
      </c>
      <c r="I123" s="326">
        <f t="shared" si="62"/>
        <v>0</v>
      </c>
      <c r="J123" s="326">
        <f t="shared" si="62"/>
        <v>15000</v>
      </c>
      <c r="K123" s="298">
        <f t="shared" si="62"/>
        <v>4.0481810296035137E-3</v>
      </c>
      <c r="L123" s="231"/>
      <c r="M123" s="231"/>
      <c r="N123" s="231"/>
      <c r="O123" s="231"/>
      <c r="P123" s="231"/>
      <c r="Q123" s="231"/>
      <c r="R123" s="231"/>
      <c r="S123" s="231"/>
      <c r="T123" s="231"/>
      <c r="U123" s="231"/>
      <c r="V123" s="231"/>
      <c r="W123" s="231"/>
      <c r="X123" s="231"/>
      <c r="Y123" s="231"/>
      <c r="Z123" s="231"/>
    </row>
    <row r="124" spans="1:26" ht="14.25" customHeight="1">
      <c r="A124" s="327">
        <v>2</v>
      </c>
      <c r="B124" s="328">
        <v>2</v>
      </c>
      <c r="C124" s="328">
        <v>6</v>
      </c>
      <c r="D124" s="328">
        <v>9</v>
      </c>
      <c r="E124" s="328" t="s">
        <v>618</v>
      </c>
      <c r="F124" s="329" t="s">
        <v>705</v>
      </c>
      <c r="G124" s="330"/>
      <c r="H124" s="301">
        <v>15000</v>
      </c>
      <c r="I124" s="301"/>
      <c r="J124" s="301">
        <f>SUBTOTAL(9,G124:I124)</f>
        <v>15000</v>
      </c>
      <c r="K124" s="302">
        <f>IFERROR(J124/$J$18*100,"0.00")</f>
        <v>4.0481810296035137E-3</v>
      </c>
      <c r="L124" s="231"/>
      <c r="M124" s="231"/>
      <c r="N124" s="231"/>
      <c r="O124" s="231"/>
      <c r="P124" s="231"/>
      <c r="Q124" s="231"/>
      <c r="R124" s="231"/>
      <c r="S124" s="231"/>
      <c r="T124" s="231"/>
      <c r="U124" s="231"/>
      <c r="V124" s="231"/>
      <c r="W124" s="231"/>
      <c r="X124" s="231"/>
      <c r="Y124" s="231"/>
      <c r="Z124" s="231"/>
    </row>
    <row r="125" spans="1:26" ht="14.25" customHeight="1">
      <c r="A125" s="319">
        <v>2</v>
      </c>
      <c r="B125" s="320">
        <v>2</v>
      </c>
      <c r="C125" s="320">
        <v>7</v>
      </c>
      <c r="D125" s="320"/>
      <c r="E125" s="320"/>
      <c r="F125" s="321" t="s">
        <v>706</v>
      </c>
      <c r="G125" s="322">
        <f t="shared" ref="G125:K125" si="63">+G126+G131+G141</f>
        <v>0</v>
      </c>
      <c r="H125" s="322">
        <f t="shared" si="63"/>
        <v>19479000</v>
      </c>
      <c r="I125" s="322">
        <f t="shared" si="63"/>
        <v>0</v>
      </c>
      <c r="J125" s="322">
        <f t="shared" si="63"/>
        <v>19479000</v>
      </c>
      <c r="K125" s="322">
        <f t="shared" si="63"/>
        <v>5.2569678850431236</v>
      </c>
      <c r="L125" s="231"/>
      <c r="M125" s="231"/>
      <c r="N125" s="231"/>
      <c r="O125" s="231"/>
      <c r="P125" s="231"/>
      <c r="Q125" s="231"/>
      <c r="R125" s="231"/>
      <c r="S125" s="231"/>
      <c r="T125" s="231"/>
      <c r="U125" s="231"/>
      <c r="V125" s="231"/>
      <c r="W125" s="231"/>
      <c r="X125" s="231"/>
      <c r="Y125" s="231"/>
      <c r="Z125" s="231"/>
    </row>
    <row r="126" spans="1:26" ht="14.25" customHeight="1">
      <c r="A126" s="323">
        <v>2</v>
      </c>
      <c r="B126" s="324">
        <v>2</v>
      </c>
      <c r="C126" s="324">
        <v>7</v>
      </c>
      <c r="D126" s="324">
        <v>1</v>
      </c>
      <c r="E126" s="324"/>
      <c r="F126" s="325" t="s">
        <v>707</v>
      </c>
      <c r="G126" s="326">
        <f t="shared" ref="G126:K126" si="64">SUM(G127:G130)</f>
        <v>0</v>
      </c>
      <c r="H126" s="326">
        <f t="shared" si="64"/>
        <v>1800000</v>
      </c>
      <c r="I126" s="326">
        <f t="shared" si="64"/>
        <v>0</v>
      </c>
      <c r="J126" s="326">
        <f t="shared" si="64"/>
        <v>1800000</v>
      </c>
      <c r="K126" s="298">
        <f t="shared" si="64"/>
        <v>0.48578172355242166</v>
      </c>
      <c r="L126" s="231"/>
      <c r="M126" s="231"/>
      <c r="N126" s="231"/>
      <c r="O126" s="231"/>
      <c r="P126" s="231"/>
      <c r="Q126" s="231"/>
      <c r="R126" s="231"/>
      <c r="S126" s="231"/>
      <c r="T126" s="231"/>
      <c r="U126" s="231"/>
      <c r="V126" s="231"/>
      <c r="W126" s="231"/>
      <c r="X126" s="231"/>
      <c r="Y126" s="231"/>
      <c r="Z126" s="231"/>
    </row>
    <row r="127" spans="1:26" ht="14.25" customHeight="1">
      <c r="A127" s="327">
        <v>2</v>
      </c>
      <c r="B127" s="328">
        <v>2</v>
      </c>
      <c r="C127" s="328">
        <v>7</v>
      </c>
      <c r="D127" s="328">
        <v>1</v>
      </c>
      <c r="E127" s="328" t="s">
        <v>618</v>
      </c>
      <c r="F127" s="329" t="s">
        <v>708</v>
      </c>
      <c r="G127" s="330"/>
      <c r="H127" s="330"/>
      <c r="I127" s="330"/>
      <c r="J127" s="301">
        <f t="shared" ref="J127:J130" si="65">SUBTOTAL(9,G127:I127)</f>
        <v>0</v>
      </c>
      <c r="K127" s="302">
        <f t="shared" ref="K127:K130" si="66">IFERROR(J127/$J$18*100,"0.00")</f>
        <v>0</v>
      </c>
      <c r="L127" s="231"/>
      <c r="M127" s="231"/>
      <c r="N127" s="231"/>
      <c r="O127" s="231"/>
      <c r="P127" s="231"/>
      <c r="Q127" s="231"/>
      <c r="R127" s="231"/>
      <c r="S127" s="231"/>
      <c r="T127" s="231"/>
      <c r="U127" s="231"/>
      <c r="V127" s="231"/>
      <c r="W127" s="231"/>
      <c r="X127" s="231"/>
      <c r="Y127" s="231"/>
      <c r="Z127" s="231"/>
    </row>
    <row r="128" spans="1:26" ht="14.25" customHeight="1">
      <c r="A128" s="327">
        <v>2</v>
      </c>
      <c r="B128" s="328">
        <v>2</v>
      </c>
      <c r="C128" s="328">
        <v>7</v>
      </c>
      <c r="D128" s="328">
        <v>1</v>
      </c>
      <c r="E128" s="328" t="s">
        <v>624</v>
      </c>
      <c r="F128" s="329" t="s">
        <v>709</v>
      </c>
      <c r="G128" s="330"/>
      <c r="H128" s="330">
        <v>1800000</v>
      </c>
      <c r="I128" s="330"/>
      <c r="J128" s="301">
        <f t="shared" si="65"/>
        <v>1800000</v>
      </c>
      <c r="K128" s="302">
        <f t="shared" si="66"/>
        <v>0.48578172355242166</v>
      </c>
      <c r="L128" s="231"/>
      <c r="M128" s="231"/>
      <c r="N128" s="231"/>
      <c r="O128" s="231"/>
      <c r="P128" s="231"/>
      <c r="Q128" s="231"/>
      <c r="R128" s="231"/>
      <c r="S128" s="231"/>
      <c r="T128" s="231"/>
      <c r="U128" s="231"/>
      <c r="V128" s="231"/>
      <c r="W128" s="231"/>
      <c r="X128" s="231"/>
      <c r="Y128" s="231"/>
      <c r="Z128" s="231"/>
    </row>
    <row r="129" spans="1:26" ht="14.25" customHeight="1">
      <c r="A129" s="327">
        <v>2</v>
      </c>
      <c r="B129" s="328">
        <v>2</v>
      </c>
      <c r="C129" s="328">
        <v>7</v>
      </c>
      <c r="D129" s="328">
        <v>1</v>
      </c>
      <c r="E129" s="328" t="s">
        <v>652</v>
      </c>
      <c r="F129" s="329" t="s">
        <v>710</v>
      </c>
      <c r="G129" s="330"/>
      <c r="H129" s="330"/>
      <c r="I129" s="330"/>
      <c r="J129" s="301">
        <f t="shared" si="65"/>
        <v>0</v>
      </c>
      <c r="K129" s="302">
        <f t="shared" si="66"/>
        <v>0</v>
      </c>
      <c r="L129" s="231"/>
      <c r="M129" s="231"/>
      <c r="N129" s="231"/>
      <c r="O129" s="231"/>
      <c r="P129" s="231"/>
      <c r="Q129" s="231"/>
      <c r="R129" s="231"/>
      <c r="S129" s="231"/>
      <c r="T129" s="231"/>
      <c r="U129" s="231"/>
      <c r="V129" s="231"/>
      <c r="W129" s="231"/>
      <c r="X129" s="231"/>
      <c r="Y129" s="231"/>
      <c r="Z129" s="231"/>
    </row>
    <row r="130" spans="1:26" ht="14.25" customHeight="1">
      <c r="A130" s="327">
        <v>2</v>
      </c>
      <c r="B130" s="328">
        <v>2</v>
      </c>
      <c r="C130" s="328">
        <v>7</v>
      </c>
      <c r="D130" s="328">
        <v>1</v>
      </c>
      <c r="E130" s="328" t="s">
        <v>711</v>
      </c>
      <c r="F130" s="329" t="s">
        <v>712</v>
      </c>
      <c r="G130" s="330"/>
      <c r="H130" s="330"/>
      <c r="I130" s="330"/>
      <c r="J130" s="301">
        <f t="shared" si="65"/>
        <v>0</v>
      </c>
      <c r="K130" s="302">
        <f t="shared" si="66"/>
        <v>0</v>
      </c>
      <c r="L130" s="231"/>
      <c r="M130" s="231"/>
      <c r="N130" s="231"/>
      <c r="O130" s="231"/>
      <c r="P130" s="231"/>
      <c r="Q130" s="231"/>
      <c r="R130" s="231"/>
      <c r="S130" s="231"/>
      <c r="T130" s="231"/>
      <c r="U130" s="231"/>
      <c r="V130" s="231"/>
      <c r="W130" s="231"/>
      <c r="X130" s="231"/>
      <c r="Y130" s="231"/>
      <c r="Z130" s="231"/>
    </row>
    <row r="131" spans="1:26" ht="14.25" customHeight="1">
      <c r="A131" s="323">
        <v>2</v>
      </c>
      <c r="B131" s="324">
        <v>2</v>
      </c>
      <c r="C131" s="324">
        <v>7</v>
      </c>
      <c r="D131" s="324">
        <v>2</v>
      </c>
      <c r="E131" s="324"/>
      <c r="F131" s="325" t="s">
        <v>713</v>
      </c>
      <c r="G131" s="326">
        <f t="shared" ref="G131:K131" si="67">SUM(G132:G140)</f>
        <v>0</v>
      </c>
      <c r="H131" s="326">
        <f t="shared" si="67"/>
        <v>17679000</v>
      </c>
      <c r="I131" s="326">
        <f t="shared" si="67"/>
        <v>0</v>
      </c>
      <c r="J131" s="326">
        <f t="shared" si="67"/>
        <v>17679000</v>
      </c>
      <c r="K131" s="298">
        <f t="shared" si="67"/>
        <v>4.7711861614907018</v>
      </c>
      <c r="L131" s="231"/>
      <c r="M131" s="231"/>
      <c r="N131" s="231"/>
      <c r="O131" s="231"/>
      <c r="P131" s="231"/>
      <c r="Q131" s="231"/>
      <c r="R131" s="231"/>
      <c r="S131" s="231"/>
      <c r="T131" s="231"/>
      <c r="U131" s="231"/>
      <c r="V131" s="231"/>
      <c r="W131" s="231"/>
      <c r="X131" s="231"/>
      <c r="Y131" s="231"/>
      <c r="Z131" s="231"/>
    </row>
    <row r="132" spans="1:26" ht="14.25" customHeight="1">
      <c r="A132" s="327">
        <v>2</v>
      </c>
      <c r="B132" s="328">
        <v>2</v>
      </c>
      <c r="C132" s="328">
        <v>7</v>
      </c>
      <c r="D132" s="328">
        <v>2</v>
      </c>
      <c r="E132" s="328" t="s">
        <v>618</v>
      </c>
      <c r="F132" s="329" t="s">
        <v>714</v>
      </c>
      <c r="G132" s="330"/>
      <c r="H132" s="330">
        <v>1568300</v>
      </c>
      <c r="I132" s="330"/>
      <c r="J132" s="301">
        <f t="shared" ref="J132:J140" si="68">SUBTOTAL(9,G132:I132)</f>
        <v>1568300</v>
      </c>
      <c r="K132" s="302">
        <f t="shared" ref="K132:K140" si="69">IFERROR(J132/$J$18*100,"0.00")</f>
        <v>0.42325082058181274</v>
      </c>
      <c r="L132" s="231"/>
      <c r="M132" s="231"/>
      <c r="N132" s="231"/>
      <c r="O132" s="231"/>
      <c r="P132" s="231"/>
      <c r="Q132" s="231"/>
      <c r="R132" s="231"/>
      <c r="S132" s="231"/>
      <c r="T132" s="231"/>
      <c r="U132" s="231"/>
      <c r="V132" s="231"/>
      <c r="W132" s="231"/>
      <c r="X132" s="231"/>
      <c r="Y132" s="231"/>
      <c r="Z132" s="231"/>
    </row>
    <row r="133" spans="1:26" ht="14.25" customHeight="1">
      <c r="A133" s="327">
        <v>2</v>
      </c>
      <c r="B133" s="328">
        <v>2</v>
      </c>
      <c r="C133" s="328">
        <v>7</v>
      </c>
      <c r="D133" s="328">
        <v>2</v>
      </c>
      <c r="E133" s="328" t="s">
        <v>620</v>
      </c>
      <c r="F133" s="329" t="s">
        <v>715</v>
      </c>
      <c r="G133" s="330"/>
      <c r="H133" s="330"/>
      <c r="I133" s="330"/>
      <c r="J133" s="301">
        <f t="shared" si="68"/>
        <v>0</v>
      </c>
      <c r="K133" s="302">
        <f t="shared" si="69"/>
        <v>0</v>
      </c>
      <c r="L133" s="231"/>
      <c r="M133" s="231"/>
      <c r="N133" s="231"/>
      <c r="O133" s="231"/>
      <c r="P133" s="231"/>
      <c r="Q133" s="231"/>
      <c r="R133" s="231"/>
      <c r="S133" s="231"/>
      <c r="T133" s="231"/>
      <c r="U133" s="231"/>
      <c r="V133" s="231"/>
      <c r="W133" s="231"/>
      <c r="X133" s="231"/>
      <c r="Y133" s="231"/>
      <c r="Z133" s="231"/>
    </row>
    <row r="134" spans="1:26" ht="14.25" customHeight="1">
      <c r="A134" s="327">
        <v>2</v>
      </c>
      <c r="B134" s="328">
        <v>2</v>
      </c>
      <c r="C134" s="328">
        <v>7</v>
      </c>
      <c r="D134" s="328">
        <v>2</v>
      </c>
      <c r="E134" s="328" t="s">
        <v>627</v>
      </c>
      <c r="F134" s="329" t="s">
        <v>716</v>
      </c>
      <c r="G134" s="330"/>
      <c r="H134" s="330"/>
      <c r="I134" s="330"/>
      <c r="J134" s="301">
        <f t="shared" si="68"/>
        <v>0</v>
      </c>
      <c r="K134" s="302">
        <f t="shared" si="69"/>
        <v>0</v>
      </c>
      <c r="L134" s="231"/>
      <c r="M134" s="231"/>
      <c r="N134" s="231"/>
      <c r="O134" s="231"/>
      <c r="P134" s="231"/>
      <c r="Q134" s="231"/>
      <c r="R134" s="231"/>
      <c r="S134" s="231"/>
      <c r="T134" s="231"/>
      <c r="U134" s="231"/>
      <c r="V134" s="231"/>
      <c r="W134" s="231"/>
      <c r="X134" s="231"/>
      <c r="Y134" s="231"/>
      <c r="Z134" s="231"/>
    </row>
    <row r="135" spans="1:26" ht="14.25" customHeight="1">
      <c r="A135" s="327">
        <v>2</v>
      </c>
      <c r="B135" s="328">
        <v>2</v>
      </c>
      <c r="C135" s="328">
        <v>7</v>
      </c>
      <c r="D135" s="328">
        <v>2</v>
      </c>
      <c r="E135" s="328" t="s">
        <v>643</v>
      </c>
      <c r="F135" s="329" t="s">
        <v>717</v>
      </c>
      <c r="G135" s="330"/>
      <c r="H135" s="330">
        <v>9409800</v>
      </c>
      <c r="I135" s="330"/>
      <c r="J135" s="301">
        <f t="shared" si="68"/>
        <v>9409800</v>
      </c>
      <c r="K135" s="302">
        <f t="shared" si="69"/>
        <v>2.5395049234908762</v>
      </c>
      <c r="L135" s="231"/>
      <c r="M135" s="231"/>
      <c r="N135" s="231"/>
      <c r="O135" s="231"/>
      <c r="P135" s="231"/>
      <c r="Q135" s="231"/>
      <c r="R135" s="231"/>
      <c r="S135" s="231"/>
      <c r="T135" s="231"/>
      <c r="U135" s="231"/>
      <c r="V135" s="231"/>
      <c r="W135" s="231"/>
      <c r="X135" s="231"/>
      <c r="Y135" s="231"/>
      <c r="Z135" s="231"/>
    </row>
    <row r="136" spans="1:26" ht="14.25" customHeight="1">
      <c r="A136" s="327">
        <v>2</v>
      </c>
      <c r="B136" s="328">
        <v>2</v>
      </c>
      <c r="C136" s="328">
        <v>7</v>
      </c>
      <c r="D136" s="328">
        <v>2</v>
      </c>
      <c r="E136" s="328" t="s">
        <v>622</v>
      </c>
      <c r="F136" s="329" t="s">
        <v>718</v>
      </c>
      <c r="G136" s="330"/>
      <c r="H136" s="330"/>
      <c r="I136" s="330"/>
      <c r="J136" s="301">
        <f t="shared" si="68"/>
        <v>0</v>
      </c>
      <c r="K136" s="302">
        <f t="shared" si="69"/>
        <v>0</v>
      </c>
      <c r="L136" s="231"/>
      <c r="M136" s="231"/>
      <c r="N136" s="231"/>
      <c r="O136" s="231"/>
      <c r="P136" s="231"/>
      <c r="Q136" s="231"/>
      <c r="R136" s="231"/>
      <c r="S136" s="231"/>
      <c r="T136" s="231"/>
      <c r="U136" s="231"/>
      <c r="V136" s="231"/>
      <c r="W136" s="231"/>
      <c r="X136" s="231"/>
      <c r="Y136" s="231"/>
      <c r="Z136" s="231"/>
    </row>
    <row r="137" spans="1:26" ht="14.25" customHeight="1">
      <c r="A137" s="327">
        <v>2</v>
      </c>
      <c r="B137" s="328">
        <v>2</v>
      </c>
      <c r="C137" s="328">
        <v>7</v>
      </c>
      <c r="D137" s="328">
        <v>2</v>
      </c>
      <c r="E137" s="328" t="s">
        <v>624</v>
      </c>
      <c r="F137" s="329" t="s">
        <v>719</v>
      </c>
      <c r="G137" s="330"/>
      <c r="H137" s="330"/>
      <c r="I137" s="330"/>
      <c r="J137" s="301">
        <f t="shared" si="68"/>
        <v>0</v>
      </c>
      <c r="K137" s="302">
        <f t="shared" si="69"/>
        <v>0</v>
      </c>
      <c r="L137" s="231"/>
      <c r="M137" s="231"/>
      <c r="N137" s="231"/>
      <c r="O137" s="231"/>
      <c r="P137" s="231"/>
      <c r="Q137" s="231"/>
      <c r="R137" s="231"/>
      <c r="S137" s="231"/>
      <c r="T137" s="231"/>
      <c r="U137" s="231"/>
      <c r="V137" s="231"/>
      <c r="W137" s="231"/>
      <c r="X137" s="231"/>
      <c r="Y137" s="231"/>
      <c r="Z137" s="231"/>
    </row>
    <row r="138" spans="1:26" ht="14.25" customHeight="1">
      <c r="A138" s="327">
        <v>2</v>
      </c>
      <c r="B138" s="328">
        <v>2</v>
      </c>
      <c r="C138" s="328">
        <v>7</v>
      </c>
      <c r="D138" s="328">
        <v>2</v>
      </c>
      <c r="E138" s="328" t="s">
        <v>652</v>
      </c>
      <c r="F138" s="329" t="s">
        <v>720</v>
      </c>
      <c r="G138" s="330"/>
      <c r="H138" s="330">
        <v>2500000</v>
      </c>
      <c r="I138" s="330"/>
      <c r="J138" s="301">
        <f t="shared" si="68"/>
        <v>2500000</v>
      </c>
      <c r="K138" s="302">
        <f t="shared" si="69"/>
        <v>0.67469683826725224</v>
      </c>
      <c r="L138" s="231"/>
      <c r="M138" s="231"/>
      <c r="N138" s="231"/>
      <c r="O138" s="231"/>
      <c r="P138" s="231"/>
      <c r="Q138" s="231"/>
      <c r="R138" s="231"/>
      <c r="S138" s="231"/>
      <c r="T138" s="231"/>
      <c r="U138" s="231"/>
      <c r="V138" s="231"/>
      <c r="W138" s="231"/>
      <c r="X138" s="231"/>
      <c r="Y138" s="231"/>
      <c r="Z138" s="231"/>
    </row>
    <row r="139" spans="1:26" ht="14.25" customHeight="1">
      <c r="A139" s="327">
        <v>2</v>
      </c>
      <c r="B139" s="328">
        <v>2</v>
      </c>
      <c r="C139" s="328">
        <v>7</v>
      </c>
      <c r="D139" s="328">
        <v>2</v>
      </c>
      <c r="E139" s="328" t="s">
        <v>632</v>
      </c>
      <c r="F139" s="329" t="s">
        <v>864</v>
      </c>
      <c r="G139" s="330"/>
      <c r="H139" s="330"/>
      <c r="I139" s="330"/>
      <c r="J139" s="301">
        <f t="shared" si="68"/>
        <v>0</v>
      </c>
      <c r="K139" s="302">
        <f t="shared" si="69"/>
        <v>0</v>
      </c>
      <c r="L139" s="231"/>
      <c r="M139" s="231"/>
      <c r="N139" s="231"/>
      <c r="O139" s="231"/>
      <c r="P139" s="231"/>
      <c r="Q139" s="231"/>
      <c r="R139" s="231"/>
      <c r="S139" s="231"/>
      <c r="T139" s="231"/>
      <c r="U139" s="231"/>
      <c r="V139" s="231"/>
      <c r="W139" s="231"/>
      <c r="X139" s="231"/>
      <c r="Y139" s="231"/>
      <c r="Z139" s="231"/>
    </row>
    <row r="140" spans="1:26" ht="14.25" customHeight="1">
      <c r="A140" s="327">
        <v>2</v>
      </c>
      <c r="B140" s="328">
        <v>2</v>
      </c>
      <c r="C140" s="328">
        <v>7</v>
      </c>
      <c r="D140" s="328">
        <v>2</v>
      </c>
      <c r="E140" s="328" t="s">
        <v>711</v>
      </c>
      <c r="F140" s="329" t="s">
        <v>865</v>
      </c>
      <c r="G140" s="330"/>
      <c r="H140" s="330">
        <v>4200900</v>
      </c>
      <c r="I140" s="330"/>
      <c r="J140" s="301">
        <f t="shared" si="68"/>
        <v>4200900</v>
      </c>
      <c r="K140" s="302">
        <f t="shared" si="69"/>
        <v>1.1337335791507601</v>
      </c>
      <c r="L140" s="231"/>
      <c r="M140" s="231"/>
      <c r="N140" s="231"/>
      <c r="O140" s="231"/>
      <c r="P140" s="231"/>
      <c r="Q140" s="231"/>
      <c r="R140" s="231"/>
      <c r="S140" s="231"/>
      <c r="T140" s="231"/>
      <c r="U140" s="231"/>
      <c r="V140" s="231"/>
      <c r="W140" s="231"/>
      <c r="X140" s="231"/>
      <c r="Y140" s="231"/>
      <c r="Z140" s="231"/>
    </row>
    <row r="141" spans="1:26" ht="14.25" customHeight="1">
      <c r="A141" s="323">
        <v>2</v>
      </c>
      <c r="B141" s="324">
        <v>2</v>
      </c>
      <c r="C141" s="324">
        <v>7</v>
      </c>
      <c r="D141" s="324">
        <v>3</v>
      </c>
      <c r="E141" s="324"/>
      <c r="F141" s="325" t="s">
        <v>723</v>
      </c>
      <c r="G141" s="326">
        <f t="shared" ref="G141:K141" si="70">G142</f>
        <v>0</v>
      </c>
      <c r="H141" s="326">
        <f t="shared" si="70"/>
        <v>0</v>
      </c>
      <c r="I141" s="326">
        <f t="shared" si="70"/>
        <v>0</v>
      </c>
      <c r="J141" s="326">
        <f t="shared" si="70"/>
        <v>0</v>
      </c>
      <c r="K141" s="298">
        <f t="shared" si="70"/>
        <v>0</v>
      </c>
      <c r="L141" s="231"/>
      <c r="M141" s="231"/>
      <c r="N141" s="231"/>
      <c r="O141" s="231"/>
      <c r="P141" s="231"/>
      <c r="Q141" s="231"/>
      <c r="R141" s="231"/>
      <c r="S141" s="231"/>
      <c r="T141" s="231"/>
      <c r="U141" s="231"/>
      <c r="V141" s="231"/>
      <c r="W141" s="231"/>
      <c r="X141" s="231"/>
      <c r="Y141" s="231"/>
      <c r="Z141" s="231"/>
    </row>
    <row r="142" spans="1:26" ht="14.25" customHeight="1">
      <c r="A142" s="327">
        <v>2</v>
      </c>
      <c r="B142" s="328">
        <v>2</v>
      </c>
      <c r="C142" s="328">
        <v>7</v>
      </c>
      <c r="D142" s="328">
        <v>3</v>
      </c>
      <c r="E142" s="328" t="s">
        <v>618</v>
      </c>
      <c r="F142" s="329" t="s">
        <v>723</v>
      </c>
      <c r="G142" s="330"/>
      <c r="H142" s="330"/>
      <c r="I142" s="330"/>
      <c r="J142" s="301">
        <f>SUBTOTAL(9,G142:I142)</f>
        <v>0</v>
      </c>
      <c r="K142" s="302">
        <f>IFERROR(J142/$J$18*100,"0.00")</f>
        <v>0</v>
      </c>
      <c r="L142" s="231"/>
      <c r="M142" s="231"/>
      <c r="N142" s="231"/>
      <c r="O142" s="231"/>
      <c r="P142" s="231"/>
      <c r="Q142" s="231"/>
      <c r="R142" s="231"/>
      <c r="S142" s="231"/>
      <c r="T142" s="231"/>
      <c r="U142" s="231"/>
      <c r="V142" s="231"/>
      <c r="W142" s="231"/>
      <c r="X142" s="231"/>
      <c r="Y142" s="231"/>
      <c r="Z142" s="231"/>
    </row>
    <row r="143" spans="1:26" ht="14.25" customHeight="1">
      <c r="A143" s="319">
        <v>2</v>
      </c>
      <c r="B143" s="320">
        <v>2</v>
      </c>
      <c r="C143" s="320">
        <v>8</v>
      </c>
      <c r="D143" s="320"/>
      <c r="E143" s="320"/>
      <c r="F143" s="321" t="s">
        <v>724</v>
      </c>
      <c r="G143" s="322">
        <f t="shared" ref="G143:K143" si="71">+G144+G146+G148+G150+G154+G157+G164</f>
        <v>0</v>
      </c>
      <c r="H143" s="322">
        <f t="shared" si="71"/>
        <v>2532500</v>
      </c>
      <c r="I143" s="322">
        <f t="shared" si="71"/>
        <v>0</v>
      </c>
      <c r="J143" s="322">
        <f t="shared" si="71"/>
        <v>2532500</v>
      </c>
      <c r="K143" s="322">
        <f t="shared" si="71"/>
        <v>0.68346789716472656</v>
      </c>
      <c r="L143" s="231"/>
      <c r="M143" s="231"/>
      <c r="N143" s="231"/>
      <c r="O143" s="231"/>
      <c r="P143" s="231"/>
      <c r="Q143" s="231"/>
      <c r="R143" s="231"/>
      <c r="S143" s="231"/>
      <c r="T143" s="231"/>
      <c r="U143" s="231"/>
      <c r="V143" s="231"/>
      <c r="W143" s="231"/>
      <c r="X143" s="231"/>
      <c r="Y143" s="231"/>
      <c r="Z143" s="231"/>
    </row>
    <row r="144" spans="1:26" ht="14.25" customHeight="1">
      <c r="A144" s="323">
        <v>2</v>
      </c>
      <c r="B144" s="324">
        <v>2</v>
      </c>
      <c r="C144" s="324">
        <v>8</v>
      </c>
      <c r="D144" s="324">
        <v>1</v>
      </c>
      <c r="E144" s="324"/>
      <c r="F144" s="325" t="s">
        <v>725</v>
      </c>
      <c r="G144" s="326">
        <f t="shared" ref="G144:K144" si="72">G145</f>
        <v>0</v>
      </c>
      <c r="H144" s="326">
        <f t="shared" si="72"/>
        <v>0</v>
      </c>
      <c r="I144" s="326">
        <f t="shared" si="72"/>
        <v>0</v>
      </c>
      <c r="J144" s="326">
        <f t="shared" si="72"/>
        <v>0</v>
      </c>
      <c r="K144" s="298">
        <f t="shared" si="72"/>
        <v>0</v>
      </c>
      <c r="L144" s="231"/>
      <c r="M144" s="231"/>
      <c r="N144" s="231"/>
      <c r="O144" s="231"/>
      <c r="P144" s="231"/>
      <c r="Q144" s="231"/>
      <c r="R144" s="231"/>
      <c r="S144" s="231"/>
      <c r="T144" s="231"/>
      <c r="U144" s="231"/>
      <c r="V144" s="231"/>
      <c r="W144" s="231"/>
      <c r="X144" s="231"/>
      <c r="Y144" s="231"/>
      <c r="Z144" s="231"/>
    </row>
    <row r="145" spans="1:26" ht="14.25" customHeight="1">
      <c r="A145" s="327">
        <v>2</v>
      </c>
      <c r="B145" s="328">
        <v>2</v>
      </c>
      <c r="C145" s="328">
        <v>8</v>
      </c>
      <c r="D145" s="328">
        <v>1</v>
      </c>
      <c r="E145" s="328" t="s">
        <v>618</v>
      </c>
      <c r="F145" s="329" t="s">
        <v>725</v>
      </c>
      <c r="G145" s="330"/>
      <c r="H145" s="301"/>
      <c r="I145" s="301"/>
      <c r="J145" s="301">
        <f>SUBTOTAL(9,G145:I145)</f>
        <v>0</v>
      </c>
      <c r="K145" s="302">
        <f>IFERROR(J145/$J$18*100,"0.00")</f>
        <v>0</v>
      </c>
      <c r="L145" s="231"/>
      <c r="M145" s="231"/>
      <c r="N145" s="231"/>
      <c r="O145" s="231"/>
      <c r="P145" s="231"/>
      <c r="Q145" s="231"/>
      <c r="R145" s="231"/>
      <c r="S145" s="231"/>
      <c r="T145" s="231"/>
      <c r="U145" s="231"/>
      <c r="V145" s="231"/>
      <c r="W145" s="231"/>
      <c r="X145" s="231"/>
      <c r="Y145" s="231"/>
      <c r="Z145" s="231"/>
    </row>
    <row r="146" spans="1:26" ht="14.25" customHeight="1">
      <c r="A146" s="323">
        <v>2</v>
      </c>
      <c r="B146" s="324">
        <v>2</v>
      </c>
      <c r="C146" s="324">
        <v>8</v>
      </c>
      <c r="D146" s="324">
        <v>2</v>
      </c>
      <c r="E146" s="324"/>
      <c r="F146" s="325" t="s">
        <v>726</v>
      </c>
      <c r="G146" s="326">
        <f t="shared" ref="G146:K146" si="73">G147</f>
        <v>0</v>
      </c>
      <c r="H146" s="326">
        <f t="shared" si="73"/>
        <v>290000</v>
      </c>
      <c r="I146" s="326">
        <f t="shared" si="73"/>
        <v>0</v>
      </c>
      <c r="J146" s="326">
        <f t="shared" si="73"/>
        <v>290000</v>
      </c>
      <c r="K146" s="298">
        <f t="shared" si="73"/>
        <v>7.8264833239001269E-2</v>
      </c>
      <c r="L146" s="231"/>
      <c r="M146" s="231"/>
      <c r="N146" s="231"/>
      <c r="O146" s="231"/>
      <c r="P146" s="231"/>
      <c r="Q146" s="231"/>
      <c r="R146" s="231"/>
      <c r="S146" s="231"/>
      <c r="T146" s="231"/>
      <c r="U146" s="231"/>
      <c r="V146" s="231"/>
      <c r="W146" s="231"/>
      <c r="X146" s="231"/>
      <c r="Y146" s="231"/>
      <c r="Z146" s="231"/>
    </row>
    <row r="147" spans="1:26" ht="14.25" customHeight="1">
      <c r="A147" s="327">
        <v>2</v>
      </c>
      <c r="B147" s="328">
        <v>2</v>
      </c>
      <c r="C147" s="328">
        <v>8</v>
      </c>
      <c r="D147" s="328">
        <v>2</v>
      </c>
      <c r="E147" s="328" t="s">
        <v>618</v>
      </c>
      <c r="F147" s="329" t="s">
        <v>727</v>
      </c>
      <c r="G147" s="330"/>
      <c r="H147" s="330">
        <v>290000</v>
      </c>
      <c r="I147" s="330"/>
      <c r="J147" s="330">
        <f>SUBTOTAL(9,G147:I147)</f>
        <v>290000</v>
      </c>
      <c r="K147" s="302">
        <f>IFERROR(J147/$J$18*100,"0.00")</f>
        <v>7.8264833239001269E-2</v>
      </c>
      <c r="L147" s="231"/>
      <c r="M147" s="231"/>
      <c r="N147" s="231"/>
      <c r="O147" s="231"/>
      <c r="P147" s="231"/>
      <c r="Q147" s="231"/>
      <c r="R147" s="231"/>
      <c r="S147" s="231"/>
      <c r="T147" s="231"/>
      <c r="U147" s="231"/>
      <c r="V147" s="231"/>
      <c r="W147" s="231"/>
      <c r="X147" s="231"/>
      <c r="Y147" s="231"/>
      <c r="Z147" s="231"/>
    </row>
    <row r="148" spans="1:26" ht="14.25" customHeight="1">
      <c r="A148" s="323">
        <v>2</v>
      </c>
      <c r="B148" s="324">
        <v>2</v>
      </c>
      <c r="C148" s="324">
        <v>8</v>
      </c>
      <c r="D148" s="324">
        <v>4</v>
      </c>
      <c r="E148" s="324"/>
      <c r="F148" s="325" t="s">
        <v>728</v>
      </c>
      <c r="G148" s="326">
        <f t="shared" ref="G148:K148" si="74">G149</f>
        <v>0</v>
      </c>
      <c r="H148" s="326">
        <f t="shared" si="74"/>
        <v>0</v>
      </c>
      <c r="I148" s="326">
        <f t="shared" si="74"/>
        <v>0</v>
      </c>
      <c r="J148" s="326">
        <f t="shared" si="74"/>
        <v>0</v>
      </c>
      <c r="K148" s="298">
        <f t="shared" si="74"/>
        <v>0</v>
      </c>
      <c r="L148" s="231"/>
      <c r="M148" s="231"/>
      <c r="N148" s="231"/>
      <c r="O148" s="231"/>
      <c r="P148" s="231"/>
      <c r="Q148" s="231"/>
      <c r="R148" s="231"/>
      <c r="S148" s="231"/>
      <c r="T148" s="231"/>
      <c r="U148" s="231"/>
      <c r="V148" s="231"/>
      <c r="W148" s="231"/>
      <c r="X148" s="231"/>
      <c r="Y148" s="231"/>
      <c r="Z148" s="231"/>
    </row>
    <row r="149" spans="1:26" ht="14.25" customHeight="1">
      <c r="A149" s="327">
        <v>2</v>
      </c>
      <c r="B149" s="328">
        <v>2</v>
      </c>
      <c r="C149" s="328">
        <v>8</v>
      </c>
      <c r="D149" s="328">
        <v>4</v>
      </c>
      <c r="E149" s="328" t="s">
        <v>618</v>
      </c>
      <c r="F149" s="329" t="s">
        <v>728</v>
      </c>
      <c r="G149" s="330"/>
      <c r="H149" s="330"/>
      <c r="I149" s="330"/>
      <c r="J149" s="330">
        <f>SUBTOTAL(9,G149:I149)</f>
        <v>0</v>
      </c>
      <c r="K149" s="302">
        <f>IFERROR(J149/$J$18*100,"0.00")</f>
        <v>0</v>
      </c>
      <c r="L149" s="231"/>
      <c r="M149" s="231"/>
      <c r="N149" s="231"/>
      <c r="O149" s="231"/>
      <c r="P149" s="231"/>
      <c r="Q149" s="231"/>
      <c r="R149" s="231"/>
      <c r="S149" s="231"/>
      <c r="T149" s="231"/>
      <c r="U149" s="231"/>
      <c r="V149" s="231"/>
      <c r="W149" s="231"/>
      <c r="X149" s="231"/>
      <c r="Y149" s="231"/>
      <c r="Z149" s="231"/>
    </row>
    <row r="150" spans="1:26" ht="14.25" customHeight="1">
      <c r="A150" s="323">
        <v>2</v>
      </c>
      <c r="B150" s="324">
        <v>2</v>
      </c>
      <c r="C150" s="324">
        <v>8</v>
      </c>
      <c r="D150" s="324">
        <v>5</v>
      </c>
      <c r="E150" s="324"/>
      <c r="F150" s="325" t="s">
        <v>729</v>
      </c>
      <c r="G150" s="326">
        <f t="shared" ref="G150:K150" si="75">SUM(G151:G153)</f>
        <v>0</v>
      </c>
      <c r="H150" s="326">
        <f t="shared" si="75"/>
        <v>1242500</v>
      </c>
      <c r="I150" s="326">
        <f t="shared" si="75"/>
        <v>0</v>
      </c>
      <c r="J150" s="326">
        <f t="shared" si="75"/>
        <v>1242500</v>
      </c>
      <c r="K150" s="298">
        <f t="shared" si="75"/>
        <v>0.33532432861882444</v>
      </c>
      <c r="L150" s="231"/>
      <c r="M150" s="231"/>
      <c r="N150" s="231"/>
      <c r="O150" s="231"/>
      <c r="P150" s="231"/>
      <c r="Q150" s="231"/>
      <c r="R150" s="231"/>
      <c r="S150" s="231"/>
      <c r="T150" s="231"/>
      <c r="U150" s="231"/>
      <c r="V150" s="231"/>
      <c r="W150" s="231"/>
      <c r="X150" s="231"/>
      <c r="Y150" s="231"/>
      <c r="Z150" s="231"/>
    </row>
    <row r="151" spans="1:26" ht="14.25" customHeight="1">
      <c r="A151" s="327">
        <v>2</v>
      </c>
      <c r="B151" s="328">
        <v>2</v>
      </c>
      <c r="C151" s="328">
        <v>8</v>
      </c>
      <c r="D151" s="328">
        <v>5</v>
      </c>
      <c r="E151" s="328" t="s">
        <v>618</v>
      </c>
      <c r="F151" s="329" t="s">
        <v>866</v>
      </c>
      <c r="G151" s="330"/>
      <c r="H151" s="330">
        <v>525000</v>
      </c>
      <c r="I151" s="330"/>
      <c r="J151" s="330">
        <f t="shared" ref="J151:J163" si="76">SUBTOTAL(9,G151:I151)</f>
        <v>525000</v>
      </c>
      <c r="K151" s="302">
        <f t="shared" ref="K151:K163" si="77">IFERROR(J151/$J$18*100,"0.00")</f>
        <v>0.14168633603612299</v>
      </c>
      <c r="L151" s="231"/>
      <c r="M151" s="231"/>
      <c r="N151" s="231"/>
      <c r="O151" s="231"/>
      <c r="P151" s="231"/>
      <c r="Q151" s="231"/>
      <c r="R151" s="231"/>
      <c r="S151" s="231"/>
      <c r="T151" s="231"/>
      <c r="U151" s="231"/>
      <c r="V151" s="231"/>
      <c r="W151" s="231"/>
      <c r="X151" s="231"/>
      <c r="Y151" s="231"/>
      <c r="Z151" s="231"/>
    </row>
    <row r="152" spans="1:26" ht="14.25" customHeight="1">
      <c r="A152" s="327">
        <v>2</v>
      </c>
      <c r="B152" s="328">
        <v>2</v>
      </c>
      <c r="C152" s="328">
        <v>8</v>
      </c>
      <c r="D152" s="328">
        <v>5</v>
      </c>
      <c r="E152" s="328" t="s">
        <v>620</v>
      </c>
      <c r="F152" s="329" t="s">
        <v>730</v>
      </c>
      <c r="G152" s="330"/>
      <c r="H152" s="301"/>
      <c r="I152" s="301"/>
      <c r="J152" s="330">
        <f t="shared" si="76"/>
        <v>0</v>
      </c>
      <c r="K152" s="302">
        <f t="shared" si="77"/>
        <v>0</v>
      </c>
      <c r="L152" s="231"/>
      <c r="M152" s="231"/>
      <c r="N152" s="231"/>
      <c r="O152" s="231"/>
      <c r="P152" s="231"/>
      <c r="Q152" s="231"/>
      <c r="R152" s="231"/>
      <c r="S152" s="231"/>
      <c r="T152" s="231"/>
      <c r="U152" s="231"/>
      <c r="V152" s="231"/>
      <c r="W152" s="231"/>
      <c r="X152" s="231"/>
      <c r="Y152" s="231"/>
      <c r="Z152" s="231"/>
    </row>
    <row r="153" spans="1:26" ht="14.25" customHeight="1">
      <c r="A153" s="327">
        <v>2</v>
      </c>
      <c r="B153" s="328">
        <v>2</v>
      </c>
      <c r="C153" s="328">
        <v>8</v>
      </c>
      <c r="D153" s="328">
        <v>5</v>
      </c>
      <c r="E153" s="328" t="s">
        <v>627</v>
      </c>
      <c r="F153" s="329" t="s">
        <v>731</v>
      </c>
      <c r="G153" s="330"/>
      <c r="H153" s="330">
        <v>717500</v>
      </c>
      <c r="I153" s="330"/>
      <c r="J153" s="330">
        <f t="shared" si="76"/>
        <v>717500</v>
      </c>
      <c r="K153" s="302">
        <f t="shared" si="77"/>
        <v>0.19363799258270142</v>
      </c>
      <c r="L153" s="231"/>
      <c r="M153" s="231"/>
      <c r="N153" s="231"/>
      <c r="O153" s="231"/>
      <c r="P153" s="231"/>
      <c r="Q153" s="231"/>
      <c r="R153" s="231"/>
      <c r="S153" s="231"/>
      <c r="T153" s="231"/>
      <c r="U153" s="231"/>
      <c r="V153" s="231"/>
      <c r="W153" s="231"/>
      <c r="X153" s="231"/>
      <c r="Y153" s="231"/>
      <c r="Z153" s="231"/>
    </row>
    <row r="154" spans="1:26" ht="14.25" customHeight="1">
      <c r="A154" s="323">
        <v>2</v>
      </c>
      <c r="B154" s="324">
        <v>2</v>
      </c>
      <c r="C154" s="324">
        <v>8</v>
      </c>
      <c r="D154" s="324">
        <v>6</v>
      </c>
      <c r="E154" s="324"/>
      <c r="F154" s="325" t="s">
        <v>732</v>
      </c>
      <c r="G154" s="326">
        <f t="shared" ref="G154:I154" si="78">SUM(G155:G156)</f>
        <v>0</v>
      </c>
      <c r="H154" s="326">
        <f t="shared" si="78"/>
        <v>1000000</v>
      </c>
      <c r="I154" s="326">
        <f t="shared" si="78"/>
        <v>0</v>
      </c>
      <c r="J154" s="326">
        <f t="shared" si="76"/>
        <v>1000000</v>
      </c>
      <c r="K154" s="298">
        <f t="shared" si="77"/>
        <v>0.26987873530690093</v>
      </c>
      <c r="L154" s="231"/>
      <c r="M154" s="231"/>
      <c r="N154" s="231"/>
      <c r="O154" s="231"/>
      <c r="P154" s="231"/>
      <c r="Q154" s="231"/>
      <c r="R154" s="231"/>
      <c r="S154" s="231"/>
      <c r="T154" s="231"/>
      <c r="U154" s="231"/>
      <c r="V154" s="231"/>
      <c r="W154" s="231"/>
      <c r="X154" s="231"/>
      <c r="Y154" s="231"/>
      <c r="Z154" s="231"/>
    </row>
    <row r="155" spans="1:26" ht="14.25" customHeight="1">
      <c r="A155" s="327">
        <v>2</v>
      </c>
      <c r="B155" s="328">
        <v>2</v>
      </c>
      <c r="C155" s="328">
        <v>8</v>
      </c>
      <c r="D155" s="328">
        <v>6</v>
      </c>
      <c r="E155" s="328" t="s">
        <v>618</v>
      </c>
      <c r="F155" s="329" t="s">
        <v>867</v>
      </c>
      <c r="G155" s="330"/>
      <c r="H155" s="330">
        <v>1000000</v>
      </c>
      <c r="I155" s="330"/>
      <c r="J155" s="330">
        <f t="shared" si="76"/>
        <v>1000000</v>
      </c>
      <c r="K155" s="302">
        <f t="shared" si="77"/>
        <v>0.26987873530690093</v>
      </c>
      <c r="L155" s="231"/>
      <c r="M155" s="231"/>
      <c r="N155" s="231"/>
      <c r="O155" s="231"/>
      <c r="P155" s="231"/>
      <c r="Q155" s="231"/>
      <c r="R155" s="231"/>
      <c r="S155" s="231"/>
      <c r="T155" s="231"/>
      <c r="U155" s="231"/>
      <c r="V155" s="231"/>
      <c r="W155" s="231"/>
      <c r="X155" s="231"/>
      <c r="Y155" s="231"/>
      <c r="Z155" s="231"/>
    </row>
    <row r="156" spans="1:26" ht="14.25" customHeight="1">
      <c r="A156" s="327">
        <v>2</v>
      </c>
      <c r="B156" s="328">
        <v>2</v>
      </c>
      <c r="C156" s="328">
        <v>8</v>
      </c>
      <c r="D156" s="328">
        <v>6</v>
      </c>
      <c r="E156" s="328" t="s">
        <v>620</v>
      </c>
      <c r="F156" s="329" t="s">
        <v>734</v>
      </c>
      <c r="G156" s="330"/>
      <c r="H156" s="301"/>
      <c r="I156" s="301"/>
      <c r="J156" s="330">
        <f t="shared" si="76"/>
        <v>0</v>
      </c>
      <c r="K156" s="302">
        <f t="shared" si="77"/>
        <v>0</v>
      </c>
      <c r="L156" s="231"/>
      <c r="M156" s="231"/>
      <c r="N156" s="231"/>
      <c r="O156" s="231"/>
      <c r="P156" s="231"/>
      <c r="Q156" s="231"/>
      <c r="R156" s="231"/>
      <c r="S156" s="231"/>
      <c r="T156" s="231"/>
      <c r="U156" s="231"/>
      <c r="V156" s="231"/>
      <c r="W156" s="231"/>
      <c r="X156" s="231"/>
      <c r="Y156" s="231"/>
      <c r="Z156" s="231"/>
    </row>
    <row r="157" spans="1:26" ht="14.25" customHeight="1">
      <c r="A157" s="323">
        <v>2</v>
      </c>
      <c r="B157" s="324">
        <v>2</v>
      </c>
      <c r="C157" s="324">
        <v>8</v>
      </c>
      <c r="D157" s="324">
        <v>7</v>
      </c>
      <c r="E157" s="324"/>
      <c r="F157" s="325" t="s">
        <v>735</v>
      </c>
      <c r="G157" s="326">
        <f>SUM(G158:G163)</f>
        <v>0</v>
      </c>
      <c r="H157" s="297">
        <f t="shared" ref="H157:I157" si="79">+H158</f>
        <v>0</v>
      </c>
      <c r="I157" s="297">
        <f t="shared" si="79"/>
        <v>0</v>
      </c>
      <c r="J157" s="326">
        <f t="shared" si="76"/>
        <v>0</v>
      </c>
      <c r="K157" s="298">
        <f t="shared" si="77"/>
        <v>0</v>
      </c>
      <c r="L157" s="231"/>
      <c r="M157" s="231"/>
      <c r="N157" s="231"/>
      <c r="O157" s="231"/>
      <c r="P157" s="231"/>
      <c r="Q157" s="231"/>
      <c r="R157" s="231"/>
      <c r="S157" s="231"/>
      <c r="T157" s="231"/>
      <c r="U157" s="231"/>
      <c r="V157" s="231"/>
      <c r="W157" s="231"/>
      <c r="X157" s="231"/>
      <c r="Y157" s="231"/>
      <c r="Z157" s="231"/>
    </row>
    <row r="158" spans="1:26" ht="14.25" customHeight="1">
      <c r="A158" s="327">
        <v>2</v>
      </c>
      <c r="B158" s="328">
        <v>2</v>
      </c>
      <c r="C158" s="328">
        <v>8</v>
      </c>
      <c r="D158" s="328">
        <v>7</v>
      </c>
      <c r="E158" s="328" t="s">
        <v>618</v>
      </c>
      <c r="F158" s="329" t="s">
        <v>735</v>
      </c>
      <c r="G158" s="330"/>
      <c r="H158" s="330"/>
      <c r="I158" s="330"/>
      <c r="J158" s="330">
        <f t="shared" si="76"/>
        <v>0</v>
      </c>
      <c r="K158" s="302">
        <f t="shared" si="77"/>
        <v>0</v>
      </c>
      <c r="L158" s="231"/>
      <c r="M158" s="231"/>
      <c r="N158" s="231"/>
      <c r="O158" s="231"/>
      <c r="P158" s="231"/>
      <c r="Q158" s="231"/>
      <c r="R158" s="231"/>
      <c r="S158" s="231"/>
      <c r="T158" s="231"/>
      <c r="U158" s="231"/>
      <c r="V158" s="231"/>
      <c r="W158" s="231"/>
      <c r="X158" s="231"/>
      <c r="Y158" s="231"/>
      <c r="Z158" s="231"/>
    </row>
    <row r="159" spans="1:26" ht="14.25" customHeight="1">
      <c r="A159" s="327">
        <v>2</v>
      </c>
      <c r="B159" s="328">
        <v>2</v>
      </c>
      <c r="C159" s="328">
        <v>8</v>
      </c>
      <c r="D159" s="328">
        <v>7</v>
      </c>
      <c r="E159" s="328" t="s">
        <v>620</v>
      </c>
      <c r="F159" s="329" t="s">
        <v>737</v>
      </c>
      <c r="G159" s="330"/>
      <c r="H159" s="330"/>
      <c r="I159" s="330"/>
      <c r="J159" s="330">
        <f t="shared" si="76"/>
        <v>0</v>
      </c>
      <c r="K159" s="302">
        <f t="shared" si="77"/>
        <v>0</v>
      </c>
      <c r="L159" s="231"/>
      <c r="M159" s="231"/>
      <c r="N159" s="231"/>
      <c r="O159" s="231"/>
      <c r="P159" s="231"/>
      <c r="Q159" s="231"/>
      <c r="R159" s="231"/>
      <c r="S159" s="231"/>
      <c r="T159" s="231"/>
      <c r="U159" s="231"/>
      <c r="V159" s="231"/>
      <c r="W159" s="231"/>
      <c r="X159" s="231"/>
      <c r="Y159" s="231"/>
      <c r="Z159" s="231"/>
    </row>
    <row r="160" spans="1:26" ht="14.25" customHeight="1">
      <c r="A160" s="327">
        <v>2</v>
      </c>
      <c r="B160" s="328">
        <v>2</v>
      </c>
      <c r="C160" s="328">
        <v>8</v>
      </c>
      <c r="D160" s="328">
        <v>7</v>
      </c>
      <c r="E160" s="328" t="s">
        <v>627</v>
      </c>
      <c r="F160" s="329" t="s">
        <v>738</v>
      </c>
      <c r="G160" s="330"/>
      <c r="H160" s="330"/>
      <c r="I160" s="330"/>
      <c r="J160" s="330">
        <f t="shared" si="76"/>
        <v>0</v>
      </c>
      <c r="K160" s="302">
        <f t="shared" si="77"/>
        <v>0</v>
      </c>
      <c r="L160" s="231"/>
      <c r="M160" s="231"/>
      <c r="N160" s="231"/>
      <c r="O160" s="231"/>
      <c r="P160" s="231"/>
      <c r="Q160" s="231"/>
      <c r="R160" s="231"/>
      <c r="S160" s="231"/>
      <c r="T160" s="231"/>
      <c r="U160" s="231"/>
      <c r="V160" s="231"/>
      <c r="W160" s="231"/>
      <c r="X160" s="231"/>
      <c r="Y160" s="231"/>
      <c r="Z160" s="231"/>
    </row>
    <row r="161" spans="1:26" ht="14.25" customHeight="1">
      <c r="A161" s="327">
        <v>2</v>
      </c>
      <c r="B161" s="328">
        <v>2</v>
      </c>
      <c r="C161" s="328">
        <v>8</v>
      </c>
      <c r="D161" s="328">
        <v>7</v>
      </c>
      <c r="E161" s="328" t="s">
        <v>643</v>
      </c>
      <c r="F161" s="329" t="s">
        <v>739</v>
      </c>
      <c r="G161" s="330"/>
      <c r="H161" s="330">
        <v>300000</v>
      </c>
      <c r="I161" s="330"/>
      <c r="J161" s="330">
        <f t="shared" si="76"/>
        <v>300000</v>
      </c>
      <c r="K161" s="302">
        <f t="shared" si="77"/>
        <v>8.0963620592070282E-2</v>
      </c>
      <c r="L161" s="231"/>
      <c r="M161" s="231"/>
      <c r="N161" s="231"/>
      <c r="O161" s="231"/>
      <c r="P161" s="231"/>
      <c r="Q161" s="231"/>
      <c r="R161" s="231"/>
      <c r="S161" s="231"/>
      <c r="T161" s="231"/>
      <c r="U161" s="231"/>
      <c r="V161" s="231"/>
      <c r="W161" s="231"/>
      <c r="X161" s="231"/>
      <c r="Y161" s="231"/>
      <c r="Z161" s="231"/>
    </row>
    <row r="162" spans="1:26" ht="14.25" customHeight="1">
      <c r="A162" s="327">
        <v>2</v>
      </c>
      <c r="B162" s="328">
        <v>2</v>
      </c>
      <c r="C162" s="328">
        <v>8</v>
      </c>
      <c r="D162" s="328">
        <v>7</v>
      </c>
      <c r="E162" s="328" t="s">
        <v>622</v>
      </c>
      <c r="F162" s="329" t="s">
        <v>740</v>
      </c>
      <c r="G162" s="330"/>
      <c r="H162" s="330"/>
      <c r="I162" s="330"/>
      <c r="J162" s="330">
        <f t="shared" si="76"/>
        <v>0</v>
      </c>
      <c r="K162" s="302">
        <f t="shared" si="77"/>
        <v>0</v>
      </c>
      <c r="L162" s="231"/>
      <c r="M162" s="231"/>
      <c r="N162" s="231"/>
      <c r="O162" s="231"/>
      <c r="P162" s="231"/>
      <c r="Q162" s="231"/>
      <c r="R162" s="231"/>
      <c r="S162" s="231"/>
      <c r="T162" s="231"/>
      <c r="U162" s="231"/>
      <c r="V162" s="231"/>
      <c r="W162" s="231"/>
      <c r="X162" s="231"/>
      <c r="Y162" s="231"/>
      <c r="Z162" s="231"/>
    </row>
    <row r="163" spans="1:26" ht="14.25" customHeight="1">
      <c r="A163" s="327">
        <v>2</v>
      </c>
      <c r="B163" s="328">
        <v>2</v>
      </c>
      <c r="C163" s="328">
        <v>8</v>
      </c>
      <c r="D163" s="328">
        <v>7</v>
      </c>
      <c r="E163" s="328" t="s">
        <v>624</v>
      </c>
      <c r="F163" s="329" t="s">
        <v>741</v>
      </c>
      <c r="G163" s="330"/>
      <c r="H163" s="330"/>
      <c r="I163" s="330"/>
      <c r="J163" s="330">
        <f t="shared" si="76"/>
        <v>0</v>
      </c>
      <c r="K163" s="302">
        <f t="shared" si="77"/>
        <v>0</v>
      </c>
      <c r="L163" s="231"/>
      <c r="M163" s="231"/>
      <c r="N163" s="231"/>
      <c r="O163" s="231"/>
      <c r="P163" s="231"/>
      <c r="Q163" s="231"/>
      <c r="R163" s="231"/>
      <c r="S163" s="231"/>
      <c r="T163" s="231"/>
      <c r="U163" s="231"/>
      <c r="V163" s="231"/>
      <c r="W163" s="231"/>
      <c r="X163" s="231"/>
      <c r="Y163" s="231"/>
      <c r="Z163" s="231"/>
    </row>
    <row r="164" spans="1:26" ht="14.25" customHeight="1">
      <c r="A164" s="323">
        <v>2</v>
      </c>
      <c r="B164" s="324">
        <v>2</v>
      </c>
      <c r="C164" s="324">
        <v>8</v>
      </c>
      <c r="D164" s="324">
        <v>8</v>
      </c>
      <c r="E164" s="324"/>
      <c r="F164" s="325" t="s">
        <v>742</v>
      </c>
      <c r="G164" s="326">
        <f t="shared" ref="G164:K164" si="80">SUM(G165:G166)</f>
        <v>0</v>
      </c>
      <c r="H164" s="326">
        <f t="shared" si="80"/>
        <v>0</v>
      </c>
      <c r="I164" s="326">
        <f t="shared" si="80"/>
        <v>0</v>
      </c>
      <c r="J164" s="326">
        <f t="shared" si="80"/>
        <v>0</v>
      </c>
      <c r="K164" s="298">
        <f t="shared" si="80"/>
        <v>0</v>
      </c>
      <c r="L164" s="231"/>
      <c r="M164" s="231"/>
      <c r="N164" s="231"/>
      <c r="O164" s="231"/>
      <c r="P164" s="231"/>
      <c r="Q164" s="231"/>
      <c r="R164" s="231"/>
      <c r="S164" s="231"/>
      <c r="T164" s="231"/>
      <c r="U164" s="231"/>
      <c r="V164" s="231"/>
      <c r="W164" s="231"/>
      <c r="X164" s="231"/>
      <c r="Y164" s="231"/>
      <c r="Z164" s="231"/>
    </row>
    <row r="165" spans="1:26" ht="14.25" customHeight="1">
      <c r="A165" s="327">
        <v>2</v>
      </c>
      <c r="B165" s="328">
        <v>2</v>
      </c>
      <c r="C165" s="328">
        <v>8</v>
      </c>
      <c r="D165" s="328">
        <v>8</v>
      </c>
      <c r="E165" s="328" t="s">
        <v>618</v>
      </c>
      <c r="F165" s="329" t="s">
        <v>743</v>
      </c>
      <c r="G165" s="330"/>
      <c r="H165" s="330"/>
      <c r="I165" s="330"/>
      <c r="J165" s="330">
        <f>SUBTOTAL(9,G165:I165)</f>
        <v>0</v>
      </c>
      <c r="K165" s="302">
        <f t="shared" ref="K165:K166" si="81">IFERROR(J165/$J$18*100,"0.00")</f>
        <v>0</v>
      </c>
      <c r="L165" s="231"/>
      <c r="M165" s="231"/>
      <c r="N165" s="231"/>
      <c r="O165" s="231"/>
      <c r="P165" s="231"/>
      <c r="Q165" s="231"/>
      <c r="R165" s="231"/>
      <c r="S165" s="231"/>
      <c r="T165" s="231"/>
      <c r="U165" s="231"/>
      <c r="V165" s="231"/>
      <c r="W165" s="231"/>
      <c r="X165" s="231"/>
      <c r="Y165" s="231"/>
      <c r="Z165" s="231"/>
    </row>
    <row r="166" spans="1:26" ht="14.25" customHeight="1">
      <c r="A166" s="327">
        <v>2</v>
      </c>
      <c r="B166" s="328">
        <v>2</v>
      </c>
      <c r="C166" s="328">
        <v>8</v>
      </c>
      <c r="D166" s="328">
        <v>8</v>
      </c>
      <c r="E166" s="328" t="s">
        <v>620</v>
      </c>
      <c r="F166" s="329" t="s">
        <v>744</v>
      </c>
      <c r="G166" s="330"/>
      <c r="H166" s="330"/>
      <c r="I166" s="330"/>
      <c r="J166" s="301"/>
      <c r="K166" s="302">
        <f t="shared" si="81"/>
        <v>0</v>
      </c>
      <c r="L166" s="231"/>
      <c r="M166" s="231"/>
      <c r="N166" s="231"/>
      <c r="O166" s="231"/>
      <c r="P166" s="231"/>
      <c r="Q166" s="231"/>
      <c r="R166" s="231"/>
      <c r="S166" s="231"/>
      <c r="T166" s="231"/>
      <c r="U166" s="231"/>
      <c r="V166" s="231"/>
      <c r="W166" s="231"/>
      <c r="X166" s="231"/>
      <c r="Y166" s="231"/>
      <c r="Z166" s="231"/>
    </row>
    <row r="167" spans="1:26" ht="14.25" customHeight="1">
      <c r="A167" s="323">
        <v>2</v>
      </c>
      <c r="B167" s="324">
        <v>2</v>
      </c>
      <c r="C167" s="324">
        <v>9</v>
      </c>
      <c r="D167" s="324">
        <v>2</v>
      </c>
      <c r="E167" s="328"/>
      <c r="F167" s="325" t="s">
        <v>746</v>
      </c>
      <c r="G167" s="326">
        <f t="shared" ref="G167:I167" si="82">+G168+G169</f>
        <v>0</v>
      </c>
      <c r="H167" s="326">
        <f t="shared" si="82"/>
        <v>0</v>
      </c>
      <c r="I167" s="326">
        <f t="shared" si="82"/>
        <v>0</v>
      </c>
      <c r="J167" s="297">
        <f t="shared" ref="J167:K167" si="83">SUBTOTAL(9,G167:I167)</f>
        <v>0</v>
      </c>
      <c r="K167" s="298">
        <f t="shared" si="83"/>
        <v>0</v>
      </c>
      <c r="L167" s="231"/>
      <c r="M167" s="231"/>
      <c r="N167" s="231"/>
      <c r="O167" s="231"/>
      <c r="P167" s="231"/>
      <c r="Q167" s="231"/>
      <c r="R167" s="231"/>
      <c r="S167" s="231"/>
      <c r="T167" s="231"/>
      <c r="U167" s="231"/>
      <c r="V167" s="231"/>
      <c r="W167" s="231"/>
      <c r="X167" s="231"/>
      <c r="Y167" s="231"/>
      <c r="Z167" s="231"/>
    </row>
    <row r="168" spans="1:26" ht="14.25" customHeight="1">
      <c r="A168" s="327">
        <v>2</v>
      </c>
      <c r="B168" s="328">
        <v>2</v>
      </c>
      <c r="C168" s="328">
        <v>9</v>
      </c>
      <c r="D168" s="328">
        <v>2</v>
      </c>
      <c r="E168" s="328" t="s">
        <v>572</v>
      </c>
      <c r="F168" s="329" t="s">
        <v>746</v>
      </c>
      <c r="G168" s="330"/>
      <c r="H168" s="301"/>
      <c r="I168" s="301"/>
      <c r="J168" s="301">
        <f t="shared" ref="J168:J169" si="84">SUBTOTAL(9,G168:I168)</f>
        <v>0</v>
      </c>
      <c r="K168" s="302">
        <f t="shared" ref="K168:K169" si="85">IFERROR(J168/$J$18*100,"0.00")</f>
        <v>0</v>
      </c>
      <c r="L168" s="231"/>
      <c r="M168" s="231"/>
      <c r="N168" s="231"/>
      <c r="O168" s="231"/>
      <c r="P168" s="231"/>
      <c r="Q168" s="231"/>
      <c r="R168" s="231"/>
      <c r="S168" s="231"/>
      <c r="T168" s="231"/>
      <c r="U168" s="231"/>
      <c r="V168" s="231"/>
      <c r="W168" s="231"/>
      <c r="X168" s="231"/>
      <c r="Y168" s="231"/>
      <c r="Z168" s="231"/>
    </row>
    <row r="169" spans="1:26" ht="14.25" customHeight="1">
      <c r="A169" s="327">
        <v>2</v>
      </c>
      <c r="B169" s="328">
        <v>2</v>
      </c>
      <c r="C169" s="328">
        <v>9</v>
      </c>
      <c r="D169" s="328">
        <v>2</v>
      </c>
      <c r="E169" s="328" t="s">
        <v>627</v>
      </c>
      <c r="F169" s="329" t="s">
        <v>748</v>
      </c>
      <c r="G169" s="330"/>
      <c r="H169" s="301"/>
      <c r="I169" s="301"/>
      <c r="J169" s="301">
        <f t="shared" si="84"/>
        <v>0</v>
      </c>
      <c r="K169" s="302">
        <f t="shared" si="85"/>
        <v>0</v>
      </c>
      <c r="L169" s="231"/>
      <c r="M169" s="231"/>
      <c r="N169" s="231"/>
      <c r="O169" s="231"/>
      <c r="P169" s="231"/>
      <c r="Q169" s="231"/>
      <c r="R169" s="231"/>
      <c r="S169" s="231"/>
      <c r="T169" s="231"/>
      <c r="U169" s="231"/>
      <c r="V169" s="231"/>
      <c r="W169" s="231"/>
      <c r="X169" s="231"/>
      <c r="Y169" s="231"/>
      <c r="Z169" s="231"/>
    </row>
    <row r="170" spans="1:26" ht="14.25" customHeight="1">
      <c r="A170" s="315">
        <v>2</v>
      </c>
      <c r="B170" s="316">
        <v>3</v>
      </c>
      <c r="C170" s="316"/>
      <c r="D170" s="316"/>
      <c r="E170" s="316"/>
      <c r="F170" s="317" t="s">
        <v>749</v>
      </c>
      <c r="G170" s="318">
        <f t="shared" ref="G170:I170" si="86">+G171+G179+G188+G197+G200+G209+G224+G237</f>
        <v>39933750</v>
      </c>
      <c r="H170" s="318">
        <f t="shared" si="86"/>
        <v>18997582</v>
      </c>
      <c r="I170" s="318">
        <f t="shared" si="86"/>
        <v>0</v>
      </c>
      <c r="J170" s="318">
        <v>59621073</v>
      </c>
      <c r="K170" s="318">
        <f>+K171+K179+K188+K197+K200+K209+K224+K237</f>
        <v>16.20657753365483</v>
      </c>
      <c r="L170" s="231"/>
      <c r="M170" s="231"/>
      <c r="N170" s="231"/>
      <c r="O170" s="231"/>
      <c r="P170" s="231"/>
      <c r="Q170" s="231"/>
      <c r="R170" s="231"/>
      <c r="S170" s="231"/>
      <c r="T170" s="231"/>
      <c r="U170" s="231"/>
      <c r="V170" s="231"/>
      <c r="W170" s="231"/>
      <c r="X170" s="231"/>
      <c r="Y170" s="231"/>
      <c r="Z170" s="231"/>
    </row>
    <row r="171" spans="1:26" ht="14.25" customHeight="1">
      <c r="A171" s="319">
        <v>2</v>
      </c>
      <c r="B171" s="320">
        <v>3</v>
      </c>
      <c r="C171" s="320">
        <v>1</v>
      </c>
      <c r="D171" s="320"/>
      <c r="E171" s="320"/>
      <c r="F171" s="321" t="s">
        <v>750</v>
      </c>
      <c r="G171" s="322">
        <f t="shared" ref="G171:K171" si="87">+G172+G174+G177</f>
        <v>6245856</v>
      </c>
      <c r="H171" s="322">
        <f t="shared" si="87"/>
        <v>0</v>
      </c>
      <c r="I171" s="322">
        <f t="shared" si="87"/>
        <v>0</v>
      </c>
      <c r="J171" s="322">
        <f>+J172+J174+J177</f>
        <v>6245856</v>
      </c>
      <c r="K171" s="322">
        <f t="shared" si="87"/>
        <v>1.685623718189019</v>
      </c>
      <c r="L171" s="231"/>
      <c r="M171" s="231"/>
      <c r="N171" s="231"/>
      <c r="O171" s="231"/>
      <c r="P171" s="231"/>
      <c r="Q171" s="231"/>
      <c r="R171" s="231"/>
      <c r="S171" s="231"/>
      <c r="T171" s="231"/>
      <c r="U171" s="231"/>
      <c r="V171" s="231"/>
      <c r="W171" s="231"/>
      <c r="X171" s="231"/>
      <c r="Y171" s="231"/>
      <c r="Z171" s="231"/>
    </row>
    <row r="172" spans="1:26" ht="14.25" customHeight="1">
      <c r="A172" s="323">
        <v>2</v>
      </c>
      <c r="B172" s="324">
        <v>3</v>
      </c>
      <c r="C172" s="324">
        <v>1</v>
      </c>
      <c r="D172" s="324">
        <v>1</v>
      </c>
      <c r="E172" s="324"/>
      <c r="F172" s="325" t="s">
        <v>751</v>
      </c>
      <c r="G172" s="326">
        <f t="shared" ref="G172:K172" si="88">+G173</f>
        <v>6245856</v>
      </c>
      <c r="H172" s="326">
        <f t="shared" si="88"/>
        <v>0</v>
      </c>
      <c r="I172" s="326">
        <f t="shared" si="88"/>
        <v>0</v>
      </c>
      <c r="J172" s="326">
        <f t="shared" si="88"/>
        <v>6245856</v>
      </c>
      <c r="K172" s="298">
        <f t="shared" si="88"/>
        <v>1.685623718189019</v>
      </c>
      <c r="L172" s="231"/>
      <c r="M172" s="231"/>
      <c r="N172" s="231"/>
      <c r="O172" s="231"/>
      <c r="P172" s="231"/>
      <c r="Q172" s="231"/>
      <c r="R172" s="231"/>
      <c r="S172" s="231"/>
      <c r="T172" s="231"/>
      <c r="U172" s="231"/>
      <c r="V172" s="231"/>
      <c r="W172" s="231"/>
      <c r="X172" s="231"/>
      <c r="Y172" s="231"/>
      <c r="Z172" s="231"/>
    </row>
    <row r="173" spans="1:26" ht="14.25" customHeight="1">
      <c r="A173" s="327">
        <v>2</v>
      </c>
      <c r="B173" s="328">
        <v>3</v>
      </c>
      <c r="C173" s="328">
        <v>1</v>
      </c>
      <c r="D173" s="328">
        <v>1</v>
      </c>
      <c r="E173" s="328" t="s">
        <v>618</v>
      </c>
      <c r="F173" s="329" t="s">
        <v>751</v>
      </c>
      <c r="G173" s="330">
        <v>6245856</v>
      </c>
      <c r="H173" s="301"/>
      <c r="I173" s="301"/>
      <c r="J173" s="301">
        <f>SUBTOTAL(9,G173:I173)</f>
        <v>6245856</v>
      </c>
      <c r="K173" s="302">
        <f>IFERROR(J173/$J$18*100,"0.00")</f>
        <v>1.685623718189019</v>
      </c>
      <c r="L173" s="231"/>
      <c r="M173" s="231"/>
      <c r="N173" s="231"/>
      <c r="O173" s="231"/>
      <c r="P173" s="231"/>
      <c r="Q173" s="231"/>
      <c r="R173" s="231"/>
      <c r="S173" s="231"/>
      <c r="T173" s="231"/>
      <c r="U173" s="231"/>
      <c r="V173" s="231"/>
      <c r="W173" s="231"/>
      <c r="X173" s="231"/>
      <c r="Y173" s="231"/>
      <c r="Z173" s="231"/>
    </row>
    <row r="174" spans="1:26" ht="14.25" customHeight="1">
      <c r="A174" s="323">
        <v>2</v>
      </c>
      <c r="B174" s="324">
        <v>3</v>
      </c>
      <c r="C174" s="324">
        <v>1</v>
      </c>
      <c r="D174" s="324">
        <v>3</v>
      </c>
      <c r="E174" s="324"/>
      <c r="F174" s="325" t="s">
        <v>752</v>
      </c>
      <c r="G174" s="326">
        <f t="shared" ref="G174:K174" si="89">SUM(G175:G176)</f>
        <v>0</v>
      </c>
      <c r="H174" s="326">
        <f t="shared" si="89"/>
        <v>0</v>
      </c>
      <c r="I174" s="326">
        <f t="shared" si="89"/>
        <v>0</v>
      </c>
      <c r="J174" s="326">
        <f t="shared" si="89"/>
        <v>0</v>
      </c>
      <c r="K174" s="298">
        <f t="shared" si="89"/>
        <v>0</v>
      </c>
      <c r="L174" s="231"/>
      <c r="M174" s="231"/>
      <c r="N174" s="231"/>
      <c r="O174" s="231"/>
      <c r="P174" s="231"/>
      <c r="Q174" s="231"/>
      <c r="R174" s="231"/>
      <c r="S174" s="231"/>
      <c r="T174" s="231"/>
      <c r="U174" s="231"/>
      <c r="V174" s="231"/>
      <c r="W174" s="231"/>
      <c r="X174" s="231"/>
      <c r="Y174" s="231"/>
      <c r="Z174" s="231"/>
    </row>
    <row r="175" spans="1:26" ht="14.25" customHeight="1">
      <c r="A175" s="327">
        <v>2</v>
      </c>
      <c r="B175" s="328">
        <v>3</v>
      </c>
      <c r="C175" s="328">
        <v>1</v>
      </c>
      <c r="D175" s="328">
        <v>3</v>
      </c>
      <c r="E175" s="328" t="s">
        <v>620</v>
      </c>
      <c r="F175" s="329" t="s">
        <v>753</v>
      </c>
      <c r="G175" s="330"/>
      <c r="H175" s="301"/>
      <c r="I175" s="301"/>
      <c r="J175" s="301">
        <f t="shared" ref="J175:J176" si="90">SUBTOTAL(9,G175:I175)</f>
        <v>0</v>
      </c>
      <c r="K175" s="302">
        <f t="shared" ref="K175:K176" si="91">IFERROR(J175/$J$18*100,"0.00")</f>
        <v>0</v>
      </c>
      <c r="L175" s="231"/>
      <c r="M175" s="231"/>
      <c r="N175" s="231"/>
      <c r="O175" s="231"/>
      <c r="P175" s="231"/>
      <c r="Q175" s="231"/>
      <c r="R175" s="231"/>
      <c r="S175" s="231"/>
      <c r="T175" s="231"/>
      <c r="U175" s="231"/>
      <c r="V175" s="231"/>
      <c r="W175" s="231"/>
      <c r="X175" s="231"/>
      <c r="Y175" s="231"/>
      <c r="Z175" s="231"/>
    </row>
    <row r="176" spans="1:26" ht="14.25" customHeight="1">
      <c r="A176" s="327">
        <v>2</v>
      </c>
      <c r="B176" s="328">
        <v>3</v>
      </c>
      <c r="C176" s="328">
        <v>1</v>
      </c>
      <c r="D176" s="328">
        <v>3</v>
      </c>
      <c r="E176" s="328" t="s">
        <v>627</v>
      </c>
      <c r="F176" s="329" t="s">
        <v>754</v>
      </c>
      <c r="G176" s="326"/>
      <c r="H176" s="301"/>
      <c r="I176" s="301"/>
      <c r="J176" s="301">
        <f t="shared" si="90"/>
        <v>0</v>
      </c>
      <c r="K176" s="302">
        <f t="shared" si="91"/>
        <v>0</v>
      </c>
      <c r="L176" s="231"/>
      <c r="M176" s="231"/>
      <c r="N176" s="231"/>
      <c r="O176" s="231"/>
      <c r="P176" s="231"/>
      <c r="Q176" s="231"/>
      <c r="R176" s="231"/>
      <c r="S176" s="231"/>
      <c r="T176" s="231"/>
      <c r="U176" s="231"/>
      <c r="V176" s="231"/>
      <c r="W176" s="231"/>
      <c r="X176" s="231"/>
      <c r="Y176" s="231"/>
      <c r="Z176" s="231"/>
    </row>
    <row r="177" spans="1:26" ht="14.25" customHeight="1">
      <c r="A177" s="323">
        <v>2</v>
      </c>
      <c r="B177" s="324">
        <v>3</v>
      </c>
      <c r="C177" s="324">
        <v>1</v>
      </c>
      <c r="D177" s="324">
        <v>4</v>
      </c>
      <c r="E177" s="324"/>
      <c r="F177" s="325" t="s">
        <v>755</v>
      </c>
      <c r="G177" s="326">
        <f t="shared" ref="G177:K177" si="92">+G178</f>
        <v>0</v>
      </c>
      <c r="H177" s="326">
        <f t="shared" si="92"/>
        <v>0</v>
      </c>
      <c r="I177" s="326">
        <f t="shared" si="92"/>
        <v>0</v>
      </c>
      <c r="J177" s="326">
        <f t="shared" si="92"/>
        <v>0</v>
      </c>
      <c r="K177" s="298">
        <f t="shared" si="92"/>
        <v>0</v>
      </c>
      <c r="L177" s="231"/>
      <c r="M177" s="231"/>
      <c r="N177" s="231"/>
      <c r="O177" s="231"/>
      <c r="P177" s="231"/>
      <c r="Q177" s="231"/>
      <c r="R177" s="231"/>
      <c r="S177" s="231"/>
      <c r="T177" s="231"/>
      <c r="U177" s="231"/>
      <c r="V177" s="231"/>
      <c r="W177" s="231"/>
      <c r="X177" s="231"/>
      <c r="Y177" s="231"/>
      <c r="Z177" s="231"/>
    </row>
    <row r="178" spans="1:26" ht="14.25" customHeight="1">
      <c r="A178" s="327">
        <v>2</v>
      </c>
      <c r="B178" s="328">
        <v>3</v>
      </c>
      <c r="C178" s="328">
        <v>1</v>
      </c>
      <c r="D178" s="328">
        <v>4</v>
      </c>
      <c r="E178" s="328" t="s">
        <v>618</v>
      </c>
      <c r="F178" s="329" t="s">
        <v>755</v>
      </c>
      <c r="G178" s="326"/>
      <c r="H178" s="301"/>
      <c r="I178" s="301"/>
      <c r="J178" s="301">
        <f>SUBTOTAL(9,G178:I178)</f>
        <v>0</v>
      </c>
      <c r="K178" s="302">
        <f>IFERROR(J178/$J$18*100,"0.00")</f>
        <v>0</v>
      </c>
      <c r="L178" s="231"/>
      <c r="M178" s="231"/>
      <c r="N178" s="231"/>
      <c r="O178" s="231"/>
      <c r="P178" s="231"/>
      <c r="Q178" s="231"/>
      <c r="R178" s="231"/>
      <c r="S178" s="231"/>
      <c r="T178" s="231"/>
      <c r="U178" s="231"/>
      <c r="V178" s="231"/>
      <c r="W178" s="231"/>
      <c r="X178" s="231"/>
      <c r="Y178" s="231"/>
      <c r="Z178" s="231"/>
    </row>
    <row r="179" spans="1:26" ht="14.25" customHeight="1">
      <c r="A179" s="319">
        <v>2</v>
      </c>
      <c r="B179" s="320">
        <v>3</v>
      </c>
      <c r="C179" s="320">
        <v>2</v>
      </c>
      <c r="D179" s="320"/>
      <c r="E179" s="320"/>
      <c r="F179" s="321" t="s">
        <v>756</v>
      </c>
      <c r="G179" s="322">
        <f t="shared" ref="G179:K179" si="93">+G180+G182+G184+G186</f>
        <v>0</v>
      </c>
      <c r="H179" s="322">
        <f t="shared" si="93"/>
        <v>2150000</v>
      </c>
      <c r="I179" s="322">
        <f t="shared" si="93"/>
        <v>0</v>
      </c>
      <c r="J179" s="322">
        <f>+J180+J182+J184+J186</f>
        <v>2150000</v>
      </c>
      <c r="K179" s="322">
        <f t="shared" si="93"/>
        <v>0.58023928090983701</v>
      </c>
      <c r="L179" s="231"/>
      <c r="M179" s="231"/>
      <c r="N179" s="231"/>
      <c r="O179" s="231"/>
      <c r="P179" s="231"/>
      <c r="Q179" s="231"/>
      <c r="R179" s="231"/>
      <c r="S179" s="231"/>
      <c r="T179" s="231"/>
      <c r="U179" s="231"/>
      <c r="V179" s="231"/>
      <c r="W179" s="231"/>
      <c r="X179" s="231"/>
      <c r="Y179" s="231"/>
      <c r="Z179" s="231"/>
    </row>
    <row r="180" spans="1:26" ht="14.25" customHeight="1">
      <c r="A180" s="323">
        <v>2</v>
      </c>
      <c r="B180" s="324">
        <v>3</v>
      </c>
      <c r="C180" s="324">
        <v>2</v>
      </c>
      <c r="D180" s="324">
        <v>1</v>
      </c>
      <c r="E180" s="324"/>
      <c r="F180" s="325" t="s">
        <v>757</v>
      </c>
      <c r="G180" s="326">
        <f t="shared" ref="G180:K180" si="94">+G181</f>
        <v>0</v>
      </c>
      <c r="H180" s="326">
        <f t="shared" si="94"/>
        <v>1450000</v>
      </c>
      <c r="I180" s="326">
        <f t="shared" si="94"/>
        <v>0</v>
      </c>
      <c r="J180" s="326">
        <f t="shared" si="94"/>
        <v>1450000</v>
      </c>
      <c r="K180" s="298">
        <f t="shared" si="94"/>
        <v>0.39132416619500637</v>
      </c>
      <c r="L180" s="231"/>
      <c r="M180" s="231"/>
      <c r="N180" s="231"/>
      <c r="O180" s="231"/>
      <c r="P180" s="231"/>
      <c r="Q180" s="231"/>
      <c r="R180" s="231"/>
      <c r="S180" s="231"/>
      <c r="T180" s="231"/>
      <c r="U180" s="231"/>
      <c r="V180" s="231"/>
      <c r="W180" s="231"/>
      <c r="X180" s="231"/>
      <c r="Y180" s="231"/>
      <c r="Z180" s="231"/>
    </row>
    <row r="181" spans="1:26" ht="14.25" customHeight="1">
      <c r="A181" s="327">
        <v>2</v>
      </c>
      <c r="B181" s="328">
        <v>3</v>
      </c>
      <c r="C181" s="328">
        <v>2</v>
      </c>
      <c r="D181" s="328">
        <v>1</v>
      </c>
      <c r="E181" s="328" t="s">
        <v>618</v>
      </c>
      <c r="F181" s="329" t="s">
        <v>757</v>
      </c>
      <c r="G181" s="326"/>
      <c r="H181" s="326">
        <v>1450000</v>
      </c>
      <c r="I181" s="326"/>
      <c r="J181" s="301">
        <f>SUBTOTAL(9,G181:I181)</f>
        <v>1450000</v>
      </c>
      <c r="K181" s="302">
        <f>IFERROR(J181/$J$18*100,"0.00")</f>
        <v>0.39132416619500637</v>
      </c>
      <c r="L181" s="231"/>
      <c r="M181" s="231"/>
      <c r="N181" s="231"/>
      <c r="O181" s="231"/>
      <c r="P181" s="231"/>
      <c r="Q181" s="231"/>
      <c r="R181" s="231"/>
      <c r="S181" s="231"/>
      <c r="T181" s="231"/>
      <c r="U181" s="231"/>
      <c r="V181" s="231"/>
      <c r="W181" s="231"/>
      <c r="X181" s="231"/>
      <c r="Y181" s="231"/>
      <c r="Z181" s="231"/>
    </row>
    <row r="182" spans="1:26" ht="14.25" customHeight="1">
      <c r="A182" s="323">
        <v>2</v>
      </c>
      <c r="B182" s="324">
        <v>3</v>
      </c>
      <c r="C182" s="324">
        <v>2</v>
      </c>
      <c r="D182" s="324">
        <v>2</v>
      </c>
      <c r="E182" s="324"/>
      <c r="F182" s="325" t="s">
        <v>758</v>
      </c>
      <c r="G182" s="326">
        <f t="shared" ref="G182:K182" si="95">+G183</f>
        <v>0</v>
      </c>
      <c r="H182" s="326">
        <f t="shared" si="95"/>
        <v>700000</v>
      </c>
      <c r="I182" s="326">
        <f t="shared" si="95"/>
        <v>0</v>
      </c>
      <c r="J182" s="326">
        <f t="shared" si="95"/>
        <v>700000</v>
      </c>
      <c r="K182" s="298">
        <f t="shared" si="95"/>
        <v>0.18891511471483066</v>
      </c>
      <c r="L182" s="231"/>
      <c r="M182" s="231"/>
      <c r="N182" s="231"/>
      <c r="O182" s="231"/>
      <c r="P182" s="231"/>
      <c r="Q182" s="231"/>
      <c r="R182" s="231"/>
      <c r="S182" s="231"/>
      <c r="T182" s="231"/>
      <c r="U182" s="231"/>
      <c r="V182" s="231"/>
      <c r="W182" s="231"/>
      <c r="X182" s="231"/>
      <c r="Y182" s="231"/>
      <c r="Z182" s="231"/>
    </row>
    <row r="183" spans="1:26" ht="14.25" customHeight="1">
      <c r="A183" s="327">
        <v>2</v>
      </c>
      <c r="B183" s="328">
        <v>3</v>
      </c>
      <c r="C183" s="328">
        <v>2</v>
      </c>
      <c r="D183" s="328">
        <v>2</v>
      </c>
      <c r="E183" s="328" t="s">
        <v>618</v>
      </c>
      <c r="F183" s="329" t="s">
        <v>758</v>
      </c>
      <c r="G183" s="326"/>
      <c r="H183" s="326">
        <v>700000</v>
      </c>
      <c r="I183" s="326"/>
      <c r="J183" s="301">
        <f>SUBTOTAL(9,G183:I183)</f>
        <v>700000</v>
      </c>
      <c r="K183" s="302">
        <f>IFERROR(J183/$J$18*100,"0.00")</f>
        <v>0.18891511471483066</v>
      </c>
      <c r="L183" s="231"/>
      <c r="M183" s="231"/>
      <c r="N183" s="231"/>
      <c r="O183" s="231"/>
      <c r="P183" s="231"/>
      <c r="Q183" s="231"/>
      <c r="R183" s="231"/>
      <c r="S183" s="231"/>
      <c r="T183" s="231"/>
      <c r="U183" s="231"/>
      <c r="V183" s="231"/>
      <c r="W183" s="231"/>
      <c r="X183" s="231"/>
      <c r="Y183" s="231"/>
      <c r="Z183" s="231"/>
    </row>
    <row r="184" spans="1:26" ht="14.25" customHeight="1">
      <c r="A184" s="323">
        <v>2</v>
      </c>
      <c r="B184" s="324">
        <v>3</v>
      </c>
      <c r="C184" s="324">
        <v>2</v>
      </c>
      <c r="D184" s="324">
        <v>3</v>
      </c>
      <c r="E184" s="324"/>
      <c r="F184" s="325" t="s">
        <v>759</v>
      </c>
      <c r="G184" s="326">
        <f t="shared" ref="G184:K184" si="96">+G185</f>
        <v>0</v>
      </c>
      <c r="H184" s="326">
        <f t="shared" si="96"/>
        <v>0</v>
      </c>
      <c r="I184" s="326">
        <f t="shared" si="96"/>
        <v>0</v>
      </c>
      <c r="J184" s="326">
        <f t="shared" si="96"/>
        <v>0</v>
      </c>
      <c r="K184" s="298">
        <f t="shared" si="96"/>
        <v>0</v>
      </c>
      <c r="L184" s="231"/>
      <c r="M184" s="231"/>
      <c r="N184" s="231"/>
      <c r="O184" s="231"/>
      <c r="P184" s="231"/>
      <c r="Q184" s="231"/>
      <c r="R184" s="231"/>
      <c r="S184" s="231"/>
      <c r="T184" s="231"/>
      <c r="U184" s="231"/>
      <c r="V184" s="231"/>
      <c r="W184" s="231"/>
      <c r="X184" s="231"/>
      <c r="Y184" s="231"/>
      <c r="Z184" s="231"/>
    </row>
    <row r="185" spans="1:26" ht="14.25" customHeight="1">
      <c r="A185" s="327">
        <v>2</v>
      </c>
      <c r="B185" s="328">
        <v>3</v>
      </c>
      <c r="C185" s="328">
        <v>2</v>
      </c>
      <c r="D185" s="328">
        <v>3</v>
      </c>
      <c r="E185" s="328" t="s">
        <v>618</v>
      </c>
      <c r="F185" s="329" t="s">
        <v>759</v>
      </c>
      <c r="G185" s="326"/>
      <c r="H185" s="301"/>
      <c r="I185" s="301"/>
      <c r="J185" s="301">
        <f>SUBTOTAL(9,G185:I185)</f>
        <v>0</v>
      </c>
      <c r="K185" s="302">
        <f>IFERROR(J185/$J$18*100,"0.00")</f>
        <v>0</v>
      </c>
      <c r="L185" s="231"/>
      <c r="M185" s="231"/>
      <c r="N185" s="231"/>
      <c r="O185" s="231"/>
      <c r="P185" s="231"/>
      <c r="Q185" s="231"/>
      <c r="R185" s="231"/>
      <c r="S185" s="231"/>
      <c r="T185" s="231"/>
      <c r="U185" s="231"/>
      <c r="V185" s="231"/>
      <c r="W185" s="231"/>
      <c r="X185" s="231"/>
      <c r="Y185" s="231"/>
      <c r="Z185" s="231"/>
    </row>
    <row r="186" spans="1:26" ht="14.25" customHeight="1">
      <c r="A186" s="323">
        <v>2</v>
      </c>
      <c r="B186" s="324">
        <v>3</v>
      </c>
      <c r="C186" s="324">
        <v>2</v>
      </c>
      <c r="D186" s="324">
        <v>4</v>
      </c>
      <c r="E186" s="324"/>
      <c r="F186" s="325" t="s">
        <v>760</v>
      </c>
      <c r="G186" s="326">
        <f t="shared" ref="G186:K186" si="97">+G187</f>
        <v>0</v>
      </c>
      <c r="H186" s="326">
        <f t="shared" si="97"/>
        <v>0</v>
      </c>
      <c r="I186" s="326">
        <f t="shared" si="97"/>
        <v>0</v>
      </c>
      <c r="J186" s="326">
        <f t="shared" si="97"/>
        <v>0</v>
      </c>
      <c r="K186" s="298">
        <f t="shared" si="97"/>
        <v>0</v>
      </c>
      <c r="L186" s="231"/>
      <c r="M186" s="231"/>
      <c r="N186" s="231"/>
      <c r="O186" s="231"/>
      <c r="P186" s="231"/>
      <c r="Q186" s="231"/>
      <c r="R186" s="231"/>
      <c r="S186" s="231"/>
      <c r="T186" s="231"/>
      <c r="U186" s="231"/>
      <c r="V186" s="231"/>
      <c r="W186" s="231"/>
      <c r="X186" s="231"/>
      <c r="Y186" s="231"/>
      <c r="Z186" s="231"/>
    </row>
    <row r="187" spans="1:26" ht="14.25" customHeight="1">
      <c r="A187" s="327">
        <v>2</v>
      </c>
      <c r="B187" s="328">
        <v>3</v>
      </c>
      <c r="C187" s="328">
        <v>2</v>
      </c>
      <c r="D187" s="328">
        <v>4</v>
      </c>
      <c r="E187" s="328" t="s">
        <v>618</v>
      </c>
      <c r="F187" s="329" t="s">
        <v>760</v>
      </c>
      <c r="G187" s="326"/>
      <c r="H187" s="301"/>
      <c r="I187" s="301"/>
      <c r="J187" s="301">
        <f>SUBTOTAL(9,G187:I187)</f>
        <v>0</v>
      </c>
      <c r="K187" s="302">
        <f>IFERROR(J187/$J$18*100,"0.00")</f>
        <v>0</v>
      </c>
      <c r="L187" s="231"/>
      <c r="M187" s="231"/>
      <c r="N187" s="231"/>
      <c r="O187" s="231"/>
      <c r="P187" s="231"/>
      <c r="Q187" s="231"/>
      <c r="R187" s="231"/>
      <c r="S187" s="231"/>
      <c r="T187" s="231"/>
      <c r="U187" s="231"/>
      <c r="V187" s="231"/>
      <c r="W187" s="231"/>
      <c r="X187" s="231"/>
      <c r="Y187" s="231"/>
      <c r="Z187" s="231"/>
    </row>
    <row r="188" spans="1:26" ht="14.25" customHeight="1">
      <c r="A188" s="319">
        <v>2</v>
      </c>
      <c r="B188" s="320">
        <v>3</v>
      </c>
      <c r="C188" s="320">
        <v>3</v>
      </c>
      <c r="D188" s="320"/>
      <c r="E188" s="320"/>
      <c r="F188" s="321" t="s">
        <v>761</v>
      </c>
      <c r="G188" s="322">
        <f>+G189+G191+G193+G195</f>
        <v>0</v>
      </c>
      <c r="H188" s="322">
        <v>900000</v>
      </c>
      <c r="I188" s="322">
        <f>+I189+I191+I193+I195</f>
        <v>0</v>
      </c>
      <c r="J188" s="322">
        <v>2150000</v>
      </c>
      <c r="K188" s="322">
        <f>+K189+K191+K193+K195</f>
        <v>0.5802392809098369</v>
      </c>
      <c r="L188" s="231"/>
      <c r="M188" s="231"/>
      <c r="N188" s="231"/>
      <c r="O188" s="231"/>
      <c r="P188" s="231"/>
      <c r="Q188" s="231"/>
      <c r="R188" s="231"/>
      <c r="S188" s="231"/>
      <c r="T188" s="231"/>
      <c r="U188" s="231"/>
      <c r="V188" s="231"/>
      <c r="W188" s="231"/>
      <c r="X188" s="231"/>
      <c r="Y188" s="231"/>
      <c r="Z188" s="231"/>
    </row>
    <row r="189" spans="1:26" ht="14.25" customHeight="1">
      <c r="A189" s="323">
        <v>2</v>
      </c>
      <c r="B189" s="324">
        <v>3</v>
      </c>
      <c r="C189" s="324">
        <v>3</v>
      </c>
      <c r="D189" s="324">
        <v>1</v>
      </c>
      <c r="E189" s="324"/>
      <c r="F189" s="325" t="s">
        <v>762</v>
      </c>
      <c r="G189" s="326">
        <f>G190</f>
        <v>0</v>
      </c>
      <c r="H189" s="326">
        <v>900000</v>
      </c>
      <c r="I189" s="326">
        <f t="shared" ref="I189:K189" si="98">I190</f>
        <v>0</v>
      </c>
      <c r="J189" s="326">
        <f t="shared" si="98"/>
        <v>900000</v>
      </c>
      <c r="K189" s="298">
        <f t="shared" si="98"/>
        <v>0.24289086177621083</v>
      </c>
      <c r="L189" s="231"/>
      <c r="M189" s="231"/>
      <c r="N189" s="231"/>
      <c r="O189" s="231"/>
      <c r="P189" s="231"/>
      <c r="Q189" s="231"/>
      <c r="R189" s="231"/>
      <c r="S189" s="231"/>
      <c r="T189" s="231"/>
      <c r="U189" s="231"/>
      <c r="V189" s="231"/>
      <c r="W189" s="231"/>
      <c r="X189" s="231"/>
      <c r="Y189" s="231"/>
      <c r="Z189" s="231"/>
    </row>
    <row r="190" spans="1:26" ht="14.25" customHeight="1">
      <c r="A190" s="327">
        <v>2</v>
      </c>
      <c r="B190" s="328">
        <v>3</v>
      </c>
      <c r="C190" s="328">
        <v>3</v>
      </c>
      <c r="D190" s="328">
        <v>1</v>
      </c>
      <c r="E190" s="328" t="s">
        <v>618</v>
      </c>
      <c r="F190" s="329" t="s">
        <v>762</v>
      </c>
      <c r="G190" s="330"/>
      <c r="H190" s="330">
        <v>900000</v>
      </c>
      <c r="I190" s="330"/>
      <c r="J190" s="301">
        <f>SUBTOTAL(9,G190:I190)</f>
        <v>900000</v>
      </c>
      <c r="K190" s="302">
        <f>IFERROR(J190/$J$18*100,"0.00")</f>
        <v>0.24289086177621083</v>
      </c>
      <c r="L190" s="231"/>
      <c r="M190" s="231"/>
      <c r="N190" s="231"/>
      <c r="O190" s="231"/>
      <c r="P190" s="231"/>
      <c r="Q190" s="231"/>
      <c r="R190" s="231"/>
      <c r="S190" s="231"/>
      <c r="T190" s="231"/>
      <c r="U190" s="231"/>
      <c r="V190" s="231"/>
      <c r="W190" s="231"/>
      <c r="X190" s="231"/>
      <c r="Y190" s="231"/>
      <c r="Z190" s="231"/>
    </row>
    <row r="191" spans="1:26" ht="14.25" customHeight="1">
      <c r="A191" s="323">
        <v>2</v>
      </c>
      <c r="B191" s="324">
        <v>3</v>
      </c>
      <c r="C191" s="324">
        <v>3</v>
      </c>
      <c r="D191" s="324">
        <v>2</v>
      </c>
      <c r="E191" s="324"/>
      <c r="F191" s="325" t="s">
        <v>763</v>
      </c>
      <c r="G191" s="326">
        <f t="shared" ref="G191:K191" si="99">+G192</f>
        <v>0</v>
      </c>
      <c r="H191" s="326">
        <f t="shared" si="99"/>
        <v>1250000</v>
      </c>
      <c r="I191" s="326">
        <f t="shared" si="99"/>
        <v>0</v>
      </c>
      <c r="J191" s="326">
        <f t="shared" si="99"/>
        <v>1250000</v>
      </c>
      <c r="K191" s="298">
        <f t="shared" si="99"/>
        <v>0.33734841913362612</v>
      </c>
      <c r="L191" s="231"/>
      <c r="M191" s="231"/>
      <c r="N191" s="231"/>
      <c r="O191" s="231"/>
      <c r="P191" s="231"/>
      <c r="Q191" s="231"/>
      <c r="R191" s="231"/>
      <c r="S191" s="231"/>
      <c r="T191" s="231"/>
      <c r="U191" s="231"/>
      <c r="V191" s="231"/>
      <c r="W191" s="231"/>
      <c r="X191" s="231"/>
      <c r="Y191" s="231"/>
      <c r="Z191" s="231"/>
    </row>
    <row r="192" spans="1:26" ht="14.25" customHeight="1">
      <c r="A192" s="327">
        <v>2</v>
      </c>
      <c r="B192" s="328">
        <v>3</v>
      </c>
      <c r="C192" s="328">
        <v>3</v>
      </c>
      <c r="D192" s="328">
        <v>2</v>
      </c>
      <c r="E192" s="328" t="s">
        <v>618</v>
      </c>
      <c r="F192" s="329" t="s">
        <v>763</v>
      </c>
      <c r="G192" s="330"/>
      <c r="H192" s="330">
        <v>1250000</v>
      </c>
      <c r="I192" s="330"/>
      <c r="J192" s="301">
        <f t="shared" ref="J192:J194" si="100">SUBTOTAL(9,G192:I192)</f>
        <v>1250000</v>
      </c>
      <c r="K192" s="302">
        <f t="shared" ref="K192:K194" si="101">IFERROR(J192/$J$18*100,"0.00")</f>
        <v>0.33734841913362612</v>
      </c>
      <c r="L192" s="231"/>
      <c r="M192" s="231"/>
      <c r="N192" s="231"/>
      <c r="O192" s="231"/>
      <c r="P192" s="231"/>
      <c r="Q192" s="231"/>
      <c r="R192" s="231"/>
      <c r="S192" s="231"/>
      <c r="T192" s="231"/>
      <c r="U192" s="231"/>
      <c r="V192" s="231"/>
      <c r="W192" s="231"/>
      <c r="X192" s="231"/>
      <c r="Y192" s="231"/>
      <c r="Z192" s="231"/>
    </row>
    <row r="193" spans="1:26" ht="14.25" customHeight="1">
      <c r="A193" s="323">
        <v>2</v>
      </c>
      <c r="B193" s="324">
        <v>3</v>
      </c>
      <c r="C193" s="324">
        <v>3</v>
      </c>
      <c r="D193" s="324">
        <v>3</v>
      </c>
      <c r="E193" s="324"/>
      <c r="F193" s="325" t="s">
        <v>764</v>
      </c>
      <c r="G193" s="326">
        <f t="shared" ref="G193:I193" si="102">+G194</f>
        <v>0</v>
      </c>
      <c r="H193" s="326">
        <f t="shared" si="102"/>
        <v>0</v>
      </c>
      <c r="I193" s="326">
        <f t="shared" si="102"/>
        <v>0</v>
      </c>
      <c r="J193" s="301">
        <f t="shared" si="100"/>
        <v>0</v>
      </c>
      <c r="K193" s="302">
        <f t="shared" si="101"/>
        <v>0</v>
      </c>
      <c r="L193" s="231"/>
      <c r="M193" s="231"/>
      <c r="N193" s="231"/>
      <c r="O193" s="231"/>
      <c r="P193" s="231"/>
      <c r="Q193" s="231"/>
      <c r="R193" s="231"/>
      <c r="S193" s="231"/>
      <c r="T193" s="231"/>
      <c r="U193" s="231"/>
      <c r="V193" s="231"/>
      <c r="W193" s="231"/>
      <c r="X193" s="231"/>
      <c r="Y193" s="231"/>
      <c r="Z193" s="231"/>
    </row>
    <row r="194" spans="1:26" ht="14.25" customHeight="1">
      <c r="A194" s="327">
        <v>2</v>
      </c>
      <c r="B194" s="328">
        <v>3</v>
      </c>
      <c r="C194" s="328">
        <v>3</v>
      </c>
      <c r="D194" s="328">
        <v>3</v>
      </c>
      <c r="E194" s="328" t="s">
        <v>618</v>
      </c>
      <c r="F194" s="329" t="s">
        <v>764</v>
      </c>
      <c r="G194" s="330"/>
      <c r="H194" s="301"/>
      <c r="I194" s="301"/>
      <c r="J194" s="301">
        <f t="shared" si="100"/>
        <v>0</v>
      </c>
      <c r="K194" s="302">
        <f t="shared" si="101"/>
        <v>0</v>
      </c>
      <c r="L194" s="231"/>
      <c r="M194" s="231"/>
      <c r="N194" s="231"/>
      <c r="O194" s="231"/>
      <c r="P194" s="231"/>
      <c r="Q194" s="231"/>
      <c r="R194" s="231"/>
      <c r="S194" s="231"/>
      <c r="T194" s="231"/>
      <c r="U194" s="231"/>
      <c r="V194" s="231"/>
      <c r="W194" s="231"/>
      <c r="X194" s="231"/>
      <c r="Y194" s="231"/>
      <c r="Z194" s="231"/>
    </row>
    <row r="195" spans="1:26" ht="14.25" customHeight="1">
      <c r="A195" s="323">
        <v>2</v>
      </c>
      <c r="B195" s="324">
        <v>3</v>
      </c>
      <c r="C195" s="324">
        <v>3</v>
      </c>
      <c r="D195" s="324">
        <v>4</v>
      </c>
      <c r="E195" s="324"/>
      <c r="F195" s="325" t="s">
        <v>765</v>
      </c>
      <c r="G195" s="326">
        <f t="shared" ref="G195:K195" si="103">+G196</f>
        <v>0</v>
      </c>
      <c r="H195" s="326">
        <f t="shared" si="103"/>
        <v>0</v>
      </c>
      <c r="I195" s="326">
        <f t="shared" si="103"/>
        <v>0</v>
      </c>
      <c r="J195" s="326">
        <f t="shared" si="103"/>
        <v>0</v>
      </c>
      <c r="K195" s="298">
        <f t="shared" si="103"/>
        <v>0</v>
      </c>
      <c r="L195" s="231"/>
      <c r="M195" s="231"/>
      <c r="N195" s="231"/>
      <c r="O195" s="231"/>
      <c r="P195" s="231"/>
      <c r="Q195" s="231"/>
      <c r="R195" s="231"/>
      <c r="S195" s="231"/>
      <c r="T195" s="231"/>
      <c r="U195" s="231"/>
      <c r="V195" s="231"/>
      <c r="W195" s="231"/>
      <c r="X195" s="231"/>
      <c r="Y195" s="231"/>
      <c r="Z195" s="231"/>
    </row>
    <row r="196" spans="1:26" ht="14.25" customHeight="1">
      <c r="A196" s="327">
        <v>2</v>
      </c>
      <c r="B196" s="328">
        <v>3</v>
      </c>
      <c r="C196" s="328">
        <v>3</v>
      </c>
      <c r="D196" s="328">
        <v>4</v>
      </c>
      <c r="E196" s="328" t="s">
        <v>618</v>
      </c>
      <c r="F196" s="329" t="s">
        <v>765</v>
      </c>
      <c r="G196" s="326"/>
      <c r="H196" s="326"/>
      <c r="I196" s="326"/>
      <c r="J196" s="301">
        <f>SUBTOTAL(9,G196:I196)</f>
        <v>0</v>
      </c>
      <c r="K196" s="302">
        <f>IFERROR(J196/$J$18*100,"0.00")</f>
        <v>0</v>
      </c>
      <c r="L196" s="231"/>
      <c r="M196" s="231"/>
      <c r="N196" s="231"/>
      <c r="O196" s="231"/>
      <c r="P196" s="231"/>
      <c r="Q196" s="231"/>
      <c r="R196" s="231"/>
      <c r="S196" s="231"/>
      <c r="T196" s="231"/>
      <c r="U196" s="231"/>
      <c r="V196" s="231"/>
      <c r="W196" s="231"/>
      <c r="X196" s="231"/>
      <c r="Y196" s="231"/>
      <c r="Z196" s="231"/>
    </row>
    <row r="197" spans="1:26" ht="14.25" customHeight="1">
      <c r="A197" s="319">
        <v>2</v>
      </c>
      <c r="B197" s="320">
        <v>3</v>
      </c>
      <c r="C197" s="320">
        <v>4</v>
      </c>
      <c r="D197" s="320"/>
      <c r="E197" s="320"/>
      <c r="F197" s="321" t="s">
        <v>766</v>
      </c>
      <c r="G197" s="322">
        <f t="shared" ref="G197:K197" si="104">+G198</f>
        <v>21207894</v>
      </c>
      <c r="H197" s="322">
        <f t="shared" si="104"/>
        <v>3182582</v>
      </c>
      <c r="I197" s="322">
        <f t="shared" si="104"/>
        <v>0</v>
      </c>
      <c r="J197" s="322">
        <f t="shared" si="104"/>
        <v>24390476</v>
      </c>
      <c r="K197" s="331">
        <f t="shared" si="104"/>
        <v>6.5824708164133199</v>
      </c>
      <c r="L197" s="231"/>
      <c r="M197" s="231"/>
      <c r="N197" s="231"/>
      <c r="O197" s="231"/>
      <c r="P197" s="231"/>
      <c r="Q197" s="231"/>
      <c r="R197" s="231"/>
      <c r="S197" s="231"/>
      <c r="T197" s="231"/>
      <c r="U197" s="231"/>
      <c r="V197" s="231"/>
      <c r="W197" s="231"/>
      <c r="X197" s="231"/>
      <c r="Y197" s="231"/>
      <c r="Z197" s="231"/>
    </row>
    <row r="198" spans="1:26" ht="14.25" customHeight="1">
      <c r="A198" s="323">
        <v>2</v>
      </c>
      <c r="B198" s="324">
        <v>3</v>
      </c>
      <c r="C198" s="324">
        <v>4</v>
      </c>
      <c r="D198" s="324">
        <v>1</v>
      </c>
      <c r="E198" s="324"/>
      <c r="F198" s="325" t="s">
        <v>767</v>
      </c>
      <c r="G198" s="326">
        <f t="shared" ref="G198:K198" si="105">+G199</f>
        <v>21207894</v>
      </c>
      <c r="H198" s="326">
        <f t="shared" si="105"/>
        <v>3182582</v>
      </c>
      <c r="I198" s="326">
        <f t="shared" si="105"/>
        <v>0</v>
      </c>
      <c r="J198" s="326">
        <f t="shared" si="105"/>
        <v>24390476</v>
      </c>
      <c r="K198" s="298">
        <f t="shared" si="105"/>
        <v>6.5824708164133199</v>
      </c>
      <c r="L198" s="231"/>
      <c r="M198" s="231"/>
      <c r="N198" s="231"/>
      <c r="O198" s="231"/>
      <c r="P198" s="231"/>
      <c r="Q198" s="231"/>
      <c r="R198" s="231"/>
      <c r="S198" s="231"/>
      <c r="T198" s="231"/>
      <c r="U198" s="231"/>
      <c r="V198" s="231"/>
      <c r="W198" s="231"/>
      <c r="X198" s="231"/>
      <c r="Y198" s="231"/>
      <c r="Z198" s="231"/>
    </row>
    <row r="199" spans="1:26" ht="14.25" customHeight="1">
      <c r="A199" s="327">
        <v>2</v>
      </c>
      <c r="B199" s="328">
        <v>3</v>
      </c>
      <c r="C199" s="328">
        <v>4</v>
      </c>
      <c r="D199" s="328">
        <v>1</v>
      </c>
      <c r="E199" s="328" t="s">
        <v>618</v>
      </c>
      <c r="F199" s="329" t="s">
        <v>767</v>
      </c>
      <c r="G199" s="330">
        <v>21207894</v>
      </c>
      <c r="H199" s="301">
        <v>3182582</v>
      </c>
      <c r="I199" s="301"/>
      <c r="J199" s="301">
        <f>SUBTOTAL(9,G199:I199)</f>
        <v>24390476</v>
      </c>
      <c r="K199" s="302">
        <f>IFERROR(J199/$J$18*100,"0.00")</f>
        <v>6.5824708164133199</v>
      </c>
      <c r="L199" s="231"/>
      <c r="M199" s="231"/>
      <c r="N199" s="231"/>
      <c r="O199" s="231"/>
      <c r="P199" s="231"/>
      <c r="Q199" s="231"/>
      <c r="R199" s="231"/>
      <c r="S199" s="231"/>
      <c r="T199" s="231"/>
      <c r="U199" s="231"/>
      <c r="V199" s="231"/>
      <c r="W199" s="231"/>
      <c r="X199" s="231"/>
      <c r="Y199" s="231"/>
      <c r="Z199" s="231"/>
    </row>
    <row r="200" spans="1:26" ht="14.25" customHeight="1">
      <c r="A200" s="319">
        <v>2</v>
      </c>
      <c r="B200" s="320">
        <v>3</v>
      </c>
      <c r="C200" s="320">
        <v>5</v>
      </c>
      <c r="D200" s="320"/>
      <c r="E200" s="320"/>
      <c r="F200" s="321" t="s">
        <v>768</v>
      </c>
      <c r="G200" s="322">
        <f t="shared" ref="G200:K200" si="106">+G201+G203+G205+G207</f>
        <v>400000</v>
      </c>
      <c r="H200" s="322">
        <f t="shared" si="106"/>
        <v>385000</v>
      </c>
      <c r="I200" s="322">
        <f t="shared" si="106"/>
        <v>0</v>
      </c>
      <c r="J200" s="322">
        <f>+J201+J203+J205+J207</f>
        <v>655000</v>
      </c>
      <c r="K200" s="322">
        <f t="shared" si="106"/>
        <v>0.17677057162602011</v>
      </c>
      <c r="L200" s="231"/>
      <c r="M200" s="231"/>
      <c r="N200" s="231"/>
      <c r="O200" s="231"/>
      <c r="P200" s="231"/>
      <c r="Q200" s="231"/>
      <c r="R200" s="231"/>
      <c r="S200" s="231"/>
      <c r="T200" s="231"/>
      <c r="U200" s="231"/>
      <c r="V200" s="231"/>
      <c r="W200" s="231"/>
      <c r="X200" s="231"/>
      <c r="Y200" s="231"/>
      <c r="Z200" s="231"/>
    </row>
    <row r="201" spans="1:26" ht="14.25" customHeight="1">
      <c r="A201" s="323">
        <v>2</v>
      </c>
      <c r="B201" s="324">
        <v>3</v>
      </c>
      <c r="C201" s="324">
        <v>5</v>
      </c>
      <c r="D201" s="324">
        <v>2</v>
      </c>
      <c r="E201" s="324"/>
      <c r="F201" s="325" t="s">
        <v>769</v>
      </c>
      <c r="G201" s="326">
        <f t="shared" ref="G201:K201" si="107">+G202</f>
        <v>0</v>
      </c>
      <c r="H201" s="326">
        <f t="shared" si="107"/>
        <v>0</v>
      </c>
      <c r="I201" s="326">
        <f t="shared" si="107"/>
        <v>0</v>
      </c>
      <c r="J201" s="326">
        <f t="shared" si="107"/>
        <v>0</v>
      </c>
      <c r="K201" s="298">
        <f t="shared" si="107"/>
        <v>0</v>
      </c>
      <c r="L201" s="231"/>
      <c r="M201" s="231"/>
      <c r="N201" s="231"/>
      <c r="O201" s="231"/>
      <c r="P201" s="231"/>
      <c r="Q201" s="231"/>
      <c r="R201" s="231"/>
      <c r="S201" s="231"/>
      <c r="T201" s="231"/>
      <c r="U201" s="231"/>
      <c r="V201" s="231"/>
      <c r="W201" s="231"/>
      <c r="X201" s="231"/>
      <c r="Y201" s="231"/>
      <c r="Z201" s="231"/>
    </row>
    <row r="202" spans="1:26" ht="14.25" customHeight="1">
      <c r="A202" s="327">
        <v>2</v>
      </c>
      <c r="B202" s="328">
        <v>3</v>
      </c>
      <c r="C202" s="328">
        <v>5</v>
      </c>
      <c r="D202" s="328">
        <v>2</v>
      </c>
      <c r="E202" s="328" t="s">
        <v>618</v>
      </c>
      <c r="F202" s="329" t="s">
        <v>769</v>
      </c>
      <c r="G202" s="326"/>
      <c r="H202" s="301"/>
      <c r="I202" s="301"/>
      <c r="J202" s="301">
        <f>SUBTOTAL(9,G202:I202)</f>
        <v>0</v>
      </c>
      <c r="K202" s="302">
        <f>IFERROR(J202/$J$18*100,"0.00")</f>
        <v>0</v>
      </c>
      <c r="L202" s="231"/>
      <c r="M202" s="231"/>
      <c r="N202" s="231"/>
      <c r="O202" s="231"/>
      <c r="P202" s="231"/>
      <c r="Q202" s="231"/>
      <c r="R202" s="231"/>
      <c r="S202" s="231"/>
      <c r="T202" s="231"/>
      <c r="U202" s="231"/>
      <c r="V202" s="231"/>
      <c r="W202" s="231"/>
      <c r="X202" s="231"/>
      <c r="Y202" s="231"/>
      <c r="Z202" s="231"/>
    </row>
    <row r="203" spans="1:26" ht="14.25" customHeight="1">
      <c r="A203" s="323">
        <v>2</v>
      </c>
      <c r="B203" s="324">
        <v>3</v>
      </c>
      <c r="C203" s="324">
        <v>5</v>
      </c>
      <c r="D203" s="324">
        <v>3</v>
      </c>
      <c r="E203" s="324"/>
      <c r="F203" s="325" t="s">
        <v>770</v>
      </c>
      <c r="G203" s="326">
        <f t="shared" ref="G203:K203" si="108">+G204</f>
        <v>0</v>
      </c>
      <c r="H203" s="326">
        <f t="shared" si="108"/>
        <v>35000</v>
      </c>
      <c r="I203" s="326">
        <f t="shared" si="108"/>
        <v>0</v>
      </c>
      <c r="J203" s="326">
        <f t="shared" si="108"/>
        <v>35000</v>
      </c>
      <c r="K203" s="298">
        <f t="shared" si="108"/>
        <v>9.4457557357415321E-3</v>
      </c>
      <c r="L203" s="231"/>
      <c r="M203" s="231"/>
      <c r="N203" s="231"/>
      <c r="O203" s="231"/>
      <c r="P203" s="231"/>
      <c r="Q203" s="231"/>
      <c r="R203" s="231"/>
      <c r="S203" s="231"/>
      <c r="T203" s="231"/>
      <c r="U203" s="231"/>
      <c r="V203" s="231"/>
      <c r="W203" s="231"/>
      <c r="X203" s="231"/>
      <c r="Y203" s="231"/>
      <c r="Z203" s="231"/>
    </row>
    <row r="204" spans="1:26" ht="14.25" customHeight="1">
      <c r="A204" s="327">
        <v>2</v>
      </c>
      <c r="B204" s="328">
        <v>3</v>
      </c>
      <c r="C204" s="328">
        <v>5</v>
      </c>
      <c r="D204" s="328">
        <v>3</v>
      </c>
      <c r="E204" s="328" t="s">
        <v>618</v>
      </c>
      <c r="F204" s="329" t="s">
        <v>770</v>
      </c>
      <c r="G204" s="330"/>
      <c r="H204" s="301">
        <v>35000</v>
      </c>
      <c r="I204" s="301"/>
      <c r="J204" s="301">
        <f>SUBTOTAL(9,G204:I204)</f>
        <v>35000</v>
      </c>
      <c r="K204" s="302">
        <f>IFERROR(J204/$J$18*100,"0.00")</f>
        <v>9.4457557357415321E-3</v>
      </c>
      <c r="L204" s="231"/>
      <c r="M204" s="231"/>
      <c r="N204" s="231"/>
      <c r="O204" s="231"/>
      <c r="P204" s="231"/>
      <c r="Q204" s="231"/>
      <c r="R204" s="231"/>
      <c r="S204" s="231"/>
      <c r="T204" s="231"/>
      <c r="U204" s="231"/>
      <c r="V204" s="231"/>
      <c r="W204" s="231"/>
      <c r="X204" s="231"/>
      <c r="Y204" s="231"/>
      <c r="Z204" s="231"/>
    </row>
    <row r="205" spans="1:26" ht="14.25" customHeight="1">
      <c r="A205" s="323">
        <v>2</v>
      </c>
      <c r="B205" s="324">
        <v>3</v>
      </c>
      <c r="C205" s="324">
        <v>5</v>
      </c>
      <c r="D205" s="324">
        <v>4</v>
      </c>
      <c r="E205" s="324"/>
      <c r="F205" s="325" t="s">
        <v>771</v>
      </c>
      <c r="G205" s="326">
        <f t="shared" ref="G205:K205" si="109">+G206</f>
        <v>0</v>
      </c>
      <c r="H205" s="326">
        <f t="shared" si="109"/>
        <v>350000</v>
      </c>
      <c r="I205" s="326">
        <f t="shared" si="109"/>
        <v>0</v>
      </c>
      <c r="J205" s="326">
        <f t="shared" si="109"/>
        <v>350000</v>
      </c>
      <c r="K205" s="298">
        <f t="shared" si="109"/>
        <v>9.4457557357415331E-2</v>
      </c>
      <c r="L205" s="231"/>
      <c r="M205" s="231"/>
      <c r="N205" s="231"/>
      <c r="O205" s="231"/>
      <c r="P205" s="231"/>
      <c r="Q205" s="231"/>
      <c r="R205" s="231"/>
      <c r="S205" s="231"/>
      <c r="T205" s="231"/>
      <c r="U205" s="231"/>
      <c r="V205" s="231"/>
      <c r="W205" s="231"/>
      <c r="X205" s="231"/>
      <c r="Y205" s="231"/>
      <c r="Z205" s="231"/>
    </row>
    <row r="206" spans="1:26" ht="14.25" customHeight="1">
      <c r="A206" s="327">
        <v>2</v>
      </c>
      <c r="B206" s="328">
        <v>3</v>
      </c>
      <c r="C206" s="328">
        <v>5</v>
      </c>
      <c r="D206" s="328">
        <v>4</v>
      </c>
      <c r="E206" s="328" t="s">
        <v>618</v>
      </c>
      <c r="F206" s="329" t="s">
        <v>771</v>
      </c>
      <c r="G206" s="326"/>
      <c r="H206" s="301">
        <v>350000</v>
      </c>
      <c r="I206" s="301"/>
      <c r="J206" s="301">
        <f>SUBTOTAL(9,G206:I206)</f>
        <v>350000</v>
      </c>
      <c r="K206" s="302">
        <f>IFERROR(J206/$J$18*100,"0.00")</f>
        <v>9.4457557357415331E-2</v>
      </c>
      <c r="L206" s="231"/>
      <c r="M206" s="231"/>
      <c r="N206" s="231"/>
      <c r="O206" s="231"/>
      <c r="P206" s="231"/>
      <c r="Q206" s="231"/>
      <c r="R206" s="231"/>
      <c r="S206" s="231"/>
      <c r="T206" s="231"/>
      <c r="U206" s="231"/>
      <c r="V206" s="231"/>
      <c r="W206" s="231"/>
      <c r="X206" s="231"/>
      <c r="Y206" s="231"/>
      <c r="Z206" s="231"/>
    </row>
    <row r="207" spans="1:26" ht="14.25" customHeight="1">
      <c r="A207" s="323">
        <v>2</v>
      </c>
      <c r="B207" s="324">
        <v>3</v>
      </c>
      <c r="C207" s="324">
        <v>5</v>
      </c>
      <c r="D207" s="324">
        <v>5</v>
      </c>
      <c r="E207" s="324"/>
      <c r="F207" s="325" t="s">
        <v>772</v>
      </c>
      <c r="G207" s="326">
        <f t="shared" ref="G207:K207" si="110">+G208</f>
        <v>400000</v>
      </c>
      <c r="H207" s="326">
        <f t="shared" si="110"/>
        <v>0</v>
      </c>
      <c r="I207" s="326">
        <f t="shared" si="110"/>
        <v>0</v>
      </c>
      <c r="J207" s="326">
        <f t="shared" si="110"/>
        <v>270000</v>
      </c>
      <c r="K207" s="298">
        <f t="shared" si="110"/>
        <v>7.2867258532863258E-2</v>
      </c>
      <c r="L207" s="231"/>
      <c r="M207" s="231"/>
      <c r="N207" s="231"/>
      <c r="O207" s="231"/>
      <c r="P207" s="231"/>
      <c r="Q207" s="231"/>
      <c r="R207" s="231"/>
      <c r="S207" s="231"/>
      <c r="T207" s="231"/>
      <c r="U207" s="231"/>
      <c r="V207" s="231"/>
      <c r="W207" s="231"/>
      <c r="X207" s="231"/>
      <c r="Y207" s="231"/>
      <c r="Z207" s="231"/>
    </row>
    <row r="208" spans="1:26" ht="14.25" customHeight="1">
      <c r="A208" s="327">
        <v>2</v>
      </c>
      <c r="B208" s="328">
        <v>3</v>
      </c>
      <c r="C208" s="328">
        <v>5</v>
      </c>
      <c r="D208" s="328">
        <v>5</v>
      </c>
      <c r="E208" s="328" t="s">
        <v>618</v>
      </c>
      <c r="F208" s="329" t="s">
        <v>773</v>
      </c>
      <c r="G208" s="330">
        <v>400000</v>
      </c>
      <c r="H208" s="297"/>
      <c r="I208" s="297"/>
      <c r="J208" s="301">
        <f>SUM(J209:J211)</f>
        <v>270000</v>
      </c>
      <c r="K208" s="302">
        <f>IFERROR(J208/$J$18*100,"0.00")</f>
        <v>7.2867258532863258E-2</v>
      </c>
      <c r="L208" s="231"/>
      <c r="M208" s="231"/>
      <c r="N208" s="231"/>
      <c r="O208" s="231"/>
      <c r="P208" s="231"/>
      <c r="Q208" s="231"/>
      <c r="R208" s="231"/>
      <c r="S208" s="231"/>
      <c r="T208" s="231"/>
      <c r="U208" s="231"/>
      <c r="V208" s="231"/>
      <c r="W208" s="231"/>
      <c r="X208" s="231"/>
      <c r="Y208" s="231"/>
      <c r="Z208" s="231"/>
    </row>
    <row r="209" spans="1:26" ht="14.25" customHeight="1">
      <c r="A209" s="319">
        <v>2</v>
      </c>
      <c r="B209" s="320">
        <v>3</v>
      </c>
      <c r="C209" s="320">
        <v>6</v>
      </c>
      <c r="D209" s="320"/>
      <c r="E209" s="320"/>
      <c r="F209" s="321" t="s">
        <v>774</v>
      </c>
      <c r="G209" s="322">
        <f t="shared" ref="G209:K209" si="111">+G210+G214+G218+G222</f>
        <v>0</v>
      </c>
      <c r="H209" s="322">
        <f t="shared" si="111"/>
        <v>270000</v>
      </c>
      <c r="I209" s="322">
        <f t="shared" si="111"/>
        <v>0</v>
      </c>
      <c r="J209" s="322">
        <f t="shared" si="111"/>
        <v>270000</v>
      </c>
      <c r="K209" s="322">
        <f t="shared" si="111"/>
        <v>7.2867258532863258E-2</v>
      </c>
      <c r="L209" s="231"/>
      <c r="M209" s="231"/>
      <c r="N209" s="231"/>
      <c r="O209" s="231"/>
      <c r="P209" s="231"/>
      <c r="Q209" s="231"/>
      <c r="R209" s="231"/>
      <c r="S209" s="231"/>
      <c r="T209" s="231"/>
      <c r="U209" s="231"/>
      <c r="V209" s="231"/>
      <c r="W209" s="231"/>
      <c r="X209" s="231"/>
      <c r="Y209" s="231"/>
      <c r="Z209" s="231"/>
    </row>
    <row r="210" spans="1:26" ht="14.25" customHeight="1">
      <c r="A210" s="323">
        <v>2</v>
      </c>
      <c r="B210" s="324">
        <v>3</v>
      </c>
      <c r="C210" s="324">
        <v>6</v>
      </c>
      <c r="D210" s="324">
        <v>1</v>
      </c>
      <c r="E210" s="324"/>
      <c r="F210" s="325" t="s">
        <v>775</v>
      </c>
      <c r="G210" s="326">
        <f t="shared" ref="G210:K210" si="112">+G211+G212+G213</f>
        <v>0</v>
      </c>
      <c r="H210" s="326">
        <f t="shared" si="112"/>
        <v>0</v>
      </c>
      <c r="I210" s="326">
        <f t="shared" si="112"/>
        <v>0</v>
      </c>
      <c r="J210" s="326">
        <f t="shared" si="112"/>
        <v>0</v>
      </c>
      <c r="K210" s="298">
        <f t="shared" si="112"/>
        <v>0</v>
      </c>
      <c r="L210" s="231"/>
      <c r="M210" s="231"/>
      <c r="N210" s="231"/>
      <c r="O210" s="231"/>
      <c r="P210" s="231"/>
      <c r="Q210" s="231"/>
      <c r="R210" s="231"/>
      <c r="S210" s="231"/>
      <c r="T210" s="231"/>
      <c r="U210" s="231"/>
      <c r="V210" s="231"/>
      <c r="W210" s="231"/>
      <c r="X210" s="231"/>
      <c r="Y210" s="231"/>
      <c r="Z210" s="231"/>
    </row>
    <row r="211" spans="1:26" ht="14.25" customHeight="1">
      <c r="A211" s="327">
        <v>2</v>
      </c>
      <c r="B211" s="328">
        <v>3</v>
      </c>
      <c r="C211" s="328">
        <v>6</v>
      </c>
      <c r="D211" s="328">
        <v>1</v>
      </c>
      <c r="E211" s="328" t="s">
        <v>618</v>
      </c>
      <c r="F211" s="329" t="s">
        <v>776</v>
      </c>
      <c r="G211" s="330"/>
      <c r="H211" s="301"/>
      <c r="I211" s="301"/>
      <c r="J211" s="301">
        <f>SUBTOTAL(9,G211:I211)</f>
        <v>0</v>
      </c>
      <c r="K211" s="302">
        <f t="shared" ref="K211:K213" si="113">IFERROR(J211/$J$18*100,"0.00")</f>
        <v>0</v>
      </c>
      <c r="L211" s="231"/>
      <c r="M211" s="231"/>
      <c r="N211" s="231"/>
      <c r="O211" s="231"/>
      <c r="P211" s="231"/>
      <c r="Q211" s="231"/>
      <c r="R211" s="231"/>
      <c r="S211" s="231"/>
      <c r="T211" s="231"/>
      <c r="U211" s="231"/>
      <c r="V211" s="231"/>
      <c r="W211" s="231"/>
      <c r="X211" s="231"/>
      <c r="Y211" s="231"/>
      <c r="Z211" s="231"/>
    </row>
    <row r="212" spans="1:26" ht="14.25" customHeight="1">
      <c r="A212" s="327">
        <v>2</v>
      </c>
      <c r="B212" s="328">
        <v>3</v>
      </c>
      <c r="C212" s="328">
        <v>6</v>
      </c>
      <c r="D212" s="328">
        <v>1</v>
      </c>
      <c r="E212" s="328" t="s">
        <v>620</v>
      </c>
      <c r="F212" s="329" t="s">
        <v>777</v>
      </c>
      <c r="G212" s="330"/>
      <c r="H212" s="330"/>
      <c r="I212" s="330"/>
      <c r="J212" s="301">
        <f>SUM(J213:J217)</f>
        <v>0</v>
      </c>
      <c r="K212" s="302">
        <f t="shared" si="113"/>
        <v>0</v>
      </c>
      <c r="L212" s="231"/>
      <c r="M212" s="231"/>
      <c r="N212" s="231"/>
      <c r="O212" s="231"/>
      <c r="P212" s="231"/>
      <c r="Q212" s="231"/>
      <c r="R212" s="231"/>
      <c r="S212" s="231"/>
      <c r="T212" s="231"/>
      <c r="U212" s="231"/>
      <c r="V212" s="231"/>
      <c r="W212" s="231"/>
      <c r="X212" s="231"/>
      <c r="Y212" s="231"/>
      <c r="Z212" s="231"/>
    </row>
    <row r="213" spans="1:26" ht="14.25" customHeight="1">
      <c r="A213" s="327">
        <v>2</v>
      </c>
      <c r="B213" s="328">
        <v>3</v>
      </c>
      <c r="C213" s="328">
        <v>6</v>
      </c>
      <c r="D213" s="328">
        <v>1</v>
      </c>
      <c r="E213" s="328" t="s">
        <v>643</v>
      </c>
      <c r="F213" s="329" t="s">
        <v>778</v>
      </c>
      <c r="G213" s="330"/>
      <c r="H213" s="301"/>
      <c r="I213" s="301"/>
      <c r="J213" s="301">
        <f>SUBTOTAL(9,G213:I213)</f>
        <v>0</v>
      </c>
      <c r="K213" s="302">
        <f t="shared" si="113"/>
        <v>0</v>
      </c>
      <c r="L213" s="231"/>
      <c r="M213" s="231"/>
      <c r="N213" s="231"/>
      <c r="O213" s="231"/>
      <c r="P213" s="231"/>
      <c r="Q213" s="231"/>
      <c r="R213" s="231"/>
      <c r="S213" s="231"/>
      <c r="T213" s="231"/>
      <c r="U213" s="231"/>
      <c r="V213" s="231"/>
      <c r="W213" s="231"/>
      <c r="X213" s="231"/>
      <c r="Y213" s="231"/>
      <c r="Z213" s="231"/>
    </row>
    <row r="214" spans="1:26" ht="14.25" customHeight="1">
      <c r="A214" s="323">
        <v>2</v>
      </c>
      <c r="B214" s="324">
        <v>3</v>
      </c>
      <c r="C214" s="324">
        <v>6</v>
      </c>
      <c r="D214" s="324">
        <v>2</v>
      </c>
      <c r="E214" s="324"/>
      <c r="F214" s="325" t="s">
        <v>779</v>
      </c>
      <c r="G214" s="326">
        <f t="shared" ref="G214:K214" si="114">+G215+G216+G217</f>
        <v>0</v>
      </c>
      <c r="H214" s="326">
        <f t="shared" si="114"/>
        <v>0</v>
      </c>
      <c r="I214" s="326">
        <f t="shared" si="114"/>
        <v>0</v>
      </c>
      <c r="J214" s="326">
        <f t="shared" si="114"/>
        <v>0</v>
      </c>
      <c r="K214" s="298">
        <f t="shared" si="114"/>
        <v>0</v>
      </c>
      <c r="L214" s="231"/>
      <c r="M214" s="231"/>
      <c r="N214" s="231"/>
      <c r="O214" s="231"/>
      <c r="P214" s="231"/>
      <c r="Q214" s="231"/>
      <c r="R214" s="231"/>
      <c r="S214" s="231"/>
      <c r="T214" s="231"/>
      <c r="U214" s="231"/>
      <c r="V214" s="231"/>
      <c r="W214" s="231"/>
      <c r="X214" s="231"/>
      <c r="Y214" s="231"/>
      <c r="Z214" s="231"/>
    </row>
    <row r="215" spans="1:26" ht="14.25" customHeight="1">
      <c r="A215" s="327">
        <v>2</v>
      </c>
      <c r="B215" s="328">
        <v>3</v>
      </c>
      <c r="C215" s="328">
        <v>6</v>
      </c>
      <c r="D215" s="328">
        <v>2</v>
      </c>
      <c r="E215" s="328" t="s">
        <v>618</v>
      </c>
      <c r="F215" s="329" t="s">
        <v>780</v>
      </c>
      <c r="G215" s="330"/>
      <c r="H215" s="301"/>
      <c r="I215" s="301"/>
      <c r="J215" s="301">
        <f t="shared" ref="J215:J217" si="115">SUBTOTAL(9,G215:I215)</f>
        <v>0</v>
      </c>
      <c r="K215" s="302">
        <f t="shared" ref="K215:K217" si="116">IFERROR(J215/$J$18*100,"0.00")</f>
        <v>0</v>
      </c>
      <c r="L215" s="231"/>
      <c r="M215" s="231"/>
      <c r="N215" s="231"/>
      <c r="O215" s="231"/>
      <c r="P215" s="231"/>
      <c r="Q215" s="231"/>
      <c r="R215" s="231"/>
      <c r="S215" s="231"/>
      <c r="T215" s="231"/>
      <c r="U215" s="231"/>
      <c r="V215" s="231"/>
      <c r="W215" s="231"/>
      <c r="X215" s="231"/>
      <c r="Y215" s="231"/>
      <c r="Z215" s="231"/>
    </row>
    <row r="216" spans="1:26" ht="14.25" customHeight="1">
      <c r="A216" s="327">
        <v>2</v>
      </c>
      <c r="B216" s="328">
        <v>3</v>
      </c>
      <c r="C216" s="328">
        <v>6</v>
      </c>
      <c r="D216" s="328">
        <v>2</v>
      </c>
      <c r="E216" s="328" t="s">
        <v>620</v>
      </c>
      <c r="F216" s="329" t="s">
        <v>781</v>
      </c>
      <c r="G216" s="330"/>
      <c r="H216" s="301"/>
      <c r="I216" s="301"/>
      <c r="J216" s="301">
        <f t="shared" si="115"/>
        <v>0</v>
      </c>
      <c r="K216" s="302">
        <f t="shared" si="116"/>
        <v>0</v>
      </c>
      <c r="L216" s="231"/>
      <c r="M216" s="231"/>
      <c r="N216" s="231"/>
      <c r="O216" s="231"/>
      <c r="P216" s="231"/>
      <c r="Q216" s="231"/>
      <c r="R216" s="231"/>
      <c r="S216" s="231"/>
      <c r="T216" s="231"/>
      <c r="U216" s="231"/>
      <c r="V216" s="231"/>
      <c r="W216" s="231"/>
      <c r="X216" s="231"/>
      <c r="Y216" s="231"/>
      <c r="Z216" s="231"/>
    </row>
    <row r="217" spans="1:26" ht="14.25" customHeight="1">
      <c r="A217" s="327">
        <v>2</v>
      </c>
      <c r="B217" s="328">
        <v>3</v>
      </c>
      <c r="C217" s="328">
        <v>6</v>
      </c>
      <c r="D217" s="328">
        <v>2</v>
      </c>
      <c r="E217" s="328" t="s">
        <v>627</v>
      </c>
      <c r="F217" s="329" t="s">
        <v>782</v>
      </c>
      <c r="G217" s="326"/>
      <c r="H217" s="301"/>
      <c r="I217" s="301"/>
      <c r="J217" s="301">
        <f t="shared" si="115"/>
        <v>0</v>
      </c>
      <c r="K217" s="302">
        <f t="shared" si="116"/>
        <v>0</v>
      </c>
      <c r="L217" s="231"/>
      <c r="M217" s="231"/>
      <c r="N217" s="231"/>
      <c r="O217" s="231"/>
      <c r="P217" s="231"/>
      <c r="Q217" s="231"/>
      <c r="R217" s="231"/>
      <c r="S217" s="231"/>
      <c r="T217" s="231"/>
      <c r="U217" s="231"/>
      <c r="V217" s="231"/>
      <c r="W217" s="231"/>
      <c r="X217" s="231"/>
      <c r="Y217" s="231"/>
      <c r="Z217" s="231"/>
    </row>
    <row r="218" spans="1:26" ht="14.25" customHeight="1">
      <c r="A218" s="323">
        <v>2</v>
      </c>
      <c r="B218" s="324">
        <v>3</v>
      </c>
      <c r="C218" s="324">
        <v>6</v>
      </c>
      <c r="D218" s="324">
        <v>3</v>
      </c>
      <c r="E218" s="324"/>
      <c r="F218" s="325" t="s">
        <v>783</v>
      </c>
      <c r="G218" s="326">
        <f t="shared" ref="G218:K218" si="117">+G219+G220+G221</f>
        <v>0</v>
      </c>
      <c r="H218" s="326">
        <f t="shared" si="117"/>
        <v>270000</v>
      </c>
      <c r="I218" s="326">
        <f t="shared" si="117"/>
        <v>0</v>
      </c>
      <c r="J218" s="326">
        <f t="shared" si="117"/>
        <v>270000</v>
      </c>
      <c r="K218" s="298">
        <f t="shared" si="117"/>
        <v>7.2867258532863258E-2</v>
      </c>
      <c r="L218" s="231"/>
      <c r="M218" s="231"/>
      <c r="N218" s="231"/>
      <c r="O218" s="231"/>
      <c r="P218" s="231"/>
      <c r="Q218" s="231"/>
      <c r="R218" s="231"/>
      <c r="S218" s="231"/>
      <c r="T218" s="231"/>
      <c r="U218" s="231"/>
      <c r="V218" s="231"/>
      <c r="W218" s="231"/>
      <c r="X218" s="231"/>
      <c r="Y218" s="231"/>
      <c r="Z218" s="231"/>
    </row>
    <row r="219" spans="1:26" ht="14.25" customHeight="1">
      <c r="A219" s="327">
        <v>2</v>
      </c>
      <c r="B219" s="328">
        <v>3</v>
      </c>
      <c r="C219" s="328">
        <v>6</v>
      </c>
      <c r="D219" s="328">
        <v>3</v>
      </c>
      <c r="E219" s="328" t="s">
        <v>643</v>
      </c>
      <c r="F219" s="329" t="s">
        <v>784</v>
      </c>
      <c r="G219" s="330"/>
      <c r="H219" s="330">
        <v>270000</v>
      </c>
      <c r="I219" s="330"/>
      <c r="J219" s="301">
        <f t="shared" ref="J219:J221" si="118">SUBTOTAL(9,G219:I219)</f>
        <v>270000</v>
      </c>
      <c r="K219" s="302">
        <f t="shared" ref="K219:K221" si="119">IFERROR(J219/$J$18*100,"0.00")</f>
        <v>7.2867258532863258E-2</v>
      </c>
      <c r="L219" s="231"/>
      <c r="M219" s="231"/>
      <c r="N219" s="231"/>
      <c r="O219" s="231"/>
      <c r="P219" s="231"/>
      <c r="Q219" s="231"/>
      <c r="R219" s="231"/>
      <c r="S219" s="231"/>
      <c r="T219" s="231"/>
      <c r="U219" s="231"/>
      <c r="V219" s="231"/>
      <c r="W219" s="231"/>
      <c r="X219" s="231"/>
      <c r="Y219" s="231"/>
      <c r="Z219" s="231"/>
    </row>
    <row r="220" spans="1:26" ht="14.25" customHeight="1">
      <c r="A220" s="327">
        <v>2</v>
      </c>
      <c r="B220" s="328">
        <v>3</v>
      </c>
      <c r="C220" s="328">
        <v>6</v>
      </c>
      <c r="D220" s="328">
        <v>3</v>
      </c>
      <c r="E220" s="328" t="s">
        <v>622</v>
      </c>
      <c r="F220" s="329" t="s">
        <v>785</v>
      </c>
      <c r="G220" s="330"/>
      <c r="H220" s="330"/>
      <c r="I220" s="330"/>
      <c r="J220" s="301">
        <f t="shared" si="118"/>
        <v>0</v>
      </c>
      <c r="K220" s="302">
        <f t="shared" si="119"/>
        <v>0</v>
      </c>
      <c r="L220" s="231"/>
      <c r="M220" s="231"/>
      <c r="N220" s="231"/>
      <c r="O220" s="231"/>
      <c r="P220" s="231"/>
      <c r="Q220" s="231"/>
      <c r="R220" s="231"/>
      <c r="S220" s="231"/>
      <c r="T220" s="231"/>
      <c r="U220" s="231"/>
      <c r="V220" s="231"/>
      <c r="W220" s="231"/>
      <c r="X220" s="231"/>
      <c r="Y220" s="231"/>
      <c r="Z220" s="231"/>
    </row>
    <row r="221" spans="1:26" ht="14.25" customHeight="1">
      <c r="A221" s="327">
        <v>2</v>
      </c>
      <c r="B221" s="328">
        <v>3</v>
      </c>
      <c r="C221" s="328">
        <v>6</v>
      </c>
      <c r="D221" s="328">
        <v>3</v>
      </c>
      <c r="E221" s="328" t="s">
        <v>624</v>
      </c>
      <c r="F221" s="329" t="s">
        <v>786</v>
      </c>
      <c r="G221" s="326"/>
      <c r="H221" s="326"/>
      <c r="I221" s="326"/>
      <c r="J221" s="301">
        <f t="shared" si="118"/>
        <v>0</v>
      </c>
      <c r="K221" s="302">
        <f t="shared" si="119"/>
        <v>0</v>
      </c>
      <c r="L221" s="231"/>
      <c r="M221" s="231"/>
      <c r="N221" s="231"/>
      <c r="O221" s="231"/>
      <c r="P221" s="231"/>
      <c r="Q221" s="231"/>
      <c r="R221" s="231"/>
      <c r="S221" s="231"/>
      <c r="T221" s="231"/>
      <c r="U221" s="231"/>
      <c r="V221" s="231"/>
      <c r="W221" s="231"/>
      <c r="X221" s="231"/>
      <c r="Y221" s="231"/>
      <c r="Z221" s="231"/>
    </row>
    <row r="222" spans="1:26" ht="14.25" customHeight="1">
      <c r="A222" s="323">
        <v>2</v>
      </c>
      <c r="B222" s="324">
        <v>3</v>
      </c>
      <c r="C222" s="324">
        <v>6</v>
      </c>
      <c r="D222" s="324">
        <v>4</v>
      </c>
      <c r="E222" s="324"/>
      <c r="F222" s="325" t="s">
        <v>787</v>
      </c>
      <c r="G222" s="326">
        <f t="shared" ref="G222:K222" si="120">+G223</f>
        <v>0</v>
      </c>
      <c r="H222" s="326">
        <f t="shared" si="120"/>
        <v>0</v>
      </c>
      <c r="I222" s="326">
        <f t="shared" si="120"/>
        <v>0</v>
      </c>
      <c r="J222" s="326">
        <f t="shared" si="120"/>
        <v>0</v>
      </c>
      <c r="K222" s="298">
        <f t="shared" si="120"/>
        <v>0</v>
      </c>
      <c r="L222" s="231"/>
      <c r="M222" s="231"/>
      <c r="N222" s="231"/>
      <c r="O222" s="231"/>
      <c r="P222" s="231"/>
      <c r="Q222" s="231"/>
      <c r="R222" s="231"/>
      <c r="S222" s="231"/>
      <c r="T222" s="231"/>
      <c r="U222" s="231"/>
      <c r="V222" s="231"/>
      <c r="W222" s="231"/>
      <c r="X222" s="231"/>
      <c r="Y222" s="231"/>
      <c r="Z222" s="231"/>
    </row>
    <row r="223" spans="1:26" ht="14.25" customHeight="1">
      <c r="A223" s="327">
        <v>2</v>
      </c>
      <c r="B223" s="328">
        <v>3</v>
      </c>
      <c r="C223" s="328">
        <v>6</v>
      </c>
      <c r="D223" s="328">
        <v>4</v>
      </c>
      <c r="E223" s="328" t="s">
        <v>643</v>
      </c>
      <c r="F223" s="329" t="s">
        <v>788</v>
      </c>
      <c r="G223" s="330"/>
      <c r="H223" s="330"/>
      <c r="I223" s="330"/>
      <c r="J223" s="301">
        <f>SUBTOTAL(9,G223:I223)</f>
        <v>0</v>
      </c>
      <c r="K223" s="302">
        <f>IFERROR(J223/$J$18*100,"0.00")</f>
        <v>0</v>
      </c>
      <c r="L223" s="231"/>
      <c r="M223" s="231"/>
      <c r="N223" s="231"/>
      <c r="O223" s="231"/>
      <c r="P223" s="231"/>
      <c r="Q223" s="231"/>
      <c r="R223" s="231"/>
      <c r="S223" s="231"/>
      <c r="T223" s="231"/>
      <c r="U223" s="231"/>
      <c r="V223" s="231"/>
      <c r="W223" s="231"/>
      <c r="X223" s="231"/>
      <c r="Y223" s="231"/>
      <c r="Z223" s="231"/>
    </row>
    <row r="224" spans="1:26" ht="14.25" customHeight="1">
      <c r="A224" s="319">
        <v>2</v>
      </c>
      <c r="B224" s="320">
        <v>3</v>
      </c>
      <c r="C224" s="320">
        <v>7</v>
      </c>
      <c r="D224" s="320"/>
      <c r="E224" s="320"/>
      <c r="F224" s="321" t="s">
        <v>789</v>
      </c>
      <c r="G224" s="322">
        <f t="shared" ref="G224:K224" si="121">+G225+G232</f>
        <v>5280000</v>
      </c>
      <c r="H224" s="322">
        <f t="shared" si="121"/>
        <v>8250000</v>
      </c>
      <c r="I224" s="322">
        <f t="shared" si="121"/>
        <v>0</v>
      </c>
      <c r="J224" s="322">
        <f>+J225+J232</f>
        <v>13530000</v>
      </c>
      <c r="K224" s="322">
        <f t="shared" si="121"/>
        <v>3.6514592887023696</v>
      </c>
      <c r="L224" s="231"/>
      <c r="M224" s="231"/>
      <c r="N224" s="231"/>
      <c r="O224" s="231"/>
      <c r="P224" s="231"/>
      <c r="Q224" s="231"/>
      <c r="R224" s="231"/>
      <c r="S224" s="231"/>
      <c r="T224" s="231"/>
      <c r="U224" s="231"/>
      <c r="V224" s="231"/>
      <c r="W224" s="231"/>
      <c r="X224" s="231"/>
      <c r="Y224" s="231"/>
      <c r="Z224" s="231"/>
    </row>
    <row r="225" spans="1:26" ht="14.25" customHeight="1">
      <c r="A225" s="323">
        <v>2</v>
      </c>
      <c r="B225" s="324">
        <v>3</v>
      </c>
      <c r="C225" s="324">
        <v>7</v>
      </c>
      <c r="D225" s="324">
        <v>1</v>
      </c>
      <c r="E225" s="324"/>
      <c r="F225" s="325" t="s">
        <v>790</v>
      </c>
      <c r="G225" s="326">
        <f t="shared" ref="G225:K225" si="122">+G226+G227+G228+G229+G230+G231</f>
        <v>2530000</v>
      </c>
      <c r="H225" s="326">
        <f t="shared" si="122"/>
        <v>0</v>
      </c>
      <c r="I225" s="326">
        <f t="shared" si="122"/>
        <v>0</v>
      </c>
      <c r="J225" s="326">
        <f t="shared" si="122"/>
        <v>2530000</v>
      </c>
      <c r="K225" s="298">
        <f t="shared" si="122"/>
        <v>0.6827932003264594</v>
      </c>
      <c r="L225" s="231"/>
      <c r="M225" s="231"/>
      <c r="N225" s="231"/>
      <c r="O225" s="231"/>
      <c r="P225" s="231"/>
      <c r="Q225" s="231"/>
      <c r="R225" s="231"/>
      <c r="S225" s="231"/>
      <c r="T225" s="231"/>
      <c r="U225" s="231"/>
      <c r="V225" s="231"/>
      <c r="W225" s="231"/>
      <c r="X225" s="231"/>
      <c r="Y225" s="231"/>
      <c r="Z225" s="231"/>
    </row>
    <row r="226" spans="1:26" ht="14.25" customHeight="1">
      <c r="A226" s="327">
        <v>2</v>
      </c>
      <c r="B226" s="328">
        <v>3</v>
      </c>
      <c r="C226" s="328">
        <v>7</v>
      </c>
      <c r="D226" s="328">
        <v>1</v>
      </c>
      <c r="E226" s="328" t="s">
        <v>618</v>
      </c>
      <c r="F226" s="329" t="s">
        <v>791</v>
      </c>
      <c r="G226" s="330">
        <v>1230000</v>
      </c>
      <c r="H226" s="330"/>
      <c r="I226" s="330"/>
      <c r="J226" s="301">
        <f t="shared" ref="J226:J231" si="123">SUBTOTAL(9,G226:I226)</f>
        <v>1230000</v>
      </c>
      <c r="K226" s="302">
        <f t="shared" ref="K226:K231" si="124">IFERROR(J226/$J$18*100,"0.00")</f>
        <v>0.33195084442748812</v>
      </c>
      <c r="L226" s="231"/>
      <c r="M226" s="231"/>
      <c r="N226" s="231"/>
      <c r="O226" s="231"/>
      <c r="P226" s="231"/>
      <c r="Q226" s="231"/>
      <c r="R226" s="231"/>
      <c r="S226" s="231"/>
      <c r="T226" s="231"/>
      <c r="U226" s="231"/>
      <c r="V226" s="231"/>
      <c r="W226" s="231"/>
      <c r="X226" s="231"/>
      <c r="Y226" s="231"/>
      <c r="Z226" s="231"/>
    </row>
    <row r="227" spans="1:26" ht="14.25" customHeight="1">
      <c r="A227" s="327">
        <v>2</v>
      </c>
      <c r="B227" s="328">
        <v>3</v>
      </c>
      <c r="C227" s="328">
        <v>7</v>
      </c>
      <c r="D227" s="328">
        <v>1</v>
      </c>
      <c r="E227" s="328" t="s">
        <v>620</v>
      </c>
      <c r="F227" s="329" t="s">
        <v>792</v>
      </c>
      <c r="G227" s="330">
        <v>600000</v>
      </c>
      <c r="H227" s="330"/>
      <c r="I227" s="330"/>
      <c r="J227" s="301">
        <f t="shared" si="123"/>
        <v>600000</v>
      </c>
      <c r="K227" s="302">
        <f t="shared" si="124"/>
        <v>0.16192724118414056</v>
      </c>
      <c r="L227" s="231"/>
      <c r="M227" s="231"/>
      <c r="N227" s="231"/>
      <c r="O227" s="231"/>
      <c r="P227" s="231"/>
      <c r="Q227" s="231"/>
      <c r="R227" s="231"/>
      <c r="S227" s="231"/>
      <c r="T227" s="231"/>
      <c r="U227" s="231"/>
      <c r="V227" s="231"/>
      <c r="W227" s="231"/>
      <c r="X227" s="231"/>
      <c r="Y227" s="231"/>
      <c r="Z227" s="231"/>
    </row>
    <row r="228" spans="1:26" ht="14.25" customHeight="1">
      <c r="A228" s="327">
        <v>2</v>
      </c>
      <c r="B228" s="328">
        <v>3</v>
      </c>
      <c r="C228" s="328">
        <v>7</v>
      </c>
      <c r="D228" s="328">
        <v>1</v>
      </c>
      <c r="E228" s="328" t="s">
        <v>627</v>
      </c>
      <c r="F228" s="329" t="s">
        <v>793</v>
      </c>
      <c r="G228" s="330"/>
      <c r="H228" s="330"/>
      <c r="I228" s="330"/>
      <c r="J228" s="301">
        <f t="shared" si="123"/>
        <v>0</v>
      </c>
      <c r="K228" s="302">
        <f t="shared" si="124"/>
        <v>0</v>
      </c>
      <c r="L228" s="231"/>
      <c r="M228" s="231"/>
      <c r="N228" s="231"/>
      <c r="O228" s="231"/>
      <c r="P228" s="231"/>
      <c r="Q228" s="231"/>
      <c r="R228" s="231"/>
      <c r="S228" s="231"/>
      <c r="T228" s="231"/>
      <c r="U228" s="231"/>
      <c r="V228" s="231"/>
      <c r="W228" s="231"/>
      <c r="X228" s="231"/>
      <c r="Y228" s="231"/>
      <c r="Z228" s="231"/>
    </row>
    <row r="229" spans="1:26" ht="14.25" customHeight="1">
      <c r="A229" s="327">
        <v>2</v>
      </c>
      <c r="B229" s="328">
        <v>3</v>
      </c>
      <c r="C229" s="328">
        <v>7</v>
      </c>
      <c r="D229" s="328">
        <v>1</v>
      </c>
      <c r="E229" s="328" t="s">
        <v>643</v>
      </c>
      <c r="F229" s="329" t="s">
        <v>794</v>
      </c>
      <c r="G229" s="330">
        <v>700000</v>
      </c>
      <c r="H229" s="330"/>
      <c r="I229" s="330"/>
      <c r="J229" s="301">
        <f t="shared" si="123"/>
        <v>700000</v>
      </c>
      <c r="K229" s="302">
        <f t="shared" si="124"/>
        <v>0.18891511471483066</v>
      </c>
      <c r="L229" s="231"/>
      <c r="M229" s="231"/>
      <c r="N229" s="231"/>
      <c r="O229" s="231"/>
      <c r="P229" s="231"/>
      <c r="Q229" s="231"/>
      <c r="R229" s="231"/>
      <c r="S229" s="231"/>
      <c r="T229" s="231"/>
      <c r="U229" s="231"/>
      <c r="V229" s="231"/>
      <c r="W229" s="231"/>
      <c r="X229" s="231"/>
      <c r="Y229" s="231"/>
      <c r="Z229" s="231"/>
    </row>
    <row r="230" spans="1:26" ht="14.25" customHeight="1">
      <c r="A230" s="327">
        <v>2</v>
      </c>
      <c r="B230" s="328">
        <v>3</v>
      </c>
      <c r="C230" s="328">
        <v>7</v>
      </c>
      <c r="D230" s="328">
        <v>1</v>
      </c>
      <c r="E230" s="328" t="s">
        <v>622</v>
      </c>
      <c r="F230" s="329" t="s">
        <v>795</v>
      </c>
      <c r="G230" s="330"/>
      <c r="H230" s="330"/>
      <c r="I230" s="330"/>
      <c r="J230" s="301">
        <f t="shared" si="123"/>
        <v>0</v>
      </c>
      <c r="K230" s="302">
        <f t="shared" si="124"/>
        <v>0</v>
      </c>
      <c r="L230" s="231"/>
      <c r="M230" s="231"/>
      <c r="N230" s="231"/>
      <c r="O230" s="231"/>
      <c r="P230" s="231"/>
      <c r="Q230" s="231"/>
      <c r="R230" s="231"/>
      <c r="S230" s="231"/>
      <c r="T230" s="231"/>
      <c r="U230" s="231"/>
      <c r="V230" s="231"/>
      <c r="W230" s="231"/>
      <c r="X230" s="231"/>
      <c r="Y230" s="231"/>
      <c r="Z230" s="231"/>
    </row>
    <row r="231" spans="1:26" ht="14.25" customHeight="1">
      <c r="A231" s="327">
        <v>2</v>
      </c>
      <c r="B231" s="328">
        <v>3</v>
      </c>
      <c r="C231" s="328">
        <v>7</v>
      </c>
      <c r="D231" s="328">
        <v>1</v>
      </c>
      <c r="E231" s="328" t="s">
        <v>624</v>
      </c>
      <c r="F231" s="329" t="s">
        <v>796</v>
      </c>
      <c r="G231" s="330"/>
      <c r="H231" s="330"/>
      <c r="I231" s="330"/>
      <c r="J231" s="301">
        <f t="shared" si="123"/>
        <v>0</v>
      </c>
      <c r="K231" s="302">
        <f t="shared" si="124"/>
        <v>0</v>
      </c>
      <c r="L231" s="231"/>
      <c r="M231" s="231"/>
      <c r="N231" s="231"/>
      <c r="O231" s="231"/>
      <c r="P231" s="231"/>
      <c r="Q231" s="231"/>
      <c r="R231" s="231"/>
      <c r="S231" s="231"/>
      <c r="T231" s="231"/>
      <c r="U231" s="231"/>
      <c r="V231" s="231"/>
      <c r="W231" s="231"/>
      <c r="X231" s="231"/>
      <c r="Y231" s="231"/>
      <c r="Z231" s="231"/>
    </row>
    <row r="232" spans="1:26" ht="14.25" customHeight="1">
      <c r="A232" s="323">
        <v>2</v>
      </c>
      <c r="B232" s="324">
        <v>3</v>
      </c>
      <c r="C232" s="324">
        <v>7</v>
      </c>
      <c r="D232" s="324">
        <v>2</v>
      </c>
      <c r="E232" s="324"/>
      <c r="F232" s="325" t="s">
        <v>797</v>
      </c>
      <c r="G232" s="326">
        <f t="shared" ref="G232:K232" si="125">+G233+G234+G235+G236</f>
        <v>2750000</v>
      </c>
      <c r="H232" s="326">
        <f t="shared" si="125"/>
        <v>8250000</v>
      </c>
      <c r="I232" s="326">
        <f t="shared" si="125"/>
        <v>0</v>
      </c>
      <c r="J232" s="326">
        <f t="shared" si="125"/>
        <v>11000000</v>
      </c>
      <c r="K232" s="298">
        <f t="shared" si="125"/>
        <v>2.96866608837591</v>
      </c>
      <c r="L232" s="231"/>
      <c r="M232" s="231"/>
      <c r="N232" s="231"/>
      <c r="O232" s="231"/>
      <c r="P232" s="231"/>
      <c r="Q232" s="231"/>
      <c r="R232" s="231"/>
      <c r="S232" s="231"/>
      <c r="T232" s="231"/>
      <c r="U232" s="231"/>
      <c r="V232" s="231"/>
      <c r="W232" s="231"/>
      <c r="X232" s="231"/>
      <c r="Y232" s="231"/>
      <c r="Z232" s="231"/>
    </row>
    <row r="233" spans="1:26" ht="14.25" customHeight="1">
      <c r="A233" s="327">
        <v>2</v>
      </c>
      <c r="B233" s="328">
        <v>3</v>
      </c>
      <c r="C233" s="328">
        <v>7</v>
      </c>
      <c r="D233" s="328">
        <v>2</v>
      </c>
      <c r="E233" s="328" t="s">
        <v>620</v>
      </c>
      <c r="F233" s="329" t="s">
        <v>798</v>
      </c>
      <c r="G233" s="330">
        <v>2750000</v>
      </c>
      <c r="H233" s="330">
        <v>2750000</v>
      </c>
      <c r="I233" s="330"/>
      <c r="J233" s="301">
        <f t="shared" ref="J233:J236" si="126">SUBTOTAL(9,G233:I233)</f>
        <v>5500000</v>
      </c>
      <c r="K233" s="302">
        <f t="shared" ref="K233:K236" si="127">IFERROR(J233/$J$18*100,"0.00")</f>
        <v>1.484333044187955</v>
      </c>
      <c r="L233" s="231"/>
      <c r="M233" s="231"/>
      <c r="N233" s="231"/>
      <c r="O233" s="231"/>
      <c r="P233" s="231"/>
      <c r="Q233" s="231"/>
      <c r="R233" s="231"/>
      <c r="S233" s="231"/>
      <c r="T233" s="231"/>
      <c r="U233" s="231"/>
      <c r="V233" s="231"/>
      <c r="W233" s="231"/>
      <c r="X233" s="231"/>
      <c r="Y233" s="231"/>
      <c r="Z233" s="231"/>
    </row>
    <row r="234" spans="1:26" ht="14.25" customHeight="1">
      <c r="A234" s="327">
        <v>2</v>
      </c>
      <c r="B234" s="328">
        <v>3</v>
      </c>
      <c r="C234" s="328">
        <v>7</v>
      </c>
      <c r="D234" s="328">
        <v>2</v>
      </c>
      <c r="E234" s="328" t="s">
        <v>627</v>
      </c>
      <c r="F234" s="329" t="s">
        <v>799</v>
      </c>
      <c r="G234" s="330"/>
      <c r="H234" s="330">
        <v>5500000</v>
      </c>
      <c r="I234" s="330"/>
      <c r="J234" s="301">
        <f t="shared" si="126"/>
        <v>5500000</v>
      </c>
      <c r="K234" s="302">
        <f t="shared" si="127"/>
        <v>1.484333044187955</v>
      </c>
      <c r="L234" s="231"/>
      <c r="M234" s="231"/>
      <c r="N234" s="231"/>
      <c r="O234" s="231"/>
      <c r="P234" s="231"/>
      <c r="Q234" s="231"/>
      <c r="R234" s="231"/>
      <c r="S234" s="231"/>
      <c r="T234" s="231"/>
      <c r="U234" s="231"/>
      <c r="V234" s="231"/>
      <c r="W234" s="231"/>
      <c r="X234" s="231"/>
      <c r="Y234" s="231"/>
      <c r="Z234" s="231"/>
    </row>
    <row r="235" spans="1:26" ht="14.25" customHeight="1">
      <c r="A235" s="327">
        <v>2</v>
      </c>
      <c r="B235" s="328">
        <v>3</v>
      </c>
      <c r="C235" s="328">
        <v>7</v>
      </c>
      <c r="D235" s="328">
        <v>2</v>
      </c>
      <c r="E235" s="328" t="s">
        <v>622</v>
      </c>
      <c r="F235" s="329" t="s">
        <v>800</v>
      </c>
      <c r="G235" s="326"/>
      <c r="H235" s="326"/>
      <c r="I235" s="326"/>
      <c r="J235" s="301">
        <f t="shared" si="126"/>
        <v>0</v>
      </c>
      <c r="K235" s="302">
        <f t="shared" si="127"/>
        <v>0</v>
      </c>
      <c r="L235" s="231"/>
      <c r="M235" s="231"/>
      <c r="N235" s="231"/>
      <c r="O235" s="231"/>
      <c r="P235" s="231"/>
      <c r="Q235" s="231"/>
      <c r="R235" s="231"/>
      <c r="S235" s="231"/>
      <c r="T235" s="231"/>
      <c r="U235" s="231"/>
      <c r="V235" s="231"/>
      <c r="W235" s="231"/>
      <c r="X235" s="231"/>
      <c r="Y235" s="231"/>
      <c r="Z235" s="231"/>
    </row>
    <row r="236" spans="1:26" ht="14.25" customHeight="1">
      <c r="A236" s="329">
        <v>2</v>
      </c>
      <c r="B236" s="332">
        <v>3</v>
      </c>
      <c r="C236" s="332">
        <v>7</v>
      </c>
      <c r="D236" s="332">
        <v>2</v>
      </c>
      <c r="E236" s="332" t="s">
        <v>624</v>
      </c>
      <c r="F236" s="329" t="s">
        <v>801</v>
      </c>
      <c r="G236" s="326"/>
      <c r="H236" s="326"/>
      <c r="I236" s="326"/>
      <c r="J236" s="301">
        <f t="shared" si="126"/>
        <v>0</v>
      </c>
      <c r="K236" s="302">
        <f t="shared" si="127"/>
        <v>0</v>
      </c>
      <c r="L236" s="231"/>
      <c r="M236" s="231"/>
      <c r="N236" s="231"/>
      <c r="O236" s="231"/>
      <c r="P236" s="231"/>
      <c r="Q236" s="231"/>
      <c r="R236" s="231"/>
      <c r="S236" s="231"/>
      <c r="T236" s="231"/>
      <c r="U236" s="231"/>
      <c r="V236" s="231"/>
      <c r="W236" s="231"/>
      <c r="X236" s="231"/>
      <c r="Y236" s="231"/>
      <c r="Z236" s="231"/>
    </row>
    <row r="237" spans="1:26" ht="14.25" customHeight="1">
      <c r="A237" s="319">
        <v>2</v>
      </c>
      <c r="B237" s="320">
        <v>3</v>
      </c>
      <c r="C237" s="320">
        <v>9</v>
      </c>
      <c r="D237" s="320"/>
      <c r="E237" s="320"/>
      <c r="F237" s="321" t="s">
        <v>802</v>
      </c>
      <c r="G237" s="322">
        <f t="shared" ref="G237:K237" si="128">+G238+G241+G244+G246+G248+G250+G252</f>
        <v>6800000</v>
      </c>
      <c r="H237" s="322">
        <f>+H238+H241+H244+H246+H248+H250+H252</f>
        <v>3860000</v>
      </c>
      <c r="I237" s="322">
        <f t="shared" si="128"/>
        <v>0</v>
      </c>
      <c r="J237" s="322">
        <f>+J238+J241+J244+J246+J248+J250+J252</f>
        <v>10660000</v>
      </c>
      <c r="K237" s="322">
        <f t="shared" si="128"/>
        <v>2.8769073183715643</v>
      </c>
      <c r="L237" s="231"/>
      <c r="M237" s="231"/>
      <c r="N237" s="231"/>
      <c r="O237" s="231"/>
      <c r="P237" s="231"/>
      <c r="Q237" s="231"/>
      <c r="R237" s="231"/>
      <c r="S237" s="231"/>
      <c r="T237" s="231"/>
      <c r="U237" s="231"/>
      <c r="V237" s="231"/>
      <c r="W237" s="231"/>
      <c r="X237" s="231"/>
      <c r="Y237" s="231"/>
      <c r="Z237" s="231"/>
    </row>
    <row r="238" spans="1:26" ht="14.25" customHeight="1">
      <c r="A238" s="323">
        <v>2</v>
      </c>
      <c r="B238" s="324">
        <v>3</v>
      </c>
      <c r="C238" s="324">
        <v>9</v>
      </c>
      <c r="D238" s="324">
        <v>1</v>
      </c>
      <c r="E238" s="324"/>
      <c r="F238" s="325" t="s">
        <v>803</v>
      </c>
      <c r="G238" s="326">
        <f t="shared" ref="G238:K238" si="129">+G239+G240</f>
        <v>0</v>
      </c>
      <c r="H238" s="326">
        <f t="shared" si="129"/>
        <v>0</v>
      </c>
      <c r="I238" s="326">
        <f t="shared" si="129"/>
        <v>0</v>
      </c>
      <c r="J238" s="326">
        <f t="shared" si="129"/>
        <v>0</v>
      </c>
      <c r="K238" s="298">
        <f t="shared" si="129"/>
        <v>0</v>
      </c>
      <c r="L238" s="231"/>
      <c r="M238" s="231"/>
      <c r="N238" s="231"/>
      <c r="O238" s="231"/>
      <c r="P238" s="231"/>
      <c r="Q238" s="231"/>
      <c r="R238" s="231"/>
      <c r="S238" s="231"/>
      <c r="T238" s="231"/>
      <c r="U238" s="231"/>
      <c r="V238" s="231"/>
      <c r="W238" s="231"/>
      <c r="X238" s="231"/>
      <c r="Y238" s="231"/>
      <c r="Z238" s="231"/>
    </row>
    <row r="239" spans="1:26" ht="14.25" customHeight="1">
      <c r="A239" s="327">
        <v>2</v>
      </c>
      <c r="B239" s="328">
        <v>3</v>
      </c>
      <c r="C239" s="328">
        <v>9</v>
      </c>
      <c r="D239" s="328">
        <v>1</v>
      </c>
      <c r="E239" s="328" t="s">
        <v>618</v>
      </c>
      <c r="F239" s="329" t="s">
        <v>804</v>
      </c>
      <c r="G239" s="330"/>
      <c r="H239" s="330"/>
      <c r="I239" s="330"/>
      <c r="J239" s="301">
        <f t="shared" ref="J239:J240" si="130">SUBTOTAL(9,G239:I239)</f>
        <v>0</v>
      </c>
      <c r="K239" s="302">
        <f t="shared" ref="K239:K240" si="131">IFERROR(J239/$J$18*100,"0.00")</f>
        <v>0</v>
      </c>
      <c r="L239" s="231"/>
      <c r="M239" s="231"/>
      <c r="N239" s="231"/>
      <c r="O239" s="231"/>
      <c r="P239" s="231"/>
      <c r="Q239" s="231"/>
      <c r="R239" s="231"/>
      <c r="S239" s="231"/>
      <c r="T239" s="231"/>
      <c r="U239" s="231"/>
      <c r="V239" s="231"/>
      <c r="W239" s="231"/>
      <c r="X239" s="231"/>
      <c r="Y239" s="231"/>
      <c r="Z239" s="231"/>
    </row>
    <row r="240" spans="1:26" ht="14.25" customHeight="1">
      <c r="A240" s="327">
        <v>2</v>
      </c>
      <c r="B240" s="328">
        <v>3</v>
      </c>
      <c r="C240" s="328">
        <v>9</v>
      </c>
      <c r="D240" s="328">
        <v>1</v>
      </c>
      <c r="E240" s="328" t="s">
        <v>620</v>
      </c>
      <c r="F240" s="329" t="s">
        <v>805</v>
      </c>
      <c r="G240" s="330"/>
      <c r="H240" s="330"/>
      <c r="I240" s="330"/>
      <c r="J240" s="301">
        <f t="shared" si="130"/>
        <v>0</v>
      </c>
      <c r="K240" s="302">
        <f t="shared" si="131"/>
        <v>0</v>
      </c>
      <c r="L240" s="231"/>
      <c r="M240" s="231"/>
      <c r="N240" s="231"/>
      <c r="O240" s="231"/>
      <c r="P240" s="231"/>
      <c r="Q240" s="231"/>
      <c r="R240" s="231"/>
      <c r="S240" s="231"/>
      <c r="T240" s="231"/>
      <c r="U240" s="231"/>
      <c r="V240" s="231"/>
      <c r="W240" s="231"/>
      <c r="X240" s="231"/>
      <c r="Y240" s="231"/>
      <c r="Z240" s="231"/>
    </row>
    <row r="241" spans="1:26" ht="14.25" customHeight="1">
      <c r="A241" s="323">
        <v>2</v>
      </c>
      <c r="B241" s="324">
        <v>3</v>
      </c>
      <c r="C241" s="324">
        <v>9</v>
      </c>
      <c r="D241" s="324">
        <v>2</v>
      </c>
      <c r="E241" s="324"/>
      <c r="F241" s="325" t="s">
        <v>806</v>
      </c>
      <c r="G241" s="326">
        <f t="shared" ref="G241:K241" si="132">+G242+G243</f>
        <v>0</v>
      </c>
      <c r="H241" s="326">
        <f t="shared" si="132"/>
        <v>2500000</v>
      </c>
      <c r="I241" s="326">
        <f t="shared" si="132"/>
        <v>0</v>
      </c>
      <c r="J241" s="326">
        <f t="shared" si="132"/>
        <v>2500000</v>
      </c>
      <c r="K241" s="298">
        <f t="shared" si="132"/>
        <v>0.67469683826725224</v>
      </c>
      <c r="L241" s="231"/>
      <c r="M241" s="231"/>
      <c r="N241" s="231"/>
      <c r="O241" s="231"/>
      <c r="P241" s="231"/>
      <c r="Q241" s="231"/>
      <c r="R241" s="231"/>
      <c r="S241" s="231"/>
      <c r="T241" s="231"/>
      <c r="U241" s="231"/>
      <c r="V241" s="231"/>
      <c r="W241" s="231"/>
      <c r="X241" s="231"/>
      <c r="Y241" s="231"/>
      <c r="Z241" s="231"/>
    </row>
    <row r="242" spans="1:26" ht="14.25" customHeight="1">
      <c r="A242" s="327">
        <v>2</v>
      </c>
      <c r="B242" s="328">
        <v>3</v>
      </c>
      <c r="C242" s="328">
        <v>9</v>
      </c>
      <c r="D242" s="328">
        <v>2</v>
      </c>
      <c r="E242" s="328" t="s">
        <v>618</v>
      </c>
      <c r="F242" s="329" t="s">
        <v>807</v>
      </c>
      <c r="G242" s="330"/>
      <c r="H242" s="330">
        <v>2500000</v>
      </c>
      <c r="I242" s="330"/>
      <c r="J242" s="301">
        <f t="shared" ref="J242:J243" si="133">SUBTOTAL(9,G242:I242)</f>
        <v>2500000</v>
      </c>
      <c r="K242" s="302">
        <f t="shared" ref="K242:K243" si="134">IFERROR(J242/$J$18*100,"0.00")</f>
        <v>0.67469683826725224</v>
      </c>
      <c r="L242" s="231"/>
      <c r="M242" s="231"/>
      <c r="N242" s="231"/>
      <c r="O242" s="231"/>
      <c r="P242" s="231"/>
      <c r="Q242" s="231"/>
      <c r="R242" s="231"/>
      <c r="S242" s="231"/>
      <c r="T242" s="231"/>
      <c r="U242" s="231"/>
      <c r="V242" s="231"/>
      <c r="W242" s="231"/>
      <c r="X242" s="231"/>
      <c r="Y242" s="231"/>
      <c r="Z242" s="231"/>
    </row>
    <row r="243" spans="1:26" ht="14.25" customHeight="1">
      <c r="A243" s="327">
        <v>2</v>
      </c>
      <c r="B243" s="328">
        <v>3</v>
      </c>
      <c r="C243" s="328">
        <v>9</v>
      </c>
      <c r="D243" s="328">
        <v>2</v>
      </c>
      <c r="E243" s="328" t="s">
        <v>620</v>
      </c>
      <c r="F243" s="329" t="s">
        <v>808</v>
      </c>
      <c r="G243" s="330"/>
      <c r="H243" s="330"/>
      <c r="I243" s="330"/>
      <c r="J243" s="301">
        <f t="shared" si="133"/>
        <v>0</v>
      </c>
      <c r="K243" s="302">
        <f t="shared" si="134"/>
        <v>0</v>
      </c>
      <c r="L243" s="231"/>
      <c r="M243" s="231"/>
      <c r="N243" s="231"/>
      <c r="O243" s="231"/>
      <c r="P243" s="231"/>
      <c r="Q243" s="231"/>
      <c r="R243" s="231"/>
      <c r="S243" s="231"/>
      <c r="T243" s="231"/>
      <c r="U243" s="231"/>
      <c r="V243" s="231"/>
      <c r="W243" s="231"/>
      <c r="X243" s="231"/>
      <c r="Y243" s="231"/>
      <c r="Z243" s="231"/>
    </row>
    <row r="244" spans="1:26" ht="14.25" customHeight="1">
      <c r="A244" s="323">
        <v>2</v>
      </c>
      <c r="B244" s="324">
        <v>3</v>
      </c>
      <c r="C244" s="324">
        <v>9</v>
      </c>
      <c r="D244" s="324">
        <v>3</v>
      </c>
      <c r="E244" s="324"/>
      <c r="F244" s="325" t="s">
        <v>809</v>
      </c>
      <c r="G244" s="326">
        <f t="shared" ref="G244:K244" si="135">+G245</f>
        <v>6800000</v>
      </c>
      <c r="H244" s="326">
        <f t="shared" si="135"/>
        <v>0</v>
      </c>
      <c r="I244" s="326">
        <f t="shared" si="135"/>
        <v>0</v>
      </c>
      <c r="J244" s="326">
        <f>+J245</f>
        <v>6800000</v>
      </c>
      <c r="K244" s="298">
        <f t="shared" si="135"/>
        <v>1.8351754000869265</v>
      </c>
      <c r="L244" s="231"/>
      <c r="M244" s="231"/>
      <c r="N244" s="231"/>
      <c r="O244" s="231"/>
      <c r="P244" s="231"/>
      <c r="Q244" s="231"/>
      <c r="R244" s="231"/>
      <c r="S244" s="231"/>
      <c r="T244" s="231"/>
      <c r="U244" s="231"/>
      <c r="V244" s="231"/>
      <c r="W244" s="231"/>
      <c r="X244" s="231"/>
      <c r="Y244" s="231"/>
      <c r="Z244" s="231"/>
    </row>
    <row r="245" spans="1:26" ht="14.25" customHeight="1">
      <c r="A245" s="327">
        <v>2</v>
      </c>
      <c r="B245" s="328">
        <v>3</v>
      </c>
      <c r="C245" s="328">
        <v>9</v>
      </c>
      <c r="D245" s="328">
        <v>3</v>
      </c>
      <c r="E245" s="328" t="s">
        <v>618</v>
      </c>
      <c r="F245" s="329" t="s">
        <v>809</v>
      </c>
      <c r="G245" s="330">
        <v>6800000</v>
      </c>
      <c r="H245" s="330"/>
      <c r="I245" s="330"/>
      <c r="J245" s="301">
        <f>SUBTOTAL(9,G245:I245)</f>
        <v>6800000</v>
      </c>
      <c r="K245" s="302">
        <f>IFERROR(J245/$J$18*100,"0.00")</f>
        <v>1.8351754000869265</v>
      </c>
      <c r="L245" s="231"/>
      <c r="M245" s="231"/>
      <c r="N245" s="231"/>
      <c r="O245" s="231"/>
      <c r="P245" s="231"/>
      <c r="Q245" s="231"/>
      <c r="R245" s="231"/>
      <c r="S245" s="231"/>
      <c r="T245" s="231"/>
      <c r="U245" s="231"/>
      <c r="V245" s="231"/>
      <c r="W245" s="231"/>
      <c r="X245" s="231"/>
      <c r="Y245" s="231"/>
      <c r="Z245" s="231"/>
    </row>
    <row r="246" spans="1:26" ht="14.25" customHeight="1">
      <c r="A246" s="323">
        <v>2</v>
      </c>
      <c r="B246" s="324">
        <v>3</v>
      </c>
      <c r="C246" s="324">
        <v>9</v>
      </c>
      <c r="D246" s="324">
        <v>5</v>
      </c>
      <c r="E246" s="324"/>
      <c r="F246" s="325" t="s">
        <v>810</v>
      </c>
      <c r="G246" s="326">
        <f>+G247</f>
        <v>0</v>
      </c>
      <c r="H246" s="326"/>
      <c r="I246" s="326">
        <f t="shared" ref="I246:K246" si="136">+I247</f>
        <v>0</v>
      </c>
      <c r="J246" s="326"/>
      <c r="K246" s="298">
        <f t="shared" si="136"/>
        <v>0</v>
      </c>
      <c r="L246" s="231"/>
      <c r="M246" s="231"/>
      <c r="N246" s="231"/>
      <c r="O246" s="231"/>
      <c r="P246" s="231"/>
      <c r="Q246" s="231"/>
      <c r="R246" s="231"/>
      <c r="S246" s="231"/>
      <c r="T246" s="231"/>
      <c r="U246" s="231"/>
      <c r="V246" s="231"/>
      <c r="W246" s="231"/>
      <c r="X246" s="231"/>
      <c r="Y246" s="231"/>
      <c r="Z246" s="231"/>
    </row>
    <row r="247" spans="1:26" ht="14.25" customHeight="1">
      <c r="A247" s="327">
        <v>2</v>
      </c>
      <c r="B247" s="328">
        <v>3</v>
      </c>
      <c r="C247" s="328">
        <v>9</v>
      </c>
      <c r="D247" s="328">
        <v>5</v>
      </c>
      <c r="E247" s="328" t="s">
        <v>618</v>
      </c>
      <c r="F247" s="329" t="s">
        <v>810</v>
      </c>
      <c r="G247" s="326"/>
      <c r="H247" s="326"/>
      <c r="I247" s="326"/>
      <c r="J247" s="301">
        <f>SUBTOTAL(9,G247:I247)</f>
        <v>0</v>
      </c>
      <c r="K247" s="302">
        <f>IFERROR(J247/$J$18*100,"0.00")</f>
        <v>0</v>
      </c>
      <c r="L247" s="231"/>
      <c r="M247" s="231"/>
      <c r="N247" s="231"/>
      <c r="O247" s="231"/>
      <c r="P247" s="231"/>
      <c r="Q247" s="231"/>
      <c r="R247" s="231"/>
      <c r="S247" s="231"/>
      <c r="T247" s="231"/>
      <c r="U247" s="231"/>
      <c r="V247" s="231"/>
      <c r="W247" s="231"/>
      <c r="X247" s="231"/>
      <c r="Y247" s="231"/>
      <c r="Z247" s="231"/>
    </row>
    <row r="248" spans="1:26" ht="14.25" customHeight="1">
      <c r="A248" s="323">
        <v>2</v>
      </c>
      <c r="B248" s="324">
        <v>3</v>
      </c>
      <c r="C248" s="324">
        <v>9</v>
      </c>
      <c r="D248" s="324">
        <v>6</v>
      </c>
      <c r="E248" s="324"/>
      <c r="F248" s="325" t="s">
        <v>811</v>
      </c>
      <c r="G248" s="326">
        <f t="shared" ref="G248:K248" si="137">+G249</f>
        <v>0</v>
      </c>
      <c r="H248" s="326">
        <f t="shared" si="137"/>
        <v>540000</v>
      </c>
      <c r="I248" s="326">
        <f t="shared" si="137"/>
        <v>0</v>
      </c>
      <c r="J248" s="326">
        <f t="shared" si="137"/>
        <v>540000</v>
      </c>
      <c r="K248" s="298">
        <f t="shared" si="137"/>
        <v>0.14573451706572652</v>
      </c>
      <c r="L248" s="231"/>
      <c r="M248" s="231"/>
      <c r="N248" s="231"/>
      <c r="O248" s="231"/>
      <c r="P248" s="231"/>
      <c r="Q248" s="231"/>
      <c r="R248" s="231"/>
      <c r="S248" s="231"/>
      <c r="T248" s="231"/>
      <c r="U248" s="231"/>
      <c r="V248" s="231"/>
      <c r="W248" s="231"/>
      <c r="X248" s="231"/>
      <c r="Y248" s="231"/>
      <c r="Z248" s="231"/>
    </row>
    <row r="249" spans="1:26" ht="14.25" customHeight="1">
      <c r="A249" s="327">
        <v>2</v>
      </c>
      <c r="B249" s="328">
        <v>3</v>
      </c>
      <c r="C249" s="328">
        <v>9</v>
      </c>
      <c r="D249" s="328">
        <v>6</v>
      </c>
      <c r="E249" s="328" t="s">
        <v>618</v>
      </c>
      <c r="F249" s="329" t="s">
        <v>811</v>
      </c>
      <c r="G249" s="330"/>
      <c r="H249" s="330">
        <v>540000</v>
      </c>
      <c r="I249" s="330"/>
      <c r="J249" s="301">
        <f>SUBTOTAL(9,G249:I249)</f>
        <v>540000</v>
      </c>
      <c r="K249" s="302">
        <f>IFERROR(J249/$J$18*100,"0.00")</f>
        <v>0.14573451706572652</v>
      </c>
      <c r="L249" s="231"/>
      <c r="M249" s="231"/>
      <c r="N249" s="231"/>
      <c r="O249" s="231"/>
      <c r="P249" s="231"/>
      <c r="Q249" s="231"/>
      <c r="R249" s="231"/>
      <c r="S249" s="231"/>
      <c r="T249" s="231"/>
      <c r="U249" s="231"/>
      <c r="V249" s="231"/>
      <c r="W249" s="231"/>
      <c r="X249" s="231"/>
      <c r="Y249" s="231"/>
      <c r="Z249" s="231"/>
    </row>
    <row r="250" spans="1:26" ht="14.25" customHeight="1">
      <c r="A250" s="323">
        <v>2</v>
      </c>
      <c r="B250" s="324">
        <v>3</v>
      </c>
      <c r="C250" s="324">
        <v>9</v>
      </c>
      <c r="D250" s="324">
        <v>8</v>
      </c>
      <c r="E250" s="324"/>
      <c r="F250" s="325" t="s">
        <v>812</v>
      </c>
      <c r="G250" s="326">
        <f t="shared" ref="G250:K250" si="138">+G251</f>
        <v>0</v>
      </c>
      <c r="H250" s="326">
        <f t="shared" si="138"/>
        <v>300000</v>
      </c>
      <c r="I250" s="326">
        <f t="shared" si="138"/>
        <v>0</v>
      </c>
      <c r="J250" s="326">
        <f t="shared" si="138"/>
        <v>300000</v>
      </c>
      <c r="K250" s="298">
        <f t="shared" si="138"/>
        <v>8.0963620592070282E-2</v>
      </c>
      <c r="L250" s="231"/>
      <c r="M250" s="231"/>
      <c r="N250" s="231"/>
      <c r="O250" s="231"/>
      <c r="P250" s="231"/>
      <c r="Q250" s="231"/>
      <c r="R250" s="231"/>
      <c r="S250" s="231"/>
      <c r="T250" s="231"/>
      <c r="U250" s="231"/>
      <c r="V250" s="231"/>
      <c r="W250" s="231"/>
      <c r="X250" s="231"/>
      <c r="Y250" s="231"/>
      <c r="Z250" s="231"/>
    </row>
    <row r="251" spans="1:26" ht="14.25" customHeight="1">
      <c r="A251" s="327">
        <v>2</v>
      </c>
      <c r="B251" s="328">
        <v>3</v>
      </c>
      <c r="C251" s="328">
        <v>9</v>
      </c>
      <c r="D251" s="328">
        <v>8</v>
      </c>
      <c r="E251" s="328" t="s">
        <v>618</v>
      </c>
      <c r="F251" s="329" t="s">
        <v>812</v>
      </c>
      <c r="G251" s="326"/>
      <c r="H251" s="326">
        <v>300000</v>
      </c>
      <c r="I251" s="326"/>
      <c r="J251" s="301">
        <f>SUBTOTAL(9,G251:I251)</f>
        <v>300000</v>
      </c>
      <c r="K251" s="302">
        <f>IFERROR(J251/$J$18*100,"0.00")</f>
        <v>8.0963620592070282E-2</v>
      </c>
      <c r="L251" s="231"/>
      <c r="M251" s="231"/>
      <c r="N251" s="231"/>
      <c r="O251" s="231"/>
      <c r="P251" s="231"/>
      <c r="Q251" s="231"/>
      <c r="R251" s="231"/>
      <c r="S251" s="231"/>
      <c r="T251" s="231"/>
      <c r="U251" s="231"/>
      <c r="V251" s="231"/>
      <c r="W251" s="231"/>
      <c r="X251" s="231"/>
      <c r="Y251" s="231"/>
      <c r="Z251" s="231"/>
    </row>
    <row r="252" spans="1:26" ht="14.25" customHeight="1">
      <c r="A252" s="323">
        <v>2</v>
      </c>
      <c r="B252" s="324">
        <v>3</v>
      </c>
      <c r="C252" s="324">
        <v>9</v>
      </c>
      <c r="D252" s="324">
        <v>9</v>
      </c>
      <c r="E252" s="324"/>
      <c r="F252" s="325" t="s">
        <v>813</v>
      </c>
      <c r="G252" s="326">
        <f t="shared" ref="G252:K252" si="139">+G253</f>
        <v>0</v>
      </c>
      <c r="H252" s="326">
        <f t="shared" si="139"/>
        <v>520000</v>
      </c>
      <c r="I252" s="326">
        <f t="shared" si="139"/>
        <v>0</v>
      </c>
      <c r="J252" s="326">
        <f t="shared" si="139"/>
        <v>520000</v>
      </c>
      <c r="K252" s="298">
        <f t="shared" si="139"/>
        <v>0.14033694235958846</v>
      </c>
      <c r="L252" s="231"/>
      <c r="M252" s="231"/>
      <c r="N252" s="231"/>
      <c r="O252" s="231"/>
      <c r="P252" s="231"/>
      <c r="Q252" s="231"/>
      <c r="R252" s="231"/>
      <c r="S252" s="231"/>
      <c r="T252" s="231"/>
      <c r="U252" s="231"/>
      <c r="V252" s="231"/>
      <c r="W252" s="231"/>
      <c r="X252" s="231"/>
      <c r="Y252" s="231"/>
      <c r="Z252" s="231"/>
    </row>
    <row r="253" spans="1:26" ht="14.25" customHeight="1">
      <c r="A253" s="327">
        <v>2</v>
      </c>
      <c r="B253" s="328">
        <v>3</v>
      </c>
      <c r="C253" s="328">
        <v>9</v>
      </c>
      <c r="D253" s="328">
        <v>9</v>
      </c>
      <c r="E253" s="328" t="s">
        <v>618</v>
      </c>
      <c r="F253" s="329" t="s">
        <v>813</v>
      </c>
      <c r="G253" s="330"/>
      <c r="H253" s="330">
        <v>520000</v>
      </c>
      <c r="I253" s="330"/>
      <c r="J253" s="301">
        <f>SUBTOTAL(9,G253:I253)</f>
        <v>520000</v>
      </c>
      <c r="K253" s="302">
        <f>IFERROR(J253/$J$18*100,"0.00")</f>
        <v>0.14033694235958846</v>
      </c>
      <c r="L253" s="231"/>
      <c r="M253" s="231"/>
      <c r="N253" s="231"/>
      <c r="O253" s="231"/>
      <c r="P253" s="231"/>
      <c r="Q253" s="231"/>
      <c r="R253" s="231"/>
      <c r="S253" s="231"/>
      <c r="T253" s="231"/>
      <c r="U253" s="231"/>
      <c r="V253" s="231"/>
      <c r="W253" s="231"/>
      <c r="X253" s="231"/>
      <c r="Y253" s="231"/>
      <c r="Z253" s="231"/>
    </row>
    <row r="254" spans="1:26" ht="14.25" customHeight="1">
      <c r="A254" s="315">
        <v>2</v>
      </c>
      <c r="B254" s="316">
        <v>4</v>
      </c>
      <c r="C254" s="316"/>
      <c r="D254" s="316"/>
      <c r="E254" s="316"/>
      <c r="F254" s="317" t="s">
        <v>570</v>
      </c>
      <c r="G254" s="318">
        <f t="shared" ref="G254:K254" si="140">+G262+G265</f>
        <v>0</v>
      </c>
      <c r="H254" s="318">
        <f t="shared" si="140"/>
        <v>0</v>
      </c>
      <c r="I254" s="318">
        <f t="shared" si="140"/>
        <v>0</v>
      </c>
      <c r="J254" s="318">
        <f t="shared" si="140"/>
        <v>0</v>
      </c>
      <c r="K254" s="318">
        <f t="shared" si="140"/>
        <v>0</v>
      </c>
      <c r="L254" s="231"/>
      <c r="M254" s="231"/>
      <c r="N254" s="231"/>
      <c r="O254" s="231"/>
      <c r="P254" s="231"/>
      <c r="Q254" s="231"/>
      <c r="R254" s="231"/>
      <c r="S254" s="231"/>
      <c r="T254" s="231"/>
      <c r="U254" s="231"/>
      <c r="V254" s="231"/>
      <c r="W254" s="231"/>
      <c r="X254" s="231"/>
      <c r="Y254" s="231"/>
      <c r="Z254" s="231"/>
    </row>
    <row r="255" spans="1:26" ht="14.25" customHeight="1">
      <c r="A255" s="323">
        <v>2</v>
      </c>
      <c r="B255" s="324">
        <v>4</v>
      </c>
      <c r="C255" s="324">
        <v>1</v>
      </c>
      <c r="D255" s="324">
        <v>2</v>
      </c>
      <c r="E255" s="324"/>
      <c r="F255" s="325" t="s">
        <v>815</v>
      </c>
      <c r="G255" s="326">
        <f t="shared" ref="G255:K255" si="141">+G256+G257</f>
        <v>0</v>
      </c>
      <c r="H255" s="326">
        <f t="shared" si="141"/>
        <v>0</v>
      </c>
      <c r="I255" s="326">
        <f t="shared" si="141"/>
        <v>0</v>
      </c>
      <c r="J255" s="326">
        <f t="shared" si="141"/>
        <v>0</v>
      </c>
      <c r="K255" s="298">
        <f t="shared" si="141"/>
        <v>0</v>
      </c>
      <c r="L255" s="231"/>
      <c r="M255" s="231"/>
      <c r="N255" s="231"/>
      <c r="O255" s="231"/>
      <c r="P255" s="231"/>
      <c r="Q255" s="231"/>
      <c r="R255" s="231"/>
      <c r="S255" s="231"/>
      <c r="T255" s="231"/>
      <c r="U255" s="231"/>
      <c r="V255" s="231"/>
      <c r="W255" s="231"/>
      <c r="X255" s="231"/>
      <c r="Y255" s="231"/>
      <c r="Z255" s="231"/>
    </row>
    <row r="256" spans="1:26" ht="14.25" customHeight="1">
      <c r="A256" s="327">
        <v>2</v>
      </c>
      <c r="B256" s="328">
        <v>4</v>
      </c>
      <c r="C256" s="328">
        <v>1</v>
      </c>
      <c r="D256" s="328">
        <v>2</v>
      </c>
      <c r="E256" s="328" t="s">
        <v>618</v>
      </c>
      <c r="F256" s="329" t="s">
        <v>816</v>
      </c>
      <c r="G256" s="330"/>
      <c r="H256" s="330"/>
      <c r="I256" s="330"/>
      <c r="J256" s="301">
        <f t="shared" ref="J256:J257" si="142">SUBTOTAL(9,G256:I256)</f>
        <v>0</v>
      </c>
      <c r="K256" s="302">
        <f t="shared" ref="K256:K257" si="143">IFERROR(J256/$J$18*100,"0.00")</f>
        <v>0</v>
      </c>
      <c r="L256" s="231"/>
      <c r="M256" s="231"/>
      <c r="N256" s="231"/>
      <c r="O256" s="231"/>
      <c r="P256" s="231"/>
      <c r="Q256" s="231"/>
      <c r="R256" s="231"/>
      <c r="S256" s="231"/>
      <c r="T256" s="231"/>
      <c r="U256" s="231"/>
      <c r="V256" s="231"/>
      <c r="W256" s="231"/>
      <c r="X256" s="231"/>
      <c r="Y256" s="231"/>
      <c r="Z256" s="231"/>
    </row>
    <row r="257" spans="1:26" ht="14.25" customHeight="1">
      <c r="A257" s="327">
        <v>2</v>
      </c>
      <c r="B257" s="328">
        <v>4</v>
      </c>
      <c r="C257" s="328">
        <v>1</v>
      </c>
      <c r="D257" s="328">
        <v>2</v>
      </c>
      <c r="E257" s="328" t="s">
        <v>620</v>
      </c>
      <c r="F257" s="329" t="s">
        <v>817</v>
      </c>
      <c r="G257" s="330"/>
      <c r="H257" s="330"/>
      <c r="I257" s="330"/>
      <c r="J257" s="301">
        <f t="shared" si="142"/>
        <v>0</v>
      </c>
      <c r="K257" s="302">
        <f t="shared" si="143"/>
        <v>0</v>
      </c>
      <c r="L257" s="231"/>
      <c r="M257" s="231"/>
      <c r="N257" s="231"/>
      <c r="O257" s="231"/>
      <c r="P257" s="231"/>
      <c r="Q257" s="231"/>
      <c r="R257" s="231"/>
      <c r="S257" s="231"/>
      <c r="T257" s="231"/>
      <c r="U257" s="231"/>
      <c r="V257" s="231"/>
      <c r="W257" s="231"/>
      <c r="X257" s="231"/>
      <c r="Y257" s="231"/>
      <c r="Z257" s="231"/>
    </row>
    <row r="258" spans="1:26" ht="14.25" customHeight="1">
      <c r="A258" s="323">
        <v>2</v>
      </c>
      <c r="B258" s="324">
        <v>4</v>
      </c>
      <c r="C258" s="324">
        <v>1</v>
      </c>
      <c r="D258" s="324">
        <v>5</v>
      </c>
      <c r="E258" s="324"/>
      <c r="F258" s="325" t="s">
        <v>818</v>
      </c>
      <c r="G258" s="326">
        <f t="shared" ref="G258:K258" si="144">+G259</f>
        <v>0</v>
      </c>
      <c r="H258" s="326">
        <f t="shared" si="144"/>
        <v>0</v>
      </c>
      <c r="I258" s="326">
        <f t="shared" si="144"/>
        <v>0</v>
      </c>
      <c r="J258" s="326">
        <f t="shared" si="144"/>
        <v>0</v>
      </c>
      <c r="K258" s="298">
        <f t="shared" si="144"/>
        <v>0</v>
      </c>
      <c r="L258" s="231"/>
      <c r="M258" s="231"/>
      <c r="N258" s="231"/>
      <c r="O258" s="231"/>
      <c r="P258" s="231"/>
      <c r="Q258" s="231"/>
      <c r="R258" s="231"/>
      <c r="S258" s="231"/>
      <c r="T258" s="231"/>
      <c r="U258" s="231"/>
      <c r="V258" s="231"/>
      <c r="W258" s="231"/>
      <c r="X258" s="231"/>
      <c r="Y258" s="231"/>
      <c r="Z258" s="231"/>
    </row>
    <row r="259" spans="1:26" ht="14.25" customHeight="1">
      <c r="A259" s="327">
        <v>2</v>
      </c>
      <c r="B259" s="328">
        <v>4</v>
      </c>
      <c r="C259" s="328">
        <v>1</v>
      </c>
      <c r="D259" s="328">
        <v>5</v>
      </c>
      <c r="E259" s="328" t="s">
        <v>618</v>
      </c>
      <c r="F259" s="329" t="s">
        <v>818</v>
      </c>
      <c r="G259" s="326"/>
      <c r="H259" s="326"/>
      <c r="I259" s="326"/>
      <c r="J259" s="301">
        <f>SUBTOTAL(9,G259:I259)</f>
        <v>0</v>
      </c>
      <c r="K259" s="302">
        <f>IFERROR(J259/$J$18*100,"0.00")</f>
        <v>0</v>
      </c>
      <c r="L259" s="231"/>
      <c r="M259" s="231"/>
      <c r="N259" s="231"/>
      <c r="O259" s="231"/>
      <c r="P259" s="231"/>
      <c r="Q259" s="231"/>
      <c r="R259" s="231"/>
      <c r="S259" s="231"/>
      <c r="T259" s="231"/>
      <c r="U259" s="231"/>
      <c r="V259" s="231"/>
      <c r="W259" s="231"/>
      <c r="X259" s="231"/>
      <c r="Y259" s="231"/>
      <c r="Z259" s="231"/>
    </row>
    <row r="260" spans="1:26" ht="14.25" customHeight="1">
      <c r="A260" s="323">
        <v>2</v>
      </c>
      <c r="B260" s="324">
        <v>4</v>
      </c>
      <c r="C260" s="324">
        <v>1</v>
      </c>
      <c r="D260" s="324">
        <v>6</v>
      </c>
      <c r="E260" s="328"/>
      <c r="F260" s="325" t="s">
        <v>819</v>
      </c>
      <c r="G260" s="326">
        <f t="shared" ref="G260:K260" si="145">+G261</f>
        <v>0</v>
      </c>
      <c r="H260" s="326">
        <f t="shared" si="145"/>
        <v>0</v>
      </c>
      <c r="I260" s="326">
        <f t="shared" si="145"/>
        <v>0</v>
      </c>
      <c r="J260" s="326">
        <f t="shared" si="145"/>
        <v>0</v>
      </c>
      <c r="K260" s="298">
        <f t="shared" si="145"/>
        <v>0</v>
      </c>
      <c r="L260" s="231"/>
      <c r="M260" s="231"/>
      <c r="N260" s="231"/>
      <c r="O260" s="231"/>
      <c r="P260" s="231"/>
      <c r="Q260" s="231"/>
      <c r="R260" s="231"/>
      <c r="S260" s="231"/>
      <c r="T260" s="231"/>
      <c r="U260" s="231"/>
      <c r="V260" s="231"/>
      <c r="W260" s="231"/>
      <c r="X260" s="231"/>
      <c r="Y260" s="231"/>
      <c r="Z260" s="231"/>
    </row>
    <row r="261" spans="1:26" ht="14.25" customHeight="1">
      <c r="A261" s="327">
        <v>2</v>
      </c>
      <c r="B261" s="328">
        <v>4</v>
      </c>
      <c r="C261" s="328">
        <v>1</v>
      </c>
      <c r="D261" s="328">
        <v>6</v>
      </c>
      <c r="E261" s="328" t="s">
        <v>618</v>
      </c>
      <c r="F261" s="329" t="s">
        <v>820</v>
      </c>
      <c r="G261" s="326"/>
      <c r="H261" s="326"/>
      <c r="I261" s="326"/>
      <c r="J261" s="301">
        <f>SUBTOTAL(9,G261:I261)</f>
        <v>0</v>
      </c>
      <c r="K261" s="302">
        <f>IFERROR(J261/$J$18*100,"0.00")</f>
        <v>0</v>
      </c>
      <c r="L261" s="231"/>
      <c r="M261" s="231"/>
      <c r="N261" s="231"/>
      <c r="O261" s="231"/>
      <c r="P261" s="231"/>
      <c r="Q261" s="231"/>
      <c r="R261" s="231"/>
      <c r="S261" s="231"/>
      <c r="T261" s="231"/>
      <c r="U261" s="231"/>
      <c r="V261" s="231"/>
      <c r="W261" s="231"/>
      <c r="X261" s="231"/>
      <c r="Y261" s="231"/>
      <c r="Z261" s="231"/>
    </row>
    <row r="262" spans="1:26" ht="14.25" customHeight="1">
      <c r="A262" s="319">
        <v>2</v>
      </c>
      <c r="B262" s="320">
        <v>4</v>
      </c>
      <c r="C262" s="320">
        <v>4</v>
      </c>
      <c r="D262" s="320"/>
      <c r="E262" s="320"/>
      <c r="F262" s="321" t="s">
        <v>821</v>
      </c>
      <c r="G262" s="322">
        <f t="shared" ref="G262:K262" si="146">+G263</f>
        <v>0</v>
      </c>
      <c r="H262" s="322">
        <f t="shared" si="146"/>
        <v>0</v>
      </c>
      <c r="I262" s="322">
        <f t="shared" si="146"/>
        <v>0</v>
      </c>
      <c r="J262" s="322">
        <f t="shared" si="146"/>
        <v>0</v>
      </c>
      <c r="K262" s="331">
        <f t="shared" si="146"/>
        <v>0</v>
      </c>
      <c r="L262" s="231"/>
      <c r="M262" s="231"/>
      <c r="N262" s="231"/>
      <c r="O262" s="231"/>
      <c r="P262" s="231"/>
      <c r="Q262" s="231"/>
      <c r="R262" s="231"/>
      <c r="S262" s="231"/>
      <c r="T262" s="231"/>
      <c r="U262" s="231"/>
      <c r="V262" s="231"/>
      <c r="W262" s="231"/>
      <c r="X262" s="231"/>
      <c r="Y262" s="231"/>
      <c r="Z262" s="231"/>
    </row>
    <row r="263" spans="1:26" ht="14.25" customHeight="1">
      <c r="A263" s="323">
        <v>2</v>
      </c>
      <c r="B263" s="324">
        <v>4</v>
      </c>
      <c r="C263" s="324">
        <v>4</v>
      </c>
      <c r="D263" s="324">
        <v>1</v>
      </c>
      <c r="E263" s="324"/>
      <c r="F263" s="325" t="s">
        <v>822</v>
      </c>
      <c r="G263" s="326">
        <f t="shared" ref="G263:K263" si="147">+G264</f>
        <v>0</v>
      </c>
      <c r="H263" s="326">
        <f t="shared" si="147"/>
        <v>0</v>
      </c>
      <c r="I263" s="326">
        <f t="shared" si="147"/>
        <v>0</v>
      </c>
      <c r="J263" s="326">
        <f t="shared" si="147"/>
        <v>0</v>
      </c>
      <c r="K263" s="298">
        <f t="shared" si="147"/>
        <v>0</v>
      </c>
      <c r="L263" s="231"/>
      <c r="M263" s="231"/>
      <c r="N263" s="231"/>
      <c r="O263" s="231"/>
      <c r="P263" s="231"/>
      <c r="Q263" s="231"/>
      <c r="R263" s="231"/>
      <c r="S263" s="231"/>
      <c r="T263" s="231"/>
      <c r="U263" s="231"/>
      <c r="V263" s="231"/>
      <c r="W263" s="231"/>
      <c r="X263" s="231"/>
      <c r="Y263" s="231"/>
      <c r="Z263" s="231"/>
    </row>
    <row r="264" spans="1:26" ht="14.25" customHeight="1">
      <c r="A264" s="327">
        <v>2</v>
      </c>
      <c r="B264" s="328">
        <v>4</v>
      </c>
      <c r="C264" s="328">
        <v>4</v>
      </c>
      <c r="D264" s="328">
        <v>1</v>
      </c>
      <c r="E264" s="328" t="s">
        <v>627</v>
      </c>
      <c r="F264" s="329" t="s">
        <v>823</v>
      </c>
      <c r="G264" s="330"/>
      <c r="H264" s="301"/>
      <c r="I264" s="301"/>
      <c r="J264" s="301">
        <f>SUBTOTAL(9,G264:I264)</f>
        <v>0</v>
      </c>
      <c r="K264" s="302">
        <f>IFERROR(J264/$J$18*100,"0.00")</f>
        <v>0</v>
      </c>
      <c r="L264" s="231"/>
      <c r="M264" s="231"/>
      <c r="N264" s="231"/>
      <c r="O264" s="231"/>
      <c r="P264" s="231"/>
      <c r="Q264" s="231"/>
      <c r="R264" s="231"/>
      <c r="S264" s="231"/>
      <c r="T264" s="231"/>
      <c r="U264" s="231"/>
      <c r="V264" s="231"/>
      <c r="W264" s="231"/>
      <c r="X264" s="231"/>
      <c r="Y264" s="231"/>
      <c r="Z264" s="231"/>
    </row>
    <row r="265" spans="1:26" ht="14.25" customHeight="1">
      <c r="A265" s="319">
        <v>2</v>
      </c>
      <c r="B265" s="320">
        <v>4</v>
      </c>
      <c r="C265" s="320">
        <v>9</v>
      </c>
      <c r="D265" s="320"/>
      <c r="E265" s="320"/>
      <c r="F265" s="321" t="s">
        <v>824</v>
      </c>
      <c r="G265" s="322">
        <f t="shared" ref="G265:K265" si="148">+G266+G268</f>
        <v>0</v>
      </c>
      <c r="H265" s="322">
        <f t="shared" si="148"/>
        <v>0</v>
      </c>
      <c r="I265" s="322">
        <f t="shared" si="148"/>
        <v>0</v>
      </c>
      <c r="J265" s="322">
        <f t="shared" si="148"/>
        <v>0</v>
      </c>
      <c r="K265" s="322">
        <f t="shared" si="148"/>
        <v>0</v>
      </c>
      <c r="L265" s="231"/>
      <c r="M265" s="231"/>
      <c r="N265" s="231"/>
      <c r="O265" s="231"/>
      <c r="P265" s="231"/>
      <c r="Q265" s="231"/>
      <c r="R265" s="231"/>
      <c r="S265" s="231"/>
      <c r="T265" s="231"/>
      <c r="U265" s="231"/>
      <c r="V265" s="231"/>
      <c r="W265" s="231"/>
      <c r="X265" s="231"/>
      <c r="Y265" s="231"/>
      <c r="Z265" s="231"/>
    </row>
    <row r="266" spans="1:26" ht="14.25" customHeight="1">
      <c r="A266" s="323">
        <v>2</v>
      </c>
      <c r="B266" s="324">
        <v>4</v>
      </c>
      <c r="C266" s="324">
        <v>9</v>
      </c>
      <c r="D266" s="324">
        <v>1</v>
      </c>
      <c r="E266" s="324"/>
      <c r="F266" s="325" t="s">
        <v>824</v>
      </c>
      <c r="G266" s="326">
        <f t="shared" ref="G266:K266" si="149">+G267</f>
        <v>0</v>
      </c>
      <c r="H266" s="326">
        <f t="shared" si="149"/>
        <v>0</v>
      </c>
      <c r="I266" s="326">
        <f t="shared" si="149"/>
        <v>0</v>
      </c>
      <c r="J266" s="326">
        <f t="shared" si="149"/>
        <v>0</v>
      </c>
      <c r="K266" s="298">
        <f t="shared" si="149"/>
        <v>0</v>
      </c>
      <c r="L266" s="231"/>
      <c r="M266" s="231"/>
      <c r="N266" s="231"/>
      <c r="O266" s="231"/>
      <c r="P266" s="231"/>
      <c r="Q266" s="231"/>
      <c r="R266" s="231"/>
      <c r="S266" s="231"/>
      <c r="T266" s="231"/>
      <c r="U266" s="231"/>
      <c r="V266" s="231"/>
      <c r="W266" s="231"/>
      <c r="X266" s="231"/>
      <c r="Y266" s="231"/>
      <c r="Z266" s="231"/>
    </row>
    <row r="267" spans="1:26" ht="14.25" customHeight="1">
      <c r="A267" s="327">
        <v>2</v>
      </c>
      <c r="B267" s="328">
        <v>4</v>
      </c>
      <c r="C267" s="328">
        <v>9</v>
      </c>
      <c r="D267" s="328">
        <v>1</v>
      </c>
      <c r="E267" s="328" t="s">
        <v>618</v>
      </c>
      <c r="F267" s="329" t="s">
        <v>824</v>
      </c>
      <c r="G267" s="326"/>
      <c r="H267" s="326"/>
      <c r="I267" s="326"/>
      <c r="J267" s="301">
        <f>+J268</f>
        <v>0</v>
      </c>
      <c r="K267" s="302">
        <f>IFERROR(J267/$J$18*100,"0.00")</f>
        <v>0</v>
      </c>
      <c r="L267" s="231"/>
      <c r="M267" s="231"/>
      <c r="N267" s="231"/>
      <c r="O267" s="231"/>
      <c r="P267" s="231"/>
      <c r="Q267" s="231"/>
      <c r="R267" s="231"/>
      <c r="S267" s="231"/>
      <c r="T267" s="231"/>
      <c r="U267" s="231"/>
      <c r="V267" s="231"/>
      <c r="W267" s="231"/>
      <c r="X267" s="231"/>
      <c r="Y267" s="231"/>
      <c r="Z267" s="231"/>
    </row>
    <row r="268" spans="1:26" ht="14.25" customHeight="1">
      <c r="A268" s="323">
        <v>2</v>
      </c>
      <c r="B268" s="324">
        <v>4</v>
      </c>
      <c r="C268" s="324">
        <v>9</v>
      </c>
      <c r="D268" s="324">
        <v>4</v>
      </c>
      <c r="E268" s="324"/>
      <c r="F268" s="325" t="s">
        <v>825</v>
      </c>
      <c r="G268" s="326">
        <f t="shared" ref="G268:K268" si="150">+G269</f>
        <v>0</v>
      </c>
      <c r="H268" s="326">
        <f t="shared" si="150"/>
        <v>0</v>
      </c>
      <c r="I268" s="326">
        <f t="shared" si="150"/>
        <v>0</v>
      </c>
      <c r="J268" s="326">
        <f t="shared" si="150"/>
        <v>0</v>
      </c>
      <c r="K268" s="298">
        <f t="shared" si="150"/>
        <v>0</v>
      </c>
      <c r="L268" s="231"/>
      <c r="M268" s="231"/>
      <c r="N268" s="231"/>
      <c r="O268" s="231"/>
      <c r="P268" s="231"/>
      <c r="Q268" s="231"/>
      <c r="R268" s="231"/>
      <c r="S268" s="231"/>
      <c r="T268" s="231"/>
      <c r="U268" s="231"/>
      <c r="V268" s="231"/>
      <c r="W268" s="231"/>
      <c r="X268" s="231"/>
      <c r="Y268" s="231"/>
      <c r="Z268" s="231"/>
    </row>
    <row r="269" spans="1:26" ht="14.25" customHeight="1">
      <c r="A269" s="327">
        <v>2</v>
      </c>
      <c r="B269" s="328">
        <v>4</v>
      </c>
      <c r="C269" s="328">
        <v>9</v>
      </c>
      <c r="D269" s="328">
        <v>4</v>
      </c>
      <c r="E269" s="328" t="s">
        <v>618</v>
      </c>
      <c r="F269" s="329" t="s">
        <v>825</v>
      </c>
      <c r="G269" s="326"/>
      <c r="H269" s="326"/>
      <c r="I269" s="326"/>
      <c r="J269" s="330"/>
      <c r="K269" s="302">
        <f>IFERROR(J269/$J$18*100,"0.00")</f>
        <v>0</v>
      </c>
      <c r="L269" s="231"/>
      <c r="M269" s="231"/>
      <c r="N269" s="231"/>
      <c r="O269" s="231"/>
      <c r="P269" s="231"/>
      <c r="Q269" s="231"/>
      <c r="R269" s="231"/>
      <c r="S269" s="231"/>
      <c r="T269" s="231"/>
      <c r="U269" s="231"/>
      <c r="V269" s="231"/>
      <c r="W269" s="231"/>
      <c r="X269" s="231"/>
      <c r="Y269" s="231"/>
      <c r="Z269" s="231"/>
    </row>
    <row r="270" spans="1:26" ht="14.25" customHeight="1">
      <c r="A270" s="315">
        <v>2</v>
      </c>
      <c r="B270" s="316">
        <v>6</v>
      </c>
      <c r="C270" s="316"/>
      <c r="D270" s="316"/>
      <c r="E270" s="316"/>
      <c r="F270" s="317" t="s">
        <v>826</v>
      </c>
      <c r="G270" s="318">
        <f t="shared" ref="G270:K270" si="151">+G271+G282+G289+G294+G301+G310+G313</f>
        <v>900000</v>
      </c>
      <c r="H270" s="318">
        <f t="shared" si="151"/>
        <v>10182732</v>
      </c>
      <c r="I270" s="318">
        <f t="shared" si="151"/>
        <v>0</v>
      </c>
      <c r="J270" s="318">
        <f t="shared" si="151"/>
        <v>11082732</v>
      </c>
      <c r="K270" s="318">
        <f t="shared" si="151"/>
        <v>2.9909936959053209</v>
      </c>
      <c r="L270" s="231"/>
      <c r="M270" s="231"/>
      <c r="N270" s="231"/>
      <c r="O270" s="231"/>
      <c r="P270" s="231"/>
      <c r="Q270" s="231"/>
      <c r="R270" s="231"/>
      <c r="S270" s="231"/>
      <c r="T270" s="231"/>
      <c r="U270" s="231"/>
      <c r="V270" s="231"/>
      <c r="W270" s="231"/>
      <c r="X270" s="231"/>
      <c r="Y270" s="231"/>
      <c r="Z270" s="231"/>
    </row>
    <row r="271" spans="1:26" ht="14.25" customHeight="1">
      <c r="A271" s="319">
        <v>2</v>
      </c>
      <c r="B271" s="320">
        <v>6</v>
      </c>
      <c r="C271" s="320">
        <v>1</v>
      </c>
      <c r="D271" s="320"/>
      <c r="E271" s="320"/>
      <c r="F271" s="321" t="s">
        <v>827</v>
      </c>
      <c r="G271" s="322">
        <f t="shared" ref="G271:K271" si="152">+G272+G274+G276+G278+G280</f>
        <v>0</v>
      </c>
      <c r="H271" s="322">
        <f t="shared" si="152"/>
        <v>765000</v>
      </c>
      <c r="I271" s="322">
        <f t="shared" si="152"/>
        <v>0</v>
      </c>
      <c r="J271" s="322">
        <f t="shared" si="152"/>
        <v>765000</v>
      </c>
      <c r="K271" s="322">
        <f t="shared" si="152"/>
        <v>0.20645723250977921</v>
      </c>
      <c r="L271" s="231"/>
      <c r="M271" s="231"/>
      <c r="N271" s="231"/>
      <c r="O271" s="231"/>
      <c r="P271" s="231"/>
      <c r="Q271" s="231"/>
      <c r="R271" s="231"/>
      <c r="S271" s="231"/>
      <c r="T271" s="231"/>
      <c r="U271" s="231"/>
      <c r="V271" s="231"/>
      <c r="W271" s="231"/>
      <c r="X271" s="231"/>
      <c r="Y271" s="231"/>
      <c r="Z271" s="231"/>
    </row>
    <row r="272" spans="1:26" ht="14.25" customHeight="1">
      <c r="A272" s="323">
        <v>2</v>
      </c>
      <c r="B272" s="324">
        <v>6</v>
      </c>
      <c r="C272" s="324">
        <v>1</v>
      </c>
      <c r="D272" s="324">
        <v>1</v>
      </c>
      <c r="E272" s="324"/>
      <c r="F272" s="325" t="s">
        <v>828</v>
      </c>
      <c r="G272" s="326">
        <f t="shared" ref="G272:K272" si="153">+G273</f>
        <v>0</v>
      </c>
      <c r="H272" s="326">
        <f t="shared" si="153"/>
        <v>345000</v>
      </c>
      <c r="I272" s="326">
        <f t="shared" si="153"/>
        <v>0</v>
      </c>
      <c r="J272" s="326">
        <f t="shared" si="153"/>
        <v>345000</v>
      </c>
      <c r="K272" s="298">
        <f t="shared" si="153"/>
        <v>9.3108163680880818E-2</v>
      </c>
      <c r="L272" s="231"/>
      <c r="M272" s="231"/>
      <c r="N272" s="231"/>
      <c r="O272" s="231"/>
      <c r="P272" s="231"/>
      <c r="Q272" s="231"/>
      <c r="R272" s="231"/>
      <c r="S272" s="231"/>
      <c r="T272" s="231"/>
      <c r="U272" s="231"/>
      <c r="V272" s="231"/>
      <c r="W272" s="231"/>
      <c r="X272" s="231"/>
      <c r="Y272" s="231"/>
      <c r="Z272" s="231"/>
    </row>
    <row r="273" spans="1:26" ht="14.25" customHeight="1">
      <c r="A273" s="327">
        <v>2</v>
      </c>
      <c r="B273" s="328">
        <v>6</v>
      </c>
      <c r="C273" s="328">
        <v>1</v>
      </c>
      <c r="D273" s="328">
        <v>1</v>
      </c>
      <c r="E273" s="328" t="s">
        <v>618</v>
      </c>
      <c r="F273" s="329" t="s">
        <v>828</v>
      </c>
      <c r="G273" s="326"/>
      <c r="H273" s="301">
        <v>345000</v>
      </c>
      <c r="I273" s="301"/>
      <c r="J273" s="301">
        <f>SUBTOTAL(9,G273:I273)</f>
        <v>345000</v>
      </c>
      <c r="K273" s="302">
        <f>IFERROR(J273/$J$18*100,"0.00")</f>
        <v>9.3108163680880818E-2</v>
      </c>
      <c r="L273" s="231"/>
      <c r="M273" s="231"/>
      <c r="N273" s="231"/>
      <c r="O273" s="231"/>
      <c r="P273" s="231"/>
      <c r="Q273" s="231"/>
      <c r="R273" s="231"/>
      <c r="S273" s="231"/>
      <c r="T273" s="231"/>
      <c r="U273" s="231"/>
      <c r="V273" s="231"/>
      <c r="W273" s="231"/>
      <c r="X273" s="231"/>
      <c r="Y273" s="231"/>
      <c r="Z273" s="231"/>
    </row>
    <row r="274" spans="1:26" ht="14.25" customHeight="1">
      <c r="A274" s="323">
        <v>2</v>
      </c>
      <c r="B274" s="324">
        <v>6</v>
      </c>
      <c r="C274" s="324">
        <v>1</v>
      </c>
      <c r="D274" s="324">
        <v>2</v>
      </c>
      <c r="E274" s="324"/>
      <c r="F274" s="325" t="s">
        <v>829</v>
      </c>
      <c r="G274" s="326">
        <f t="shared" ref="G274:K274" si="154">+G275</f>
        <v>0</v>
      </c>
      <c r="H274" s="326">
        <f t="shared" si="154"/>
        <v>0</v>
      </c>
      <c r="I274" s="326">
        <f t="shared" si="154"/>
        <v>0</v>
      </c>
      <c r="J274" s="326">
        <f t="shared" si="154"/>
        <v>0</v>
      </c>
      <c r="K274" s="298">
        <f t="shared" si="154"/>
        <v>0</v>
      </c>
      <c r="L274" s="231"/>
      <c r="M274" s="231"/>
      <c r="N274" s="231"/>
      <c r="O274" s="231"/>
      <c r="P274" s="231"/>
      <c r="Q274" s="231"/>
      <c r="R274" s="231"/>
      <c r="S274" s="231"/>
      <c r="T274" s="231"/>
      <c r="U274" s="231"/>
      <c r="V274" s="231"/>
      <c r="W274" s="231"/>
      <c r="X274" s="231"/>
      <c r="Y274" s="231"/>
      <c r="Z274" s="231"/>
    </row>
    <row r="275" spans="1:26" ht="14.25" customHeight="1">
      <c r="A275" s="327">
        <v>2</v>
      </c>
      <c r="B275" s="328">
        <v>6</v>
      </c>
      <c r="C275" s="328">
        <v>1</v>
      </c>
      <c r="D275" s="328">
        <v>2</v>
      </c>
      <c r="E275" s="328" t="s">
        <v>618</v>
      </c>
      <c r="F275" s="329" t="s">
        <v>829</v>
      </c>
      <c r="G275" s="326"/>
      <c r="H275" s="297"/>
      <c r="I275" s="297"/>
      <c r="J275" s="301">
        <f>SUBTOTAL(9,G275:I275)</f>
        <v>0</v>
      </c>
      <c r="K275" s="302">
        <f>IFERROR(J275/$J$18*100,"0.00")</f>
        <v>0</v>
      </c>
      <c r="L275" s="231"/>
      <c r="M275" s="231"/>
      <c r="N275" s="231"/>
      <c r="O275" s="231"/>
      <c r="P275" s="231"/>
      <c r="Q275" s="231"/>
      <c r="R275" s="231"/>
      <c r="S275" s="231"/>
      <c r="T275" s="231"/>
      <c r="U275" s="231"/>
      <c r="V275" s="231"/>
      <c r="W275" s="231"/>
      <c r="X275" s="231"/>
      <c r="Y275" s="231"/>
      <c r="Z275" s="231"/>
    </row>
    <row r="276" spans="1:26" ht="14.25" customHeight="1">
      <c r="A276" s="323">
        <v>2</v>
      </c>
      <c r="B276" s="324">
        <v>6</v>
      </c>
      <c r="C276" s="324">
        <v>1</v>
      </c>
      <c r="D276" s="324">
        <v>3</v>
      </c>
      <c r="E276" s="324"/>
      <c r="F276" s="325" t="s">
        <v>830</v>
      </c>
      <c r="G276" s="326">
        <f t="shared" ref="G276:K276" si="155">+G277</f>
        <v>0</v>
      </c>
      <c r="H276" s="326">
        <f t="shared" si="155"/>
        <v>320000</v>
      </c>
      <c r="I276" s="326">
        <f t="shared" si="155"/>
        <v>0</v>
      </c>
      <c r="J276" s="326">
        <f t="shared" si="155"/>
        <v>320000</v>
      </c>
      <c r="K276" s="298">
        <f t="shared" si="155"/>
        <v>8.6361195298208307E-2</v>
      </c>
      <c r="L276" s="231"/>
      <c r="M276" s="231"/>
      <c r="N276" s="231"/>
      <c r="O276" s="231"/>
      <c r="P276" s="231"/>
      <c r="Q276" s="231"/>
      <c r="R276" s="231"/>
      <c r="S276" s="231"/>
      <c r="T276" s="231"/>
      <c r="U276" s="231"/>
      <c r="V276" s="231"/>
      <c r="W276" s="231"/>
      <c r="X276" s="231"/>
      <c r="Y276" s="231"/>
      <c r="Z276" s="231"/>
    </row>
    <row r="277" spans="1:26" ht="14.25" customHeight="1">
      <c r="A277" s="327">
        <v>2</v>
      </c>
      <c r="B277" s="328">
        <v>6</v>
      </c>
      <c r="C277" s="328">
        <v>1</v>
      </c>
      <c r="D277" s="328">
        <v>3</v>
      </c>
      <c r="E277" s="328" t="s">
        <v>618</v>
      </c>
      <c r="F277" s="329" t="s">
        <v>830</v>
      </c>
      <c r="G277" s="326"/>
      <c r="H277" s="301">
        <v>320000</v>
      </c>
      <c r="I277" s="301"/>
      <c r="J277" s="301">
        <f>SUBTOTAL(9,G277:I277)</f>
        <v>320000</v>
      </c>
      <c r="K277" s="302">
        <f>IFERROR(J277/$J$18*100,"0.00")</f>
        <v>8.6361195298208307E-2</v>
      </c>
      <c r="L277" s="231"/>
      <c r="M277" s="231"/>
      <c r="N277" s="231"/>
      <c r="O277" s="231"/>
      <c r="P277" s="231"/>
      <c r="Q277" s="231"/>
      <c r="R277" s="231"/>
      <c r="S277" s="231"/>
      <c r="T277" s="231"/>
      <c r="U277" s="231"/>
      <c r="V277" s="231"/>
      <c r="W277" s="231"/>
      <c r="X277" s="231"/>
      <c r="Y277" s="231"/>
      <c r="Z277" s="231"/>
    </row>
    <row r="278" spans="1:26" ht="14.25" customHeight="1">
      <c r="A278" s="323">
        <v>2</v>
      </c>
      <c r="B278" s="324">
        <v>6</v>
      </c>
      <c r="C278" s="324">
        <v>1</v>
      </c>
      <c r="D278" s="324">
        <v>4</v>
      </c>
      <c r="E278" s="324"/>
      <c r="F278" s="325" t="s">
        <v>831</v>
      </c>
      <c r="G278" s="326">
        <f t="shared" ref="G278:K278" si="156">+G279</f>
        <v>0</v>
      </c>
      <c r="H278" s="326">
        <f t="shared" si="156"/>
        <v>100000</v>
      </c>
      <c r="I278" s="326">
        <f t="shared" si="156"/>
        <v>0</v>
      </c>
      <c r="J278" s="326">
        <f t="shared" si="156"/>
        <v>100000</v>
      </c>
      <c r="K278" s="298">
        <f t="shared" si="156"/>
        <v>2.6987873530690092E-2</v>
      </c>
      <c r="L278" s="231"/>
      <c r="M278" s="231"/>
      <c r="N278" s="231"/>
      <c r="O278" s="231"/>
      <c r="P278" s="231"/>
      <c r="Q278" s="231"/>
      <c r="R278" s="231"/>
      <c r="S278" s="231"/>
      <c r="T278" s="231"/>
      <c r="U278" s="231"/>
      <c r="V278" s="231"/>
      <c r="W278" s="231"/>
      <c r="X278" s="231"/>
      <c r="Y278" s="231"/>
      <c r="Z278" s="231"/>
    </row>
    <row r="279" spans="1:26" ht="14.25" customHeight="1">
      <c r="A279" s="327">
        <v>2</v>
      </c>
      <c r="B279" s="328">
        <v>6</v>
      </c>
      <c r="C279" s="328">
        <v>1</v>
      </c>
      <c r="D279" s="328">
        <v>4</v>
      </c>
      <c r="E279" s="328" t="s">
        <v>618</v>
      </c>
      <c r="F279" s="329" t="s">
        <v>831</v>
      </c>
      <c r="G279" s="326"/>
      <c r="H279" s="297">
        <v>100000</v>
      </c>
      <c r="I279" s="297"/>
      <c r="J279" s="301">
        <f>SUBTOTAL(9,G279:I279)</f>
        <v>100000</v>
      </c>
      <c r="K279" s="302">
        <f>IFERROR(J279/$J$18*100,"0.00")</f>
        <v>2.6987873530690092E-2</v>
      </c>
      <c r="L279" s="231"/>
      <c r="M279" s="231"/>
      <c r="N279" s="231"/>
      <c r="O279" s="231"/>
      <c r="P279" s="231"/>
      <c r="Q279" s="231"/>
      <c r="R279" s="231"/>
      <c r="S279" s="231"/>
      <c r="T279" s="231"/>
      <c r="U279" s="231"/>
      <c r="V279" s="231"/>
      <c r="W279" s="231"/>
      <c r="X279" s="231"/>
      <c r="Y279" s="231"/>
      <c r="Z279" s="231"/>
    </row>
    <row r="280" spans="1:26" ht="14.25" customHeight="1">
      <c r="A280" s="323">
        <v>2</v>
      </c>
      <c r="B280" s="324">
        <v>6</v>
      </c>
      <c r="C280" s="324">
        <v>1</v>
      </c>
      <c r="D280" s="324">
        <v>9</v>
      </c>
      <c r="E280" s="324"/>
      <c r="F280" s="325" t="s">
        <v>832</v>
      </c>
      <c r="G280" s="326">
        <f t="shared" ref="G280:K280" si="157">+G281</f>
        <v>0</v>
      </c>
      <c r="H280" s="326">
        <f t="shared" si="157"/>
        <v>0</v>
      </c>
      <c r="I280" s="326">
        <f t="shared" si="157"/>
        <v>0</v>
      </c>
      <c r="J280" s="326">
        <f t="shared" si="157"/>
        <v>0</v>
      </c>
      <c r="K280" s="298">
        <f t="shared" si="157"/>
        <v>0</v>
      </c>
      <c r="L280" s="231"/>
      <c r="M280" s="231"/>
      <c r="N280" s="231"/>
      <c r="O280" s="231"/>
      <c r="P280" s="231"/>
      <c r="Q280" s="231"/>
      <c r="R280" s="231"/>
      <c r="S280" s="231"/>
      <c r="T280" s="231"/>
      <c r="U280" s="231"/>
      <c r="V280" s="231"/>
      <c r="W280" s="231"/>
      <c r="X280" s="231"/>
      <c r="Y280" s="231"/>
      <c r="Z280" s="231"/>
    </row>
    <row r="281" spans="1:26" ht="14.25" customHeight="1">
      <c r="A281" s="327">
        <v>2</v>
      </c>
      <c r="B281" s="328">
        <v>6</v>
      </c>
      <c r="C281" s="328">
        <v>1</v>
      </c>
      <c r="D281" s="328">
        <v>9</v>
      </c>
      <c r="E281" s="328" t="s">
        <v>618</v>
      </c>
      <c r="F281" s="329" t="s">
        <v>832</v>
      </c>
      <c r="G281" s="326"/>
      <c r="H281" s="301"/>
      <c r="I281" s="301"/>
      <c r="J281" s="301">
        <f>SUBTOTAL(9,G281:I281)</f>
        <v>0</v>
      </c>
      <c r="K281" s="302">
        <f>IFERROR(J281/$J$18*100,"0.00")</f>
        <v>0</v>
      </c>
      <c r="L281" s="231"/>
      <c r="M281" s="231"/>
      <c r="N281" s="231"/>
      <c r="O281" s="231"/>
      <c r="P281" s="231"/>
      <c r="Q281" s="231"/>
      <c r="R281" s="231"/>
      <c r="S281" s="231"/>
      <c r="T281" s="231"/>
      <c r="U281" s="231"/>
      <c r="V281" s="231"/>
      <c r="W281" s="231"/>
      <c r="X281" s="231"/>
      <c r="Y281" s="231"/>
      <c r="Z281" s="231"/>
    </row>
    <row r="282" spans="1:26" ht="14.25" customHeight="1">
      <c r="A282" s="319">
        <v>2</v>
      </c>
      <c r="B282" s="320">
        <v>6</v>
      </c>
      <c r="C282" s="320">
        <v>2</v>
      </c>
      <c r="D282" s="320"/>
      <c r="E282" s="320"/>
      <c r="F282" s="321" t="s">
        <v>833</v>
      </c>
      <c r="G282" s="322"/>
      <c r="H282" s="322">
        <f t="shared" ref="H282:K282" si="158">+H283+H285+H287</f>
        <v>5500000</v>
      </c>
      <c r="I282" s="322">
        <f t="shared" si="158"/>
        <v>0</v>
      </c>
      <c r="J282" s="322">
        <f t="shared" si="158"/>
        <v>5500000</v>
      </c>
      <c r="K282" s="322">
        <f t="shared" si="158"/>
        <v>1.4843330441879552</v>
      </c>
      <c r="L282" s="231"/>
      <c r="M282" s="231"/>
      <c r="N282" s="231"/>
      <c r="O282" s="231"/>
      <c r="P282" s="231"/>
      <c r="Q282" s="231"/>
      <c r="R282" s="231"/>
      <c r="S282" s="231"/>
      <c r="T282" s="231"/>
      <c r="U282" s="231"/>
      <c r="V282" s="231"/>
      <c r="W282" s="231"/>
      <c r="X282" s="231"/>
      <c r="Y282" s="231"/>
      <c r="Z282" s="231"/>
    </row>
    <row r="283" spans="1:26" ht="14.25" customHeight="1">
      <c r="A283" s="323">
        <v>2</v>
      </c>
      <c r="B283" s="324">
        <v>6</v>
      </c>
      <c r="C283" s="324">
        <v>2</v>
      </c>
      <c r="D283" s="324">
        <v>1</v>
      </c>
      <c r="E283" s="324"/>
      <c r="F283" s="325" t="s">
        <v>834</v>
      </c>
      <c r="G283" s="326">
        <f t="shared" ref="G283:K283" si="159">+G284</f>
        <v>0</v>
      </c>
      <c r="H283" s="326">
        <f t="shared" si="159"/>
        <v>0</v>
      </c>
      <c r="I283" s="326">
        <f t="shared" si="159"/>
        <v>0</v>
      </c>
      <c r="J283" s="326">
        <f t="shared" si="159"/>
        <v>0</v>
      </c>
      <c r="K283" s="298">
        <f t="shared" si="159"/>
        <v>0</v>
      </c>
      <c r="L283" s="231"/>
      <c r="M283" s="231"/>
      <c r="N283" s="231"/>
      <c r="O283" s="231"/>
      <c r="P283" s="231"/>
      <c r="Q283" s="231"/>
      <c r="R283" s="231"/>
      <c r="S283" s="231"/>
      <c r="T283" s="231"/>
      <c r="U283" s="231"/>
      <c r="V283" s="231"/>
      <c r="W283" s="231"/>
      <c r="X283" s="231"/>
      <c r="Y283" s="231"/>
      <c r="Z283" s="231"/>
    </row>
    <row r="284" spans="1:26" ht="14.25" customHeight="1">
      <c r="A284" s="327">
        <v>2</v>
      </c>
      <c r="B284" s="328">
        <v>6</v>
      </c>
      <c r="C284" s="328">
        <v>2</v>
      </c>
      <c r="D284" s="328">
        <v>1</v>
      </c>
      <c r="E284" s="328" t="s">
        <v>618</v>
      </c>
      <c r="F284" s="329" t="s">
        <v>834</v>
      </c>
      <c r="G284" s="326"/>
      <c r="H284" s="301"/>
      <c r="I284" s="301"/>
      <c r="J284" s="301">
        <f>SUBTOTAL(9,G284:I284)</f>
        <v>0</v>
      </c>
      <c r="K284" s="302">
        <f>IFERROR(J284/$J$18*100,"0.00")</f>
        <v>0</v>
      </c>
      <c r="L284" s="231"/>
      <c r="M284" s="231"/>
      <c r="N284" s="231"/>
      <c r="O284" s="231"/>
      <c r="P284" s="231"/>
      <c r="Q284" s="231"/>
      <c r="R284" s="231"/>
      <c r="S284" s="231"/>
      <c r="T284" s="231"/>
      <c r="U284" s="231"/>
      <c r="V284" s="231"/>
      <c r="W284" s="231"/>
      <c r="X284" s="231"/>
      <c r="Y284" s="231"/>
      <c r="Z284" s="231"/>
    </row>
    <row r="285" spans="1:26" ht="14.25" customHeight="1">
      <c r="A285" s="323">
        <v>2</v>
      </c>
      <c r="B285" s="324">
        <v>6</v>
      </c>
      <c r="C285" s="324">
        <v>2</v>
      </c>
      <c r="D285" s="324">
        <v>3</v>
      </c>
      <c r="E285" s="324"/>
      <c r="F285" s="325" t="s">
        <v>835</v>
      </c>
      <c r="G285" s="326">
        <f t="shared" ref="G285:K285" si="160">+G286</f>
        <v>0</v>
      </c>
      <c r="H285" s="326">
        <f t="shared" si="160"/>
        <v>2700000</v>
      </c>
      <c r="I285" s="326">
        <f t="shared" si="160"/>
        <v>0</v>
      </c>
      <c r="J285" s="326">
        <f t="shared" si="160"/>
        <v>2700000</v>
      </c>
      <c r="K285" s="298">
        <f t="shared" si="160"/>
        <v>0.72867258532863255</v>
      </c>
      <c r="L285" s="231"/>
      <c r="M285" s="231"/>
      <c r="N285" s="231"/>
      <c r="O285" s="231"/>
      <c r="P285" s="231"/>
      <c r="Q285" s="231"/>
      <c r="R285" s="231"/>
      <c r="S285" s="231"/>
      <c r="T285" s="231"/>
      <c r="U285" s="231"/>
      <c r="V285" s="231"/>
      <c r="W285" s="231"/>
      <c r="X285" s="231"/>
      <c r="Y285" s="231"/>
      <c r="Z285" s="231"/>
    </row>
    <row r="286" spans="1:26" ht="14.25" customHeight="1">
      <c r="A286" s="327">
        <v>2</v>
      </c>
      <c r="B286" s="328">
        <v>6</v>
      </c>
      <c r="C286" s="328">
        <v>2</v>
      </c>
      <c r="D286" s="328">
        <v>3</v>
      </c>
      <c r="E286" s="328" t="s">
        <v>618</v>
      </c>
      <c r="F286" s="329" t="s">
        <v>835</v>
      </c>
      <c r="G286" s="326"/>
      <c r="H286" s="297">
        <v>2700000</v>
      </c>
      <c r="I286" s="297"/>
      <c r="J286" s="301">
        <f>SUBTOTAL(9,G286:I286)</f>
        <v>2700000</v>
      </c>
      <c r="K286" s="302">
        <f t="shared" ref="K286:K288" si="161">IFERROR(J286/$J$18*100,"0.00")</f>
        <v>0.72867258532863255</v>
      </c>
      <c r="L286" s="231"/>
      <c r="M286" s="231"/>
      <c r="N286" s="231"/>
      <c r="O286" s="231"/>
      <c r="P286" s="231"/>
      <c r="Q286" s="231"/>
      <c r="R286" s="231"/>
      <c r="S286" s="231"/>
      <c r="T286" s="231"/>
      <c r="U286" s="231"/>
      <c r="V286" s="231"/>
      <c r="W286" s="231"/>
      <c r="X286" s="231"/>
      <c r="Y286" s="231"/>
      <c r="Z286" s="231"/>
    </row>
    <row r="287" spans="1:26" ht="14.25" customHeight="1">
      <c r="A287" s="323">
        <v>2</v>
      </c>
      <c r="B287" s="324">
        <v>6</v>
      </c>
      <c r="C287" s="324">
        <v>2</v>
      </c>
      <c r="D287" s="324">
        <v>4</v>
      </c>
      <c r="E287" s="324"/>
      <c r="F287" s="325" t="s">
        <v>836</v>
      </c>
      <c r="G287" s="326">
        <f>+G288</f>
        <v>0</v>
      </c>
      <c r="H287" s="297">
        <f t="shared" ref="H287:I287" si="162">+H288+H289+H290+H291+H292+H293+H294</f>
        <v>2800000</v>
      </c>
      <c r="I287" s="297">
        <f t="shared" si="162"/>
        <v>0</v>
      </c>
      <c r="J287" s="297">
        <v>2800000</v>
      </c>
      <c r="K287" s="298">
        <f t="shared" si="161"/>
        <v>0.75566045885932265</v>
      </c>
      <c r="L287" s="231"/>
      <c r="M287" s="231"/>
      <c r="N287" s="231"/>
      <c r="O287" s="231"/>
      <c r="P287" s="231"/>
      <c r="Q287" s="231"/>
      <c r="R287" s="231"/>
      <c r="S287" s="231"/>
      <c r="T287" s="231"/>
      <c r="U287" s="231"/>
      <c r="V287" s="231"/>
      <c r="W287" s="231"/>
      <c r="X287" s="231"/>
      <c r="Y287" s="231"/>
      <c r="Z287" s="231"/>
    </row>
    <row r="288" spans="1:26" ht="14.25" customHeight="1">
      <c r="A288" s="327">
        <v>2</v>
      </c>
      <c r="B288" s="328">
        <v>6</v>
      </c>
      <c r="C288" s="328">
        <v>2</v>
      </c>
      <c r="D288" s="328">
        <v>4</v>
      </c>
      <c r="E288" s="328" t="s">
        <v>618</v>
      </c>
      <c r="F288" s="329" t="s">
        <v>836</v>
      </c>
      <c r="G288" s="326"/>
      <c r="H288" s="301"/>
      <c r="I288" s="301"/>
      <c r="J288" s="301">
        <f>SUBTOTAL(9,G288:I288)</f>
        <v>0</v>
      </c>
      <c r="K288" s="302">
        <f t="shared" si="161"/>
        <v>0</v>
      </c>
      <c r="L288" s="231"/>
      <c r="M288" s="231"/>
      <c r="N288" s="231"/>
      <c r="O288" s="231"/>
      <c r="P288" s="231"/>
      <c r="Q288" s="231"/>
      <c r="R288" s="231"/>
      <c r="S288" s="231"/>
      <c r="T288" s="231"/>
      <c r="U288" s="231"/>
      <c r="V288" s="231"/>
      <c r="W288" s="231"/>
      <c r="X288" s="231"/>
      <c r="Y288" s="231"/>
      <c r="Z288" s="231"/>
    </row>
    <row r="289" spans="1:26" ht="14.25" customHeight="1">
      <c r="A289" s="319">
        <v>2</v>
      </c>
      <c r="B289" s="320">
        <v>6</v>
      </c>
      <c r="C289" s="320">
        <v>3</v>
      </c>
      <c r="D289" s="320"/>
      <c r="E289" s="320"/>
      <c r="F289" s="321" t="s">
        <v>837</v>
      </c>
      <c r="G289" s="322">
        <f t="shared" ref="G289:K289" si="163">+G290+G292</f>
        <v>900000</v>
      </c>
      <c r="H289" s="322">
        <f t="shared" si="163"/>
        <v>0</v>
      </c>
      <c r="I289" s="322">
        <f t="shared" si="163"/>
        <v>0</v>
      </c>
      <c r="J289" s="322">
        <f t="shared" si="163"/>
        <v>900000</v>
      </c>
      <c r="K289" s="322">
        <f t="shared" si="163"/>
        <v>0.24289086177621083</v>
      </c>
      <c r="L289" s="231"/>
      <c r="M289" s="231"/>
      <c r="N289" s="231"/>
      <c r="O289" s="231"/>
      <c r="P289" s="231"/>
      <c r="Q289" s="231"/>
      <c r="R289" s="231"/>
      <c r="S289" s="231"/>
      <c r="T289" s="231"/>
      <c r="U289" s="231"/>
      <c r="V289" s="231"/>
      <c r="W289" s="231"/>
      <c r="X289" s="231"/>
      <c r="Y289" s="231"/>
      <c r="Z289" s="231"/>
    </row>
    <row r="290" spans="1:26" ht="14.25" customHeight="1">
      <c r="A290" s="323">
        <v>2</v>
      </c>
      <c r="B290" s="324">
        <v>6</v>
      </c>
      <c r="C290" s="324">
        <v>3</v>
      </c>
      <c r="D290" s="324">
        <v>1</v>
      </c>
      <c r="E290" s="324"/>
      <c r="F290" s="325" t="s">
        <v>838</v>
      </c>
      <c r="G290" s="326">
        <f t="shared" ref="G290:K290" si="164">+G291</f>
        <v>900000</v>
      </c>
      <c r="H290" s="326">
        <f t="shared" si="164"/>
        <v>0</v>
      </c>
      <c r="I290" s="326">
        <f t="shared" si="164"/>
        <v>0</v>
      </c>
      <c r="J290" s="326">
        <f t="shared" si="164"/>
        <v>900000</v>
      </c>
      <c r="K290" s="298">
        <f t="shared" si="164"/>
        <v>0.24289086177621083</v>
      </c>
      <c r="L290" s="231"/>
      <c r="M290" s="231"/>
      <c r="N290" s="231"/>
      <c r="O290" s="231"/>
      <c r="P290" s="231"/>
      <c r="Q290" s="231"/>
      <c r="R290" s="231"/>
      <c r="S290" s="231"/>
      <c r="T290" s="231"/>
      <c r="U290" s="231"/>
      <c r="V290" s="231"/>
      <c r="W290" s="231"/>
      <c r="X290" s="231"/>
      <c r="Y290" s="231"/>
      <c r="Z290" s="231"/>
    </row>
    <row r="291" spans="1:26" ht="14.25" customHeight="1">
      <c r="A291" s="327">
        <v>2</v>
      </c>
      <c r="B291" s="328">
        <v>6</v>
      </c>
      <c r="C291" s="328">
        <v>3</v>
      </c>
      <c r="D291" s="328">
        <v>1</v>
      </c>
      <c r="E291" s="328" t="s">
        <v>618</v>
      </c>
      <c r="F291" s="329" t="s">
        <v>838</v>
      </c>
      <c r="G291" s="326">
        <v>900000</v>
      </c>
      <c r="H291" s="301"/>
      <c r="I291" s="301"/>
      <c r="J291" s="301">
        <f>SUBTOTAL(9,G291:I291)</f>
        <v>900000</v>
      </c>
      <c r="K291" s="302">
        <f>IFERROR(J291/$J$18*100,"0.00")</f>
        <v>0.24289086177621083</v>
      </c>
      <c r="L291" s="231"/>
      <c r="M291" s="231"/>
      <c r="N291" s="231"/>
      <c r="O291" s="231"/>
      <c r="P291" s="231"/>
      <c r="Q291" s="231"/>
      <c r="R291" s="231"/>
      <c r="S291" s="231"/>
      <c r="T291" s="231"/>
      <c r="U291" s="231"/>
      <c r="V291" s="231"/>
      <c r="W291" s="231"/>
      <c r="X291" s="231"/>
      <c r="Y291" s="231"/>
      <c r="Z291" s="231"/>
    </row>
    <row r="292" spans="1:26" ht="14.25" customHeight="1">
      <c r="A292" s="323">
        <v>2</v>
      </c>
      <c r="B292" s="324">
        <v>6</v>
      </c>
      <c r="C292" s="324">
        <v>3</v>
      </c>
      <c r="D292" s="324">
        <v>2</v>
      </c>
      <c r="E292" s="324"/>
      <c r="F292" s="325" t="s">
        <v>839</v>
      </c>
      <c r="G292" s="326">
        <f t="shared" ref="G292:K292" si="165">+G293</f>
        <v>0</v>
      </c>
      <c r="H292" s="326">
        <f t="shared" si="165"/>
        <v>0</v>
      </c>
      <c r="I292" s="326">
        <f t="shared" si="165"/>
        <v>0</v>
      </c>
      <c r="J292" s="326">
        <f t="shared" si="165"/>
        <v>0</v>
      </c>
      <c r="K292" s="298">
        <f t="shared" si="165"/>
        <v>0</v>
      </c>
      <c r="L292" s="231"/>
      <c r="M292" s="231"/>
      <c r="N292" s="231"/>
      <c r="O292" s="231"/>
      <c r="P292" s="231"/>
      <c r="Q292" s="231"/>
      <c r="R292" s="231"/>
      <c r="S292" s="231"/>
      <c r="T292" s="231"/>
      <c r="U292" s="231"/>
      <c r="V292" s="231"/>
      <c r="W292" s="231"/>
      <c r="X292" s="231"/>
      <c r="Y292" s="231"/>
      <c r="Z292" s="231"/>
    </row>
    <row r="293" spans="1:26" ht="14.25" customHeight="1">
      <c r="A293" s="327">
        <v>2</v>
      </c>
      <c r="B293" s="328">
        <v>6</v>
      </c>
      <c r="C293" s="328">
        <v>3</v>
      </c>
      <c r="D293" s="328">
        <v>2</v>
      </c>
      <c r="E293" s="328" t="s">
        <v>618</v>
      </c>
      <c r="F293" s="329" t="s">
        <v>839</v>
      </c>
      <c r="G293" s="326"/>
      <c r="H293" s="301"/>
      <c r="I293" s="301"/>
      <c r="J293" s="301">
        <f>SUBTOTAL(9,G293:I293)</f>
        <v>0</v>
      </c>
      <c r="K293" s="302">
        <f>IFERROR(J293/$J$18*100,"0.00")</f>
        <v>0</v>
      </c>
      <c r="L293" s="231"/>
      <c r="M293" s="231"/>
      <c r="N293" s="231"/>
      <c r="O293" s="231"/>
      <c r="P293" s="231"/>
      <c r="Q293" s="231"/>
      <c r="R293" s="231"/>
      <c r="S293" s="231"/>
      <c r="T293" s="231"/>
      <c r="U293" s="231"/>
      <c r="V293" s="231"/>
      <c r="W293" s="231"/>
      <c r="X293" s="231"/>
      <c r="Y293" s="231"/>
      <c r="Z293" s="231"/>
    </row>
    <row r="294" spans="1:26" ht="14.25" customHeight="1">
      <c r="A294" s="319">
        <v>2</v>
      </c>
      <c r="B294" s="320">
        <v>6</v>
      </c>
      <c r="C294" s="320">
        <v>4</v>
      </c>
      <c r="D294" s="320"/>
      <c r="E294" s="320"/>
      <c r="F294" s="321" t="s">
        <v>840</v>
      </c>
      <c r="G294" s="322">
        <f t="shared" ref="G294:K294" si="166">+G295+G297+G299</f>
        <v>0</v>
      </c>
      <c r="H294" s="322">
        <f t="shared" si="166"/>
        <v>2800000</v>
      </c>
      <c r="I294" s="322">
        <f t="shared" si="166"/>
        <v>0</v>
      </c>
      <c r="J294" s="322">
        <f t="shared" si="166"/>
        <v>2800000</v>
      </c>
      <c r="K294" s="322">
        <f t="shared" si="166"/>
        <v>0.75566045885932265</v>
      </c>
      <c r="L294" s="231"/>
      <c r="M294" s="231"/>
      <c r="N294" s="231"/>
      <c r="O294" s="231"/>
      <c r="P294" s="231"/>
      <c r="Q294" s="231"/>
      <c r="R294" s="231"/>
      <c r="S294" s="231"/>
      <c r="T294" s="231"/>
      <c r="U294" s="231"/>
      <c r="V294" s="231"/>
      <c r="W294" s="231"/>
      <c r="X294" s="231"/>
      <c r="Y294" s="231"/>
      <c r="Z294" s="231"/>
    </row>
    <row r="295" spans="1:26" ht="14.25" customHeight="1">
      <c r="A295" s="323">
        <v>2</v>
      </c>
      <c r="B295" s="324">
        <v>6</v>
      </c>
      <c r="C295" s="324">
        <v>4</v>
      </c>
      <c r="D295" s="324">
        <v>1</v>
      </c>
      <c r="E295" s="324"/>
      <c r="F295" s="325" t="s">
        <v>841</v>
      </c>
      <c r="G295" s="326">
        <f t="shared" ref="G295:K295" si="167">+G296</f>
        <v>0</v>
      </c>
      <c r="H295" s="326">
        <f t="shared" si="167"/>
        <v>2800000</v>
      </c>
      <c r="I295" s="326">
        <f t="shared" si="167"/>
        <v>0</v>
      </c>
      <c r="J295" s="326">
        <f t="shared" si="167"/>
        <v>2800000</v>
      </c>
      <c r="K295" s="298">
        <f t="shared" si="167"/>
        <v>0.75566045885932265</v>
      </c>
      <c r="L295" s="231"/>
      <c r="M295" s="231"/>
      <c r="N295" s="231"/>
      <c r="O295" s="231"/>
      <c r="P295" s="231"/>
      <c r="Q295" s="231"/>
      <c r="R295" s="231"/>
      <c r="S295" s="231"/>
      <c r="T295" s="231"/>
      <c r="U295" s="231"/>
      <c r="V295" s="231"/>
      <c r="W295" s="231"/>
      <c r="X295" s="231"/>
      <c r="Y295" s="231"/>
      <c r="Z295" s="231"/>
    </row>
    <row r="296" spans="1:26" ht="14.25" customHeight="1">
      <c r="A296" s="327">
        <v>2</v>
      </c>
      <c r="B296" s="328">
        <v>6</v>
      </c>
      <c r="C296" s="328">
        <v>4</v>
      </c>
      <c r="D296" s="328">
        <v>1</v>
      </c>
      <c r="E296" s="328" t="s">
        <v>618</v>
      </c>
      <c r="F296" s="329" t="s">
        <v>841</v>
      </c>
      <c r="G296" s="326"/>
      <c r="H296" s="297">
        <v>2800000</v>
      </c>
      <c r="I296" s="297"/>
      <c r="J296" s="301">
        <f>SUBTOTAL(9,G296:I296)</f>
        <v>2800000</v>
      </c>
      <c r="K296" s="302">
        <f>IFERROR(J296/$J$18*100,"0.00")</f>
        <v>0.75566045885932265</v>
      </c>
      <c r="L296" s="231"/>
      <c r="M296" s="231"/>
      <c r="N296" s="231"/>
      <c r="O296" s="231"/>
      <c r="P296" s="231"/>
      <c r="Q296" s="231"/>
      <c r="R296" s="231"/>
      <c r="S296" s="231"/>
      <c r="T296" s="231"/>
      <c r="U296" s="231"/>
      <c r="V296" s="231"/>
      <c r="W296" s="231"/>
      <c r="X296" s="231"/>
      <c r="Y296" s="231"/>
      <c r="Z296" s="231"/>
    </row>
    <row r="297" spans="1:26" ht="14.25" customHeight="1">
      <c r="A297" s="323">
        <v>2</v>
      </c>
      <c r="B297" s="324">
        <v>6</v>
      </c>
      <c r="C297" s="324">
        <v>4</v>
      </c>
      <c r="D297" s="324">
        <v>2</v>
      </c>
      <c r="E297" s="324"/>
      <c r="F297" s="325" t="s">
        <v>842</v>
      </c>
      <c r="G297" s="326">
        <f t="shared" ref="G297:K297" si="168">+G298</f>
        <v>0</v>
      </c>
      <c r="H297" s="326">
        <f t="shared" si="168"/>
        <v>0</v>
      </c>
      <c r="I297" s="326">
        <f t="shared" si="168"/>
        <v>0</v>
      </c>
      <c r="J297" s="326">
        <f t="shared" si="168"/>
        <v>0</v>
      </c>
      <c r="K297" s="298">
        <f t="shared" si="168"/>
        <v>0</v>
      </c>
      <c r="L297" s="231"/>
      <c r="M297" s="231"/>
      <c r="N297" s="231"/>
      <c r="O297" s="231"/>
      <c r="P297" s="231"/>
      <c r="Q297" s="231"/>
      <c r="R297" s="231"/>
      <c r="S297" s="231"/>
      <c r="T297" s="231"/>
      <c r="U297" s="231"/>
      <c r="V297" s="231"/>
      <c r="W297" s="231"/>
      <c r="X297" s="231"/>
      <c r="Y297" s="231"/>
      <c r="Z297" s="231"/>
    </row>
    <row r="298" spans="1:26" ht="14.25" customHeight="1">
      <c r="A298" s="327">
        <v>2</v>
      </c>
      <c r="B298" s="328">
        <v>6</v>
      </c>
      <c r="C298" s="328">
        <v>4</v>
      </c>
      <c r="D298" s="328">
        <v>2</v>
      </c>
      <c r="E298" s="328" t="s">
        <v>618</v>
      </c>
      <c r="F298" s="329" t="s">
        <v>842</v>
      </c>
      <c r="G298" s="326"/>
      <c r="H298" s="326"/>
      <c r="I298" s="326"/>
      <c r="J298" s="301">
        <f>+J299+J300+J301+J302+J303+J304+J305</f>
        <v>0</v>
      </c>
      <c r="K298" s="302">
        <f>IFERROR(J298/$J$18*100,"0.00")</f>
        <v>0</v>
      </c>
      <c r="L298" s="231"/>
      <c r="M298" s="231"/>
      <c r="N298" s="231"/>
      <c r="O298" s="231"/>
      <c r="P298" s="231"/>
      <c r="Q298" s="231"/>
      <c r="R298" s="231"/>
      <c r="S298" s="231"/>
      <c r="T298" s="231"/>
      <c r="U298" s="231"/>
      <c r="V298" s="231"/>
      <c r="W298" s="231"/>
      <c r="X298" s="231"/>
      <c r="Y298" s="231"/>
      <c r="Z298" s="231"/>
    </row>
    <row r="299" spans="1:26" ht="14.25" customHeight="1">
      <c r="A299" s="323">
        <v>2</v>
      </c>
      <c r="B299" s="324">
        <v>6</v>
      </c>
      <c r="C299" s="324">
        <v>4</v>
      </c>
      <c r="D299" s="324">
        <v>8</v>
      </c>
      <c r="E299" s="324"/>
      <c r="F299" s="325" t="s">
        <v>843</v>
      </c>
      <c r="G299" s="326">
        <f t="shared" ref="G299:K299" si="169">+G300</f>
        <v>0</v>
      </c>
      <c r="H299" s="326">
        <f t="shared" si="169"/>
        <v>0</v>
      </c>
      <c r="I299" s="326">
        <f t="shared" si="169"/>
        <v>0</v>
      </c>
      <c r="J299" s="326">
        <f t="shared" si="169"/>
        <v>0</v>
      </c>
      <c r="K299" s="298">
        <f t="shared" si="169"/>
        <v>0</v>
      </c>
      <c r="L299" s="231"/>
      <c r="M299" s="231"/>
      <c r="N299" s="231"/>
      <c r="O299" s="231"/>
      <c r="P299" s="231"/>
      <c r="Q299" s="231"/>
      <c r="R299" s="231"/>
      <c r="S299" s="231"/>
      <c r="T299" s="231"/>
      <c r="U299" s="231"/>
      <c r="V299" s="231"/>
      <c r="W299" s="231"/>
      <c r="X299" s="231"/>
      <c r="Y299" s="231"/>
      <c r="Z299" s="231"/>
    </row>
    <row r="300" spans="1:26" ht="14.25" customHeight="1">
      <c r="A300" s="327">
        <v>2</v>
      </c>
      <c r="B300" s="328">
        <v>6</v>
      </c>
      <c r="C300" s="328">
        <v>4</v>
      </c>
      <c r="D300" s="328">
        <v>8</v>
      </c>
      <c r="E300" s="328" t="s">
        <v>618</v>
      </c>
      <c r="F300" s="329" t="s">
        <v>843</v>
      </c>
      <c r="G300" s="326"/>
      <c r="H300" s="301"/>
      <c r="I300" s="301"/>
      <c r="J300" s="301">
        <f>SUBTOTAL(9,G300:I300)</f>
        <v>0</v>
      </c>
      <c r="K300" s="302">
        <f>IFERROR(J300/$J$18*100,"0.00")</f>
        <v>0</v>
      </c>
      <c r="L300" s="231"/>
      <c r="M300" s="231"/>
      <c r="N300" s="231"/>
      <c r="O300" s="231"/>
      <c r="P300" s="231"/>
      <c r="Q300" s="231"/>
      <c r="R300" s="231"/>
      <c r="S300" s="231"/>
      <c r="T300" s="231"/>
      <c r="U300" s="231"/>
      <c r="V300" s="231"/>
      <c r="W300" s="231"/>
      <c r="X300" s="231"/>
      <c r="Y300" s="231"/>
      <c r="Z300" s="231"/>
    </row>
    <row r="301" spans="1:26" ht="14.25" customHeight="1">
      <c r="A301" s="319">
        <v>2</v>
      </c>
      <c r="B301" s="320">
        <v>6</v>
      </c>
      <c r="C301" s="320">
        <v>5</v>
      </c>
      <c r="D301" s="320"/>
      <c r="E301" s="320"/>
      <c r="F301" s="321" t="s">
        <v>844</v>
      </c>
      <c r="G301" s="322">
        <f t="shared" ref="G301:K301" si="170">+G302+G304+G306+G308</f>
        <v>0</v>
      </c>
      <c r="H301" s="322">
        <f t="shared" si="170"/>
        <v>0</v>
      </c>
      <c r="I301" s="322">
        <f t="shared" si="170"/>
        <v>0</v>
      </c>
      <c r="J301" s="322">
        <f t="shared" si="170"/>
        <v>0</v>
      </c>
      <c r="K301" s="322">
        <f t="shared" si="170"/>
        <v>0</v>
      </c>
      <c r="L301" s="231"/>
      <c r="M301" s="231"/>
      <c r="N301" s="231"/>
      <c r="O301" s="231"/>
      <c r="P301" s="231"/>
      <c r="Q301" s="231"/>
      <c r="R301" s="231"/>
      <c r="S301" s="231"/>
      <c r="T301" s="231"/>
      <c r="U301" s="231"/>
      <c r="V301" s="231"/>
      <c r="W301" s="231"/>
      <c r="X301" s="231"/>
      <c r="Y301" s="231"/>
      <c r="Z301" s="231"/>
    </row>
    <row r="302" spans="1:26" ht="14.25" customHeight="1">
      <c r="A302" s="323">
        <v>2</v>
      </c>
      <c r="B302" s="324">
        <v>6</v>
      </c>
      <c r="C302" s="324">
        <v>5</v>
      </c>
      <c r="D302" s="324">
        <v>2</v>
      </c>
      <c r="E302" s="324"/>
      <c r="F302" s="325" t="s">
        <v>845</v>
      </c>
      <c r="G302" s="326">
        <f t="shared" ref="G302:K302" si="171">+G303</f>
        <v>0</v>
      </c>
      <c r="H302" s="326">
        <f t="shared" si="171"/>
        <v>0</v>
      </c>
      <c r="I302" s="326">
        <f t="shared" si="171"/>
        <v>0</v>
      </c>
      <c r="J302" s="326">
        <f t="shared" si="171"/>
        <v>0</v>
      </c>
      <c r="K302" s="298">
        <f t="shared" si="171"/>
        <v>0</v>
      </c>
      <c r="L302" s="231"/>
      <c r="M302" s="231"/>
      <c r="N302" s="231"/>
      <c r="O302" s="231"/>
      <c r="P302" s="231"/>
      <c r="Q302" s="231"/>
      <c r="R302" s="231"/>
      <c r="S302" s="231"/>
      <c r="T302" s="231"/>
      <c r="U302" s="231"/>
      <c r="V302" s="231"/>
      <c r="W302" s="231"/>
      <c r="X302" s="231"/>
      <c r="Y302" s="231"/>
      <c r="Z302" s="231"/>
    </row>
    <row r="303" spans="1:26" ht="14.25" customHeight="1">
      <c r="A303" s="327">
        <v>2</v>
      </c>
      <c r="B303" s="328">
        <v>6</v>
      </c>
      <c r="C303" s="328">
        <v>5</v>
      </c>
      <c r="D303" s="328">
        <v>2</v>
      </c>
      <c r="E303" s="328" t="s">
        <v>618</v>
      </c>
      <c r="F303" s="329" t="s">
        <v>845</v>
      </c>
      <c r="G303" s="326"/>
      <c r="H303" s="301"/>
      <c r="I303" s="301"/>
      <c r="J303" s="301">
        <f>SUBTOTAL(9,G303:I303)</f>
        <v>0</v>
      </c>
      <c r="K303" s="302">
        <f>IFERROR(J303/$J$18*100,"0.00")</f>
        <v>0</v>
      </c>
      <c r="L303" s="231"/>
      <c r="M303" s="231"/>
      <c r="N303" s="231"/>
      <c r="O303" s="231"/>
      <c r="P303" s="231"/>
      <c r="Q303" s="231"/>
      <c r="R303" s="231"/>
      <c r="S303" s="231"/>
      <c r="T303" s="231"/>
      <c r="U303" s="231"/>
      <c r="V303" s="231"/>
      <c r="W303" s="231"/>
      <c r="X303" s="231"/>
      <c r="Y303" s="231"/>
      <c r="Z303" s="231"/>
    </row>
    <row r="304" spans="1:26" ht="14.25" customHeight="1">
      <c r="A304" s="323">
        <v>2</v>
      </c>
      <c r="B304" s="324">
        <v>6</v>
      </c>
      <c r="C304" s="324">
        <v>5</v>
      </c>
      <c r="D304" s="324">
        <v>4</v>
      </c>
      <c r="E304" s="324"/>
      <c r="F304" s="325" t="s">
        <v>846</v>
      </c>
      <c r="G304" s="326">
        <f t="shared" ref="G304:K304" si="172">+G305</f>
        <v>0</v>
      </c>
      <c r="H304" s="326">
        <f t="shared" si="172"/>
        <v>0</v>
      </c>
      <c r="I304" s="326">
        <f t="shared" si="172"/>
        <v>0</v>
      </c>
      <c r="J304" s="326">
        <f t="shared" si="172"/>
        <v>0</v>
      </c>
      <c r="K304" s="298">
        <f t="shared" si="172"/>
        <v>0</v>
      </c>
      <c r="L304" s="231"/>
      <c r="M304" s="231"/>
      <c r="N304" s="231"/>
      <c r="O304" s="231"/>
      <c r="P304" s="231"/>
      <c r="Q304" s="231"/>
      <c r="R304" s="231"/>
      <c r="S304" s="231"/>
      <c r="T304" s="231"/>
      <c r="U304" s="231"/>
      <c r="V304" s="231"/>
      <c r="W304" s="231"/>
      <c r="X304" s="231"/>
      <c r="Y304" s="231"/>
      <c r="Z304" s="231"/>
    </row>
    <row r="305" spans="1:26" ht="14.25" customHeight="1">
      <c r="A305" s="327">
        <v>2</v>
      </c>
      <c r="B305" s="328">
        <v>6</v>
      </c>
      <c r="C305" s="328">
        <v>5</v>
      </c>
      <c r="D305" s="328">
        <v>4</v>
      </c>
      <c r="E305" s="328" t="s">
        <v>618</v>
      </c>
      <c r="F305" s="329" t="s">
        <v>846</v>
      </c>
      <c r="G305" s="326"/>
      <c r="H305" s="297"/>
      <c r="I305" s="297"/>
      <c r="J305" s="301">
        <f>SUBTOTAL(9,G305:I305)</f>
        <v>0</v>
      </c>
      <c r="K305" s="302">
        <f>IFERROR(J305/$J$18*100,"0.00")</f>
        <v>0</v>
      </c>
      <c r="L305" s="231"/>
      <c r="M305" s="231"/>
      <c r="N305" s="231"/>
      <c r="O305" s="231"/>
      <c r="P305" s="231"/>
      <c r="Q305" s="231"/>
      <c r="R305" s="231"/>
      <c r="S305" s="231"/>
      <c r="T305" s="231"/>
      <c r="U305" s="231"/>
      <c r="V305" s="231"/>
      <c r="W305" s="231"/>
      <c r="X305" s="231"/>
      <c r="Y305" s="231"/>
      <c r="Z305" s="231"/>
    </row>
    <row r="306" spans="1:26" ht="14.25" customHeight="1">
      <c r="A306" s="323">
        <v>2</v>
      </c>
      <c r="B306" s="324">
        <v>6</v>
      </c>
      <c r="C306" s="324">
        <v>5</v>
      </c>
      <c r="D306" s="324">
        <v>5</v>
      </c>
      <c r="E306" s="324"/>
      <c r="F306" s="325" t="s">
        <v>847</v>
      </c>
      <c r="G306" s="326">
        <f t="shared" ref="G306:K306" si="173">+G307</f>
        <v>0</v>
      </c>
      <c r="H306" s="326">
        <f t="shared" si="173"/>
        <v>0</v>
      </c>
      <c r="I306" s="326">
        <f t="shared" si="173"/>
        <v>0</v>
      </c>
      <c r="J306" s="326">
        <f t="shared" si="173"/>
        <v>0</v>
      </c>
      <c r="K306" s="298">
        <f t="shared" si="173"/>
        <v>0</v>
      </c>
      <c r="L306" s="231"/>
      <c r="M306" s="231"/>
      <c r="N306" s="231"/>
      <c r="O306" s="231"/>
      <c r="P306" s="231"/>
      <c r="Q306" s="231"/>
      <c r="R306" s="231"/>
      <c r="S306" s="231"/>
      <c r="T306" s="231"/>
      <c r="U306" s="231"/>
      <c r="V306" s="231"/>
      <c r="W306" s="231"/>
      <c r="X306" s="231"/>
      <c r="Y306" s="231"/>
      <c r="Z306" s="231"/>
    </row>
    <row r="307" spans="1:26" ht="14.25" customHeight="1">
      <c r="A307" s="327">
        <v>2</v>
      </c>
      <c r="B307" s="328">
        <v>6</v>
      </c>
      <c r="C307" s="328">
        <v>5</v>
      </c>
      <c r="D307" s="328">
        <v>5</v>
      </c>
      <c r="E307" s="328" t="s">
        <v>618</v>
      </c>
      <c r="F307" s="329" t="s">
        <v>847</v>
      </c>
      <c r="G307" s="326"/>
      <c r="H307" s="301"/>
      <c r="I307" s="301"/>
      <c r="J307" s="301">
        <f>SUBTOTAL(9,G307:I307)</f>
        <v>0</v>
      </c>
      <c r="K307" s="302">
        <f>IFERROR(J307/$J$18*100,"0.00")</f>
        <v>0</v>
      </c>
      <c r="L307" s="231"/>
      <c r="M307" s="231"/>
      <c r="N307" s="231"/>
      <c r="O307" s="231"/>
      <c r="P307" s="231"/>
      <c r="Q307" s="231"/>
      <c r="R307" s="231"/>
      <c r="S307" s="231"/>
      <c r="T307" s="231"/>
      <c r="U307" s="231"/>
      <c r="V307" s="231"/>
      <c r="W307" s="231"/>
      <c r="X307" s="231"/>
      <c r="Y307" s="231"/>
      <c r="Z307" s="231"/>
    </row>
    <row r="308" spans="1:26" ht="14.25" customHeight="1">
      <c r="A308" s="323">
        <v>2</v>
      </c>
      <c r="B308" s="324">
        <v>6</v>
      </c>
      <c r="C308" s="324">
        <v>5</v>
      </c>
      <c r="D308" s="324">
        <v>6</v>
      </c>
      <c r="E308" s="324"/>
      <c r="F308" s="325" t="s">
        <v>848</v>
      </c>
      <c r="G308" s="326">
        <f t="shared" ref="G308:K308" si="174">+G309</f>
        <v>0</v>
      </c>
      <c r="H308" s="326">
        <f t="shared" si="174"/>
        <v>0</v>
      </c>
      <c r="I308" s="326">
        <f t="shared" si="174"/>
        <v>0</v>
      </c>
      <c r="J308" s="326">
        <f t="shared" si="174"/>
        <v>0</v>
      </c>
      <c r="K308" s="298">
        <f t="shared" si="174"/>
        <v>0</v>
      </c>
      <c r="L308" s="231"/>
      <c r="M308" s="231"/>
      <c r="N308" s="231"/>
      <c r="O308" s="231"/>
      <c r="P308" s="231"/>
      <c r="Q308" s="231"/>
      <c r="R308" s="231"/>
      <c r="S308" s="231"/>
      <c r="T308" s="231"/>
      <c r="U308" s="231"/>
      <c r="V308" s="231"/>
      <c r="W308" s="231"/>
      <c r="X308" s="231"/>
      <c r="Y308" s="231"/>
      <c r="Z308" s="231"/>
    </row>
    <row r="309" spans="1:26" ht="14.25" customHeight="1">
      <c r="A309" s="327">
        <v>2</v>
      </c>
      <c r="B309" s="328">
        <v>6</v>
      </c>
      <c r="C309" s="328">
        <v>5</v>
      </c>
      <c r="D309" s="328">
        <v>6</v>
      </c>
      <c r="E309" s="328" t="s">
        <v>618</v>
      </c>
      <c r="F309" s="329" t="s">
        <v>848</v>
      </c>
      <c r="G309" s="326"/>
      <c r="H309" s="301"/>
      <c r="I309" s="301"/>
      <c r="J309" s="301">
        <f>SUBTOTAL(9,G309:I309)</f>
        <v>0</v>
      </c>
      <c r="K309" s="302">
        <f>IFERROR(J309/$J$18*100,"0.00")</f>
        <v>0</v>
      </c>
      <c r="L309" s="231"/>
      <c r="M309" s="231"/>
      <c r="N309" s="231"/>
      <c r="O309" s="231"/>
      <c r="P309" s="231"/>
      <c r="Q309" s="231"/>
      <c r="R309" s="231"/>
      <c r="S309" s="231"/>
      <c r="T309" s="231"/>
      <c r="U309" s="231"/>
      <c r="V309" s="231"/>
      <c r="W309" s="231"/>
      <c r="X309" s="231"/>
      <c r="Y309" s="231"/>
      <c r="Z309" s="231"/>
    </row>
    <row r="310" spans="1:26" ht="14.25" customHeight="1">
      <c r="A310" s="319">
        <v>2</v>
      </c>
      <c r="B310" s="320">
        <v>6</v>
      </c>
      <c r="C310" s="320">
        <v>6</v>
      </c>
      <c r="D310" s="320"/>
      <c r="E310" s="320"/>
      <c r="F310" s="321" t="s">
        <v>849</v>
      </c>
      <c r="G310" s="322">
        <f t="shared" ref="G310:K310" si="175">+G311</f>
        <v>0</v>
      </c>
      <c r="H310" s="322">
        <f t="shared" si="175"/>
        <v>0</v>
      </c>
      <c r="I310" s="322">
        <f t="shared" si="175"/>
        <v>0</v>
      </c>
      <c r="J310" s="322">
        <f t="shared" si="175"/>
        <v>0</v>
      </c>
      <c r="K310" s="331">
        <f t="shared" si="175"/>
        <v>0</v>
      </c>
      <c r="L310" s="231"/>
      <c r="M310" s="231"/>
      <c r="N310" s="231"/>
      <c r="O310" s="231"/>
      <c r="P310" s="231"/>
      <c r="Q310" s="231"/>
      <c r="R310" s="231"/>
      <c r="S310" s="231"/>
      <c r="T310" s="231"/>
      <c r="U310" s="231"/>
      <c r="V310" s="231"/>
      <c r="W310" s="231"/>
      <c r="X310" s="231"/>
      <c r="Y310" s="231"/>
      <c r="Z310" s="231"/>
    </row>
    <row r="311" spans="1:26" ht="14.25" customHeight="1">
      <c r="A311" s="323">
        <v>2</v>
      </c>
      <c r="B311" s="324">
        <v>6</v>
      </c>
      <c r="C311" s="324">
        <v>6</v>
      </c>
      <c r="D311" s="324">
        <v>2</v>
      </c>
      <c r="E311" s="324"/>
      <c r="F311" s="325" t="s">
        <v>868</v>
      </c>
      <c r="G311" s="326">
        <f t="shared" ref="G311:K311" si="176">+G312</f>
        <v>0</v>
      </c>
      <c r="H311" s="326">
        <f t="shared" si="176"/>
        <v>0</v>
      </c>
      <c r="I311" s="326">
        <f t="shared" si="176"/>
        <v>0</v>
      </c>
      <c r="J311" s="326">
        <f t="shared" si="176"/>
        <v>0</v>
      </c>
      <c r="K311" s="298">
        <f t="shared" si="176"/>
        <v>0</v>
      </c>
      <c r="L311" s="231"/>
      <c r="M311" s="231"/>
      <c r="N311" s="231"/>
      <c r="O311" s="231"/>
      <c r="P311" s="231"/>
      <c r="Q311" s="231"/>
      <c r="R311" s="231"/>
      <c r="S311" s="231"/>
      <c r="T311" s="231"/>
      <c r="U311" s="231"/>
      <c r="V311" s="231"/>
      <c r="W311" s="231"/>
      <c r="X311" s="231"/>
      <c r="Y311" s="231"/>
      <c r="Z311" s="231"/>
    </row>
    <row r="312" spans="1:26" ht="14.25" customHeight="1">
      <c r="A312" s="327">
        <v>2</v>
      </c>
      <c r="B312" s="328">
        <v>6</v>
      </c>
      <c r="C312" s="328">
        <v>6</v>
      </c>
      <c r="D312" s="328">
        <v>2</v>
      </c>
      <c r="E312" s="328" t="s">
        <v>618</v>
      </c>
      <c r="F312" s="329" t="s">
        <v>868</v>
      </c>
      <c r="G312" s="326"/>
      <c r="H312" s="297"/>
      <c r="I312" s="297"/>
      <c r="J312" s="301">
        <f>SUBTOTAL(9,G312:I312)</f>
        <v>0</v>
      </c>
      <c r="K312" s="302">
        <f>IFERROR(J312/$J$18*100,"0.00")</f>
        <v>0</v>
      </c>
      <c r="L312" s="231"/>
      <c r="M312" s="231"/>
      <c r="N312" s="231"/>
      <c r="O312" s="231"/>
      <c r="P312" s="231"/>
      <c r="Q312" s="231"/>
      <c r="R312" s="231"/>
      <c r="S312" s="231"/>
      <c r="T312" s="231"/>
      <c r="U312" s="231"/>
      <c r="V312" s="231"/>
      <c r="W312" s="231"/>
      <c r="X312" s="231"/>
      <c r="Y312" s="231"/>
      <c r="Z312" s="231"/>
    </row>
    <row r="313" spans="1:26" ht="14.25" customHeight="1">
      <c r="A313" s="319">
        <v>2</v>
      </c>
      <c r="B313" s="320">
        <v>6</v>
      </c>
      <c r="C313" s="320">
        <v>8</v>
      </c>
      <c r="D313" s="320"/>
      <c r="E313" s="320"/>
      <c r="F313" s="321" t="s">
        <v>851</v>
      </c>
      <c r="G313" s="322">
        <f>+G314+G317+G319+G321</f>
        <v>0</v>
      </c>
      <c r="H313" s="294">
        <f t="shared" ref="H313:K313" si="177">+H314+H316</f>
        <v>1117732</v>
      </c>
      <c r="I313" s="294">
        <f t="shared" si="177"/>
        <v>0</v>
      </c>
      <c r="J313" s="294">
        <f t="shared" si="177"/>
        <v>1117732</v>
      </c>
      <c r="K313" s="294">
        <f t="shared" si="177"/>
        <v>0.301652098572053</v>
      </c>
      <c r="L313" s="231"/>
      <c r="M313" s="231"/>
      <c r="N313" s="231"/>
      <c r="O313" s="231"/>
      <c r="P313" s="231"/>
      <c r="Q313" s="231"/>
      <c r="R313" s="231"/>
      <c r="S313" s="231"/>
      <c r="T313" s="231"/>
      <c r="U313" s="231"/>
      <c r="V313" s="231"/>
      <c r="W313" s="231"/>
      <c r="X313" s="231"/>
      <c r="Y313" s="231"/>
      <c r="Z313" s="231"/>
    </row>
    <row r="314" spans="1:26" ht="14.25" customHeight="1">
      <c r="A314" s="323">
        <v>2</v>
      </c>
      <c r="B314" s="324">
        <v>6</v>
      </c>
      <c r="C314" s="324">
        <v>8</v>
      </c>
      <c r="D314" s="324">
        <v>3</v>
      </c>
      <c r="E314" s="324"/>
      <c r="F314" s="325" t="s">
        <v>852</v>
      </c>
      <c r="G314" s="326">
        <f>+G315+G316</f>
        <v>0</v>
      </c>
      <c r="H314" s="297">
        <f t="shared" ref="H314:K314" si="178">+H315</f>
        <v>600000</v>
      </c>
      <c r="I314" s="297">
        <f t="shared" si="178"/>
        <v>0</v>
      </c>
      <c r="J314" s="297">
        <f t="shared" si="178"/>
        <v>600000</v>
      </c>
      <c r="K314" s="298">
        <f t="shared" si="178"/>
        <v>0.16192724118414056</v>
      </c>
      <c r="L314" s="231"/>
      <c r="M314" s="231"/>
      <c r="N314" s="231"/>
      <c r="O314" s="231"/>
      <c r="P314" s="231"/>
      <c r="Q314" s="231"/>
      <c r="R314" s="231"/>
      <c r="S314" s="231"/>
      <c r="T314" s="231"/>
      <c r="U314" s="231"/>
      <c r="V314" s="231"/>
      <c r="W314" s="231"/>
      <c r="X314" s="231"/>
      <c r="Y314" s="231"/>
      <c r="Z314" s="231"/>
    </row>
    <row r="315" spans="1:26" ht="14.25" customHeight="1">
      <c r="A315" s="327">
        <v>2</v>
      </c>
      <c r="B315" s="328">
        <v>6</v>
      </c>
      <c r="C315" s="328">
        <v>8</v>
      </c>
      <c r="D315" s="328">
        <v>3</v>
      </c>
      <c r="E315" s="328" t="s">
        <v>618</v>
      </c>
      <c r="F315" s="329" t="s">
        <v>853</v>
      </c>
      <c r="G315" s="330"/>
      <c r="H315" s="330">
        <v>600000</v>
      </c>
      <c r="I315" s="330"/>
      <c r="J315" s="301">
        <f t="shared" ref="J315:J316" si="179">SUBTOTAL(9,G315:I315)</f>
        <v>600000</v>
      </c>
      <c r="K315" s="302">
        <f t="shared" ref="K315:K316" si="180">IFERROR(J315/$J$18*100,"0.00")</f>
        <v>0.16192724118414056</v>
      </c>
      <c r="L315" s="231"/>
      <c r="M315" s="231"/>
      <c r="N315" s="231"/>
      <c r="O315" s="231"/>
      <c r="P315" s="231"/>
      <c r="Q315" s="231"/>
      <c r="R315" s="231"/>
      <c r="S315" s="231"/>
      <c r="T315" s="231"/>
      <c r="U315" s="231"/>
      <c r="V315" s="231"/>
      <c r="W315" s="231"/>
      <c r="X315" s="231"/>
      <c r="Y315" s="231"/>
      <c r="Z315" s="231"/>
    </row>
    <row r="316" spans="1:26" ht="14.25" customHeight="1">
      <c r="A316" s="327">
        <v>2</v>
      </c>
      <c r="B316" s="328">
        <v>6</v>
      </c>
      <c r="C316" s="328">
        <v>8</v>
      </c>
      <c r="D316" s="328">
        <v>3</v>
      </c>
      <c r="E316" s="328" t="s">
        <v>620</v>
      </c>
      <c r="F316" s="329" t="s">
        <v>533</v>
      </c>
      <c r="G316" s="326"/>
      <c r="H316" s="326">
        <v>517732</v>
      </c>
      <c r="I316" s="326"/>
      <c r="J316" s="301">
        <f t="shared" si="179"/>
        <v>517732</v>
      </c>
      <c r="K316" s="302">
        <f t="shared" si="180"/>
        <v>0.13972485738791243</v>
      </c>
      <c r="L316" s="231"/>
      <c r="M316" s="231"/>
      <c r="N316" s="231"/>
      <c r="O316" s="231"/>
      <c r="P316" s="231"/>
      <c r="Q316" s="231"/>
      <c r="R316" s="231"/>
      <c r="S316" s="231"/>
      <c r="T316" s="231"/>
      <c r="U316" s="231"/>
      <c r="V316" s="231"/>
      <c r="W316" s="231"/>
      <c r="X316" s="231"/>
      <c r="Y316" s="231"/>
      <c r="Z316" s="231"/>
    </row>
    <row r="317" spans="1:26" ht="14.25" customHeight="1">
      <c r="A317" s="323">
        <v>2</v>
      </c>
      <c r="B317" s="324">
        <v>6</v>
      </c>
      <c r="C317" s="324">
        <v>8</v>
      </c>
      <c r="D317" s="324">
        <v>5</v>
      </c>
      <c r="E317" s="324"/>
      <c r="F317" s="325" t="s">
        <v>854</v>
      </c>
      <c r="G317" s="326">
        <f t="shared" ref="G317:K317" si="181">+G318</f>
        <v>0</v>
      </c>
      <c r="H317" s="326">
        <f t="shared" si="181"/>
        <v>0</v>
      </c>
      <c r="I317" s="326">
        <f t="shared" si="181"/>
        <v>0</v>
      </c>
      <c r="J317" s="326">
        <f t="shared" si="181"/>
        <v>0</v>
      </c>
      <c r="K317" s="298">
        <f t="shared" si="181"/>
        <v>0</v>
      </c>
      <c r="L317" s="231"/>
      <c r="M317" s="231"/>
      <c r="N317" s="231"/>
      <c r="O317" s="231"/>
      <c r="P317" s="231"/>
      <c r="Q317" s="231"/>
      <c r="R317" s="231"/>
      <c r="S317" s="231"/>
      <c r="T317" s="231"/>
      <c r="U317" s="231"/>
      <c r="V317" s="231"/>
      <c r="W317" s="231"/>
      <c r="X317" s="231"/>
      <c r="Y317" s="231"/>
      <c r="Z317" s="231"/>
    </row>
    <row r="318" spans="1:26" ht="14.25" customHeight="1">
      <c r="A318" s="327">
        <v>2</v>
      </c>
      <c r="B318" s="328">
        <v>6</v>
      </c>
      <c r="C318" s="328">
        <v>8</v>
      </c>
      <c r="D318" s="328">
        <v>5</v>
      </c>
      <c r="E318" s="328" t="s">
        <v>618</v>
      </c>
      <c r="F318" s="329" t="s">
        <v>854</v>
      </c>
      <c r="G318" s="326"/>
      <c r="H318" s="326"/>
      <c r="I318" s="326"/>
      <c r="J318" s="301">
        <f>SUBTOTAL(9,G318:I318)</f>
        <v>0</v>
      </c>
      <c r="K318" s="302">
        <f>IFERROR(J318/$J$18*100,"0.00")</f>
        <v>0</v>
      </c>
      <c r="L318" s="231"/>
      <c r="M318" s="231"/>
      <c r="N318" s="231"/>
      <c r="O318" s="231"/>
      <c r="P318" s="231"/>
      <c r="Q318" s="231"/>
      <c r="R318" s="231"/>
      <c r="S318" s="231"/>
      <c r="T318" s="231"/>
      <c r="U318" s="231"/>
      <c r="V318" s="231"/>
      <c r="W318" s="231"/>
      <c r="X318" s="231"/>
      <c r="Y318" s="231"/>
      <c r="Z318" s="231"/>
    </row>
    <row r="319" spans="1:26" ht="14.25" customHeight="1">
      <c r="A319" s="323">
        <v>2</v>
      </c>
      <c r="B319" s="324">
        <v>6</v>
      </c>
      <c r="C319" s="324">
        <v>8</v>
      </c>
      <c r="D319" s="324">
        <v>8</v>
      </c>
      <c r="E319" s="324"/>
      <c r="F319" s="325" t="s">
        <v>855</v>
      </c>
      <c r="G319" s="326">
        <f t="shared" ref="G319:K319" si="182">+G320</f>
        <v>0</v>
      </c>
      <c r="H319" s="326">
        <f t="shared" si="182"/>
        <v>0</v>
      </c>
      <c r="I319" s="326">
        <f t="shared" si="182"/>
        <v>0</v>
      </c>
      <c r="J319" s="326">
        <f t="shared" si="182"/>
        <v>0</v>
      </c>
      <c r="K319" s="298">
        <f t="shared" si="182"/>
        <v>0</v>
      </c>
      <c r="L319" s="231"/>
      <c r="M319" s="231"/>
      <c r="N319" s="231"/>
      <c r="O319" s="231"/>
      <c r="P319" s="231"/>
      <c r="Q319" s="231"/>
      <c r="R319" s="231"/>
      <c r="S319" s="231"/>
      <c r="T319" s="231"/>
      <c r="U319" s="231"/>
      <c r="V319" s="231"/>
      <c r="W319" s="231"/>
      <c r="X319" s="231"/>
      <c r="Y319" s="231"/>
      <c r="Z319" s="231"/>
    </row>
    <row r="320" spans="1:26" ht="14.25" customHeight="1">
      <c r="A320" s="327">
        <v>2</v>
      </c>
      <c r="B320" s="328">
        <v>6</v>
      </c>
      <c r="C320" s="328">
        <v>8</v>
      </c>
      <c r="D320" s="328">
        <v>8</v>
      </c>
      <c r="E320" s="328" t="s">
        <v>618</v>
      </c>
      <c r="F320" s="329" t="s">
        <v>856</v>
      </c>
      <c r="G320" s="330"/>
      <c r="H320" s="330"/>
      <c r="I320" s="330"/>
      <c r="J320" s="301">
        <f>SUBTOTAL(9,G320:I320)</f>
        <v>0</v>
      </c>
      <c r="K320" s="302">
        <f>IFERROR(J320/$J$18*100,"0.00")</f>
        <v>0</v>
      </c>
      <c r="L320" s="231"/>
      <c r="M320" s="231"/>
      <c r="N320" s="231"/>
      <c r="O320" s="231"/>
      <c r="P320" s="231"/>
      <c r="Q320" s="231"/>
      <c r="R320" s="231"/>
      <c r="S320" s="231"/>
      <c r="T320" s="231"/>
      <c r="U320" s="231"/>
      <c r="V320" s="231"/>
      <c r="W320" s="231"/>
      <c r="X320" s="231"/>
      <c r="Y320" s="231"/>
      <c r="Z320" s="231"/>
    </row>
    <row r="321" spans="1:26" ht="14.25" customHeight="1">
      <c r="A321" s="323">
        <v>2</v>
      </c>
      <c r="B321" s="324">
        <v>6</v>
      </c>
      <c r="C321" s="324">
        <v>8</v>
      </c>
      <c r="D321" s="324">
        <v>9</v>
      </c>
      <c r="E321" s="324"/>
      <c r="F321" s="325" t="s">
        <v>857</v>
      </c>
      <c r="G321" s="326">
        <f t="shared" ref="G321:K321" si="183">+G322</f>
        <v>0</v>
      </c>
      <c r="H321" s="326">
        <f t="shared" si="183"/>
        <v>0</v>
      </c>
      <c r="I321" s="326">
        <f t="shared" si="183"/>
        <v>0</v>
      </c>
      <c r="J321" s="326">
        <f t="shared" si="183"/>
        <v>0</v>
      </c>
      <c r="K321" s="298">
        <f t="shared" si="183"/>
        <v>0</v>
      </c>
      <c r="L321" s="231"/>
      <c r="M321" s="231"/>
      <c r="N321" s="231"/>
      <c r="O321" s="231"/>
      <c r="P321" s="231"/>
      <c r="Q321" s="231"/>
      <c r="R321" s="231"/>
      <c r="S321" s="231"/>
      <c r="T321" s="231"/>
      <c r="U321" s="231"/>
      <c r="V321" s="231"/>
      <c r="W321" s="231"/>
      <c r="X321" s="231"/>
      <c r="Y321" s="231"/>
      <c r="Z321" s="231"/>
    </row>
    <row r="322" spans="1:26" ht="14.25" customHeight="1">
      <c r="A322" s="327">
        <v>2</v>
      </c>
      <c r="B322" s="328">
        <v>6</v>
      </c>
      <c r="C322" s="328">
        <v>8</v>
      </c>
      <c r="D322" s="328">
        <v>9</v>
      </c>
      <c r="E322" s="328" t="s">
        <v>618</v>
      </c>
      <c r="F322" s="329" t="s">
        <v>857</v>
      </c>
      <c r="G322" s="326"/>
      <c r="H322" s="301"/>
      <c r="I322" s="301"/>
      <c r="J322" s="301">
        <f>SUBTOTAL(9,G322:I322)</f>
        <v>0</v>
      </c>
      <c r="K322" s="302">
        <f>IFERROR(J322/$J$18*100,"0.00")</f>
        <v>0</v>
      </c>
      <c r="L322" s="231"/>
      <c r="M322" s="231"/>
      <c r="N322" s="231"/>
      <c r="O322" s="231"/>
      <c r="P322" s="231"/>
      <c r="Q322" s="231"/>
      <c r="R322" s="231"/>
      <c r="S322" s="231"/>
      <c r="T322" s="231"/>
      <c r="U322" s="231"/>
      <c r="V322" s="231"/>
      <c r="W322" s="231"/>
      <c r="X322" s="231"/>
      <c r="Y322" s="231"/>
      <c r="Z322" s="231"/>
    </row>
    <row r="323" spans="1:26" ht="14.25" customHeight="1">
      <c r="A323" s="315">
        <v>2</v>
      </c>
      <c r="B323" s="316">
        <v>7</v>
      </c>
      <c r="C323" s="316"/>
      <c r="D323" s="316"/>
      <c r="E323" s="316"/>
      <c r="F323" s="317" t="s">
        <v>858</v>
      </c>
      <c r="G323" s="318">
        <f t="shared" ref="G323:K323" si="184">+G324</f>
        <v>0</v>
      </c>
      <c r="H323" s="318">
        <f t="shared" si="184"/>
        <v>34626622</v>
      </c>
      <c r="I323" s="318">
        <f t="shared" si="184"/>
        <v>0</v>
      </c>
      <c r="J323" s="318">
        <f t="shared" si="184"/>
        <v>34626622</v>
      </c>
      <c r="K323" s="333">
        <f t="shared" si="184"/>
        <v>9.3449889533101125</v>
      </c>
      <c r="L323" s="231"/>
      <c r="M323" s="231"/>
      <c r="N323" s="231"/>
      <c r="O323" s="231"/>
      <c r="P323" s="231"/>
      <c r="Q323" s="231"/>
      <c r="R323" s="231"/>
      <c r="S323" s="231"/>
      <c r="T323" s="231"/>
      <c r="U323" s="231"/>
      <c r="V323" s="231"/>
      <c r="W323" s="231"/>
      <c r="X323" s="231"/>
      <c r="Y323" s="231"/>
      <c r="Z323" s="231"/>
    </row>
    <row r="324" spans="1:26" ht="14.25" customHeight="1">
      <c r="A324" s="319">
        <v>2</v>
      </c>
      <c r="B324" s="320">
        <v>7</v>
      </c>
      <c r="C324" s="320">
        <v>1</v>
      </c>
      <c r="D324" s="320"/>
      <c r="E324" s="320"/>
      <c r="F324" s="321" t="s">
        <v>859</v>
      </c>
      <c r="G324" s="322">
        <f t="shared" ref="G324:K324" si="185">+G325</f>
        <v>0</v>
      </c>
      <c r="H324" s="322">
        <f t="shared" si="185"/>
        <v>34626622</v>
      </c>
      <c r="I324" s="322">
        <f t="shared" si="185"/>
        <v>0</v>
      </c>
      <c r="J324" s="322">
        <f t="shared" si="185"/>
        <v>34626622</v>
      </c>
      <c r="K324" s="331">
        <f t="shared" si="185"/>
        <v>9.3449889533101125</v>
      </c>
      <c r="L324" s="231"/>
      <c r="M324" s="231"/>
      <c r="N324" s="231"/>
      <c r="O324" s="231"/>
      <c r="P324" s="231"/>
      <c r="Q324" s="231"/>
      <c r="R324" s="231"/>
      <c r="S324" s="231"/>
      <c r="T324" s="231"/>
      <c r="U324" s="231"/>
      <c r="V324" s="231"/>
      <c r="W324" s="231"/>
      <c r="X324" s="231"/>
      <c r="Y324" s="231"/>
      <c r="Z324" s="231"/>
    </row>
    <row r="325" spans="1:26" ht="14.25" customHeight="1">
      <c r="A325" s="323">
        <v>2</v>
      </c>
      <c r="B325" s="324">
        <v>7</v>
      </c>
      <c r="C325" s="324">
        <v>1</v>
      </c>
      <c r="D325" s="324">
        <v>2</v>
      </c>
      <c r="E325" s="324"/>
      <c r="F325" s="325" t="s">
        <v>860</v>
      </c>
      <c r="G325" s="326">
        <f t="shared" ref="G325:I325" si="186">+G326</f>
        <v>0</v>
      </c>
      <c r="H325" s="326">
        <f t="shared" si="186"/>
        <v>34626622</v>
      </c>
      <c r="I325" s="326">
        <f t="shared" si="186"/>
        <v>0</v>
      </c>
      <c r="J325" s="301">
        <f t="shared" ref="J325:J326" si="187">SUBTOTAL(9,G325:I325)</f>
        <v>34626622</v>
      </c>
      <c r="K325" s="298">
        <f>+K326</f>
        <v>9.3449889533101125</v>
      </c>
      <c r="L325" s="231"/>
      <c r="M325" s="231"/>
      <c r="N325" s="231"/>
      <c r="O325" s="231"/>
      <c r="P325" s="231"/>
      <c r="Q325" s="231"/>
      <c r="R325" s="231"/>
      <c r="S325" s="231"/>
      <c r="T325" s="231"/>
      <c r="U325" s="231"/>
      <c r="V325" s="231"/>
      <c r="W325" s="231"/>
      <c r="X325" s="231"/>
      <c r="Y325" s="231"/>
      <c r="Z325" s="231"/>
    </row>
    <row r="326" spans="1:26" ht="14.25" customHeight="1">
      <c r="A326" s="57">
        <v>2</v>
      </c>
      <c r="B326" s="58">
        <v>7</v>
      </c>
      <c r="C326" s="58">
        <v>1</v>
      </c>
      <c r="D326" s="58">
        <v>2</v>
      </c>
      <c r="E326" s="58" t="s">
        <v>618</v>
      </c>
      <c r="F326" s="59" t="s">
        <v>860</v>
      </c>
      <c r="G326" s="67"/>
      <c r="H326" s="304">
        <v>34626622</v>
      </c>
      <c r="I326" s="304"/>
      <c r="J326" s="330">
        <f t="shared" si="187"/>
        <v>34626622</v>
      </c>
      <c r="K326" s="62">
        <f>IFERROR(J326/$J$18*100,"0.00")</f>
        <v>9.3449889533101125</v>
      </c>
      <c r="L326" s="231"/>
      <c r="M326" s="231"/>
      <c r="N326" s="231"/>
      <c r="O326" s="231"/>
      <c r="P326" s="231"/>
      <c r="Q326" s="231"/>
      <c r="R326" s="231"/>
      <c r="S326" s="231"/>
      <c r="T326" s="231"/>
      <c r="U326" s="231"/>
      <c r="V326" s="231"/>
      <c r="W326" s="231"/>
      <c r="X326" s="231"/>
      <c r="Y326" s="231"/>
      <c r="Z326" s="231"/>
    </row>
    <row r="327" spans="1:26" ht="14.25" customHeight="1">
      <c r="A327" s="68"/>
      <c r="B327" s="68"/>
      <c r="C327" s="68"/>
      <c r="D327" s="68"/>
      <c r="E327" s="68"/>
      <c r="F327" s="68"/>
      <c r="G327" s="68"/>
      <c r="H327" s="68"/>
      <c r="I327" s="68"/>
      <c r="J327" s="68"/>
      <c r="K327" s="231"/>
      <c r="L327" s="231"/>
      <c r="M327" s="231"/>
      <c r="N327" s="231"/>
      <c r="O327" s="231"/>
      <c r="P327" s="231"/>
      <c r="Q327" s="231"/>
      <c r="R327" s="231"/>
      <c r="S327" s="231"/>
      <c r="T327" s="231"/>
      <c r="U327" s="231"/>
      <c r="V327" s="231"/>
      <c r="W327" s="231"/>
      <c r="X327" s="231"/>
      <c r="Y327" s="231"/>
      <c r="Z327" s="231"/>
    </row>
    <row r="328" spans="1:26" ht="14.25" customHeight="1">
      <c r="A328" s="68"/>
      <c r="B328" s="68"/>
      <c r="C328" s="68"/>
      <c r="D328" s="68"/>
      <c r="E328" s="68"/>
      <c r="F328" s="68"/>
      <c r="G328" s="68"/>
      <c r="H328" s="68"/>
      <c r="I328" s="68"/>
      <c r="J328" s="68"/>
      <c r="K328" s="231"/>
      <c r="L328" s="231"/>
      <c r="M328" s="231"/>
      <c r="N328" s="231"/>
      <c r="O328" s="231"/>
      <c r="P328" s="231"/>
      <c r="Q328" s="231"/>
      <c r="R328" s="231"/>
      <c r="S328" s="231"/>
      <c r="T328" s="231"/>
      <c r="U328" s="231"/>
      <c r="V328" s="231"/>
      <c r="W328" s="231"/>
      <c r="X328" s="231"/>
      <c r="Y328" s="231"/>
      <c r="Z328" s="231"/>
    </row>
    <row r="329" spans="1:26" ht="14.25" customHeight="1">
      <c r="A329" s="68"/>
      <c r="B329" s="68"/>
      <c r="C329" s="68"/>
      <c r="D329" s="68"/>
      <c r="E329" s="68"/>
      <c r="F329" s="68"/>
      <c r="G329" s="68"/>
      <c r="H329" s="68"/>
      <c r="I329" s="68"/>
      <c r="J329" s="68"/>
      <c r="K329" s="231"/>
      <c r="L329" s="231"/>
      <c r="M329" s="231"/>
      <c r="N329" s="231"/>
      <c r="O329" s="231"/>
      <c r="P329" s="231"/>
      <c r="Q329" s="231"/>
      <c r="R329" s="231"/>
      <c r="S329" s="231"/>
      <c r="T329" s="231"/>
      <c r="U329" s="231"/>
      <c r="V329" s="231"/>
      <c r="W329" s="231"/>
      <c r="X329" s="231"/>
      <c r="Y329" s="231"/>
      <c r="Z329" s="231"/>
    </row>
    <row r="330" spans="1:26" ht="14.25" customHeight="1">
      <c r="A330" s="68"/>
      <c r="B330" s="68"/>
      <c r="C330" s="68"/>
      <c r="D330" s="68"/>
      <c r="E330" s="68"/>
      <c r="F330" s="68"/>
      <c r="G330" s="68"/>
      <c r="H330" s="68"/>
      <c r="I330" s="68"/>
      <c r="J330" s="68"/>
      <c r="K330" s="231"/>
      <c r="L330" s="231"/>
      <c r="M330" s="231"/>
      <c r="N330" s="231"/>
      <c r="O330" s="231"/>
      <c r="P330" s="231"/>
      <c r="Q330" s="231"/>
      <c r="R330" s="231"/>
      <c r="S330" s="231"/>
      <c r="T330" s="231"/>
      <c r="U330" s="231"/>
      <c r="V330" s="231"/>
      <c r="W330" s="231"/>
      <c r="X330" s="231"/>
      <c r="Y330" s="231"/>
      <c r="Z330" s="231"/>
    </row>
    <row r="331" spans="1:26" ht="14.25" customHeight="1">
      <c r="A331" s="68"/>
      <c r="B331" s="68"/>
      <c r="C331" s="68"/>
      <c r="D331" s="68"/>
      <c r="E331" s="68"/>
      <c r="F331" s="68"/>
      <c r="G331" s="68"/>
      <c r="H331" s="68"/>
      <c r="I331" s="68"/>
      <c r="J331" s="68"/>
      <c r="K331" s="231"/>
      <c r="L331" s="231"/>
      <c r="M331" s="231"/>
      <c r="N331" s="231"/>
      <c r="O331" s="231"/>
      <c r="P331" s="231"/>
      <c r="Q331" s="231"/>
      <c r="R331" s="231"/>
      <c r="S331" s="231"/>
      <c r="T331" s="231"/>
      <c r="U331" s="231"/>
      <c r="V331" s="231"/>
      <c r="W331" s="231"/>
      <c r="X331" s="231"/>
      <c r="Y331" s="231"/>
      <c r="Z331" s="231"/>
    </row>
    <row r="332" spans="1:26" ht="14.25" customHeight="1">
      <c r="A332" s="68"/>
      <c r="B332" s="68"/>
      <c r="C332" s="68"/>
      <c r="D332" s="68"/>
      <c r="E332" s="68"/>
      <c r="F332" s="68"/>
      <c r="G332" s="68"/>
      <c r="H332" s="68"/>
      <c r="I332" s="68"/>
      <c r="J332" s="68"/>
      <c r="K332" s="231"/>
      <c r="L332" s="231"/>
      <c r="M332" s="231"/>
      <c r="N332" s="231"/>
      <c r="O332" s="231"/>
      <c r="P332" s="231"/>
      <c r="Q332" s="231"/>
      <c r="R332" s="231"/>
      <c r="S332" s="231"/>
      <c r="T332" s="231"/>
      <c r="U332" s="231"/>
      <c r="V332" s="231"/>
      <c r="W332" s="231"/>
      <c r="X332" s="231"/>
      <c r="Y332" s="231"/>
      <c r="Z332" s="231"/>
    </row>
    <row r="333" spans="1:26" ht="14.25" customHeight="1">
      <c r="A333" s="68"/>
      <c r="B333" s="68"/>
      <c r="C333" s="68"/>
      <c r="D333" s="68"/>
      <c r="E333" s="68"/>
      <c r="F333" s="68"/>
      <c r="G333" s="68"/>
      <c r="H333" s="68"/>
      <c r="I333" s="68"/>
      <c r="J333" s="68"/>
      <c r="K333" s="231"/>
      <c r="L333" s="231"/>
      <c r="M333" s="231"/>
      <c r="N333" s="231"/>
      <c r="O333" s="231"/>
      <c r="P333" s="231"/>
      <c r="Q333" s="231"/>
      <c r="R333" s="231"/>
      <c r="S333" s="231"/>
      <c r="T333" s="231"/>
      <c r="U333" s="231"/>
      <c r="V333" s="231"/>
      <c r="W333" s="231"/>
      <c r="X333" s="231"/>
      <c r="Y333" s="231"/>
      <c r="Z333" s="231"/>
    </row>
    <row r="334" spans="1:26" ht="14.25" customHeight="1">
      <c r="A334" s="68"/>
      <c r="B334" s="68"/>
      <c r="C334" s="68"/>
      <c r="D334" s="68"/>
      <c r="E334" s="68"/>
      <c r="F334" s="68"/>
      <c r="G334" s="68"/>
      <c r="H334" s="68"/>
      <c r="I334" s="68"/>
      <c r="J334" s="68"/>
      <c r="K334" s="231"/>
      <c r="L334" s="231"/>
      <c r="M334" s="231"/>
      <c r="N334" s="231"/>
      <c r="O334" s="231"/>
      <c r="P334" s="231"/>
      <c r="Q334" s="231"/>
      <c r="R334" s="231"/>
      <c r="S334" s="231"/>
      <c r="T334" s="231"/>
      <c r="U334" s="231"/>
      <c r="V334" s="231"/>
      <c r="W334" s="231"/>
      <c r="X334" s="231"/>
      <c r="Y334" s="231"/>
      <c r="Z334" s="231"/>
    </row>
    <row r="335" spans="1:26" ht="14.25" customHeight="1">
      <c r="A335" s="68"/>
      <c r="B335" s="68"/>
      <c r="C335" s="68"/>
      <c r="D335" s="68"/>
      <c r="E335" s="68"/>
      <c r="F335" s="68"/>
      <c r="G335" s="68"/>
      <c r="H335" s="68"/>
      <c r="I335" s="68"/>
      <c r="J335" s="68"/>
      <c r="K335" s="231"/>
      <c r="L335" s="231"/>
      <c r="M335" s="231"/>
      <c r="N335" s="231"/>
      <c r="O335" s="231"/>
      <c r="P335" s="231"/>
      <c r="Q335" s="231"/>
      <c r="R335" s="231"/>
      <c r="S335" s="231"/>
      <c r="T335" s="231"/>
      <c r="U335" s="231"/>
      <c r="V335" s="231"/>
      <c r="W335" s="231"/>
      <c r="X335" s="231"/>
      <c r="Y335" s="231"/>
      <c r="Z335" s="231"/>
    </row>
    <row r="336" spans="1:26" ht="14.25" customHeight="1">
      <c r="A336" s="68"/>
      <c r="B336" s="68"/>
      <c r="C336" s="68"/>
      <c r="D336" s="68"/>
      <c r="E336" s="68"/>
      <c r="F336" s="68"/>
      <c r="G336" s="68"/>
      <c r="H336" s="68"/>
      <c r="I336" s="68"/>
      <c r="J336" s="68"/>
      <c r="K336" s="231"/>
      <c r="L336" s="231"/>
      <c r="M336" s="231"/>
      <c r="N336" s="231"/>
      <c r="O336" s="231"/>
      <c r="P336" s="231"/>
      <c r="Q336" s="231"/>
      <c r="R336" s="231"/>
      <c r="S336" s="231"/>
      <c r="T336" s="231"/>
      <c r="U336" s="231"/>
      <c r="V336" s="231"/>
      <c r="W336" s="231"/>
      <c r="X336" s="231"/>
      <c r="Y336" s="231"/>
      <c r="Z336" s="231"/>
    </row>
    <row r="337" spans="1:26" ht="14.25" customHeight="1">
      <c r="A337" s="68"/>
      <c r="B337" s="68"/>
      <c r="C337" s="68"/>
      <c r="D337" s="68"/>
      <c r="E337" s="68"/>
      <c r="F337" s="68"/>
      <c r="G337" s="68"/>
      <c r="H337" s="68"/>
      <c r="I337" s="68"/>
      <c r="J337" s="68"/>
      <c r="K337" s="231"/>
      <c r="L337" s="231"/>
      <c r="M337" s="231"/>
      <c r="N337" s="231"/>
      <c r="O337" s="231"/>
      <c r="P337" s="231"/>
      <c r="Q337" s="231"/>
      <c r="R337" s="231"/>
      <c r="S337" s="231"/>
      <c r="T337" s="231"/>
      <c r="U337" s="231"/>
      <c r="V337" s="231"/>
      <c r="W337" s="231"/>
      <c r="X337" s="231"/>
      <c r="Y337" s="231"/>
      <c r="Z337" s="231"/>
    </row>
    <row r="338" spans="1:26" ht="14.25" customHeight="1">
      <c r="A338" s="68"/>
      <c r="B338" s="68"/>
      <c r="C338" s="68"/>
      <c r="D338" s="68"/>
      <c r="E338" s="68"/>
      <c r="F338" s="68"/>
      <c r="G338" s="68"/>
      <c r="H338" s="68"/>
      <c r="I338" s="68"/>
      <c r="J338" s="68"/>
      <c r="K338" s="231"/>
      <c r="L338" s="231"/>
      <c r="M338" s="231"/>
      <c r="N338" s="231"/>
      <c r="O338" s="231"/>
      <c r="P338" s="231"/>
      <c r="Q338" s="231"/>
      <c r="R338" s="231"/>
      <c r="S338" s="231"/>
      <c r="T338" s="231"/>
      <c r="U338" s="231"/>
      <c r="V338" s="231"/>
      <c r="W338" s="231"/>
      <c r="X338" s="231"/>
      <c r="Y338" s="231"/>
      <c r="Z338" s="231"/>
    </row>
    <row r="339" spans="1:26" ht="14.25" customHeight="1">
      <c r="A339" s="68"/>
      <c r="B339" s="68"/>
      <c r="C339" s="68"/>
      <c r="D339" s="68"/>
      <c r="E339" s="68"/>
      <c r="F339" s="68"/>
      <c r="G339" s="68"/>
      <c r="H339" s="68"/>
      <c r="I339" s="68"/>
      <c r="J339" s="68"/>
      <c r="K339" s="231"/>
      <c r="L339" s="231"/>
      <c r="M339" s="231"/>
      <c r="N339" s="231"/>
      <c r="O339" s="231"/>
      <c r="P339" s="231"/>
      <c r="Q339" s="231"/>
      <c r="R339" s="231"/>
      <c r="S339" s="231"/>
      <c r="T339" s="231"/>
      <c r="U339" s="231"/>
      <c r="V339" s="231"/>
      <c r="W339" s="231"/>
      <c r="X339" s="231"/>
      <c r="Y339" s="231"/>
      <c r="Z339" s="231"/>
    </row>
    <row r="340" spans="1:26" ht="14.25" customHeight="1">
      <c r="A340" s="68"/>
      <c r="B340" s="68"/>
      <c r="C340" s="68"/>
      <c r="D340" s="68"/>
      <c r="E340" s="68"/>
      <c r="F340" s="68"/>
      <c r="G340" s="68"/>
      <c r="H340" s="68"/>
      <c r="I340" s="68"/>
      <c r="J340" s="68"/>
      <c r="K340" s="231"/>
      <c r="L340" s="231"/>
      <c r="M340" s="231"/>
      <c r="N340" s="231"/>
      <c r="O340" s="231"/>
      <c r="P340" s="231"/>
      <c r="Q340" s="231"/>
      <c r="R340" s="231"/>
      <c r="S340" s="231"/>
      <c r="T340" s="231"/>
      <c r="U340" s="231"/>
      <c r="V340" s="231"/>
      <c r="W340" s="231"/>
      <c r="X340" s="231"/>
      <c r="Y340" s="231"/>
      <c r="Z340" s="231"/>
    </row>
    <row r="341" spans="1:26" ht="14.25" customHeight="1">
      <c r="A341" s="68"/>
      <c r="B341" s="68"/>
      <c r="C341" s="68"/>
      <c r="D341" s="68"/>
      <c r="E341" s="68"/>
      <c r="F341" s="68"/>
      <c r="G341" s="68"/>
      <c r="H341" s="68"/>
      <c r="I341" s="68"/>
      <c r="J341" s="68"/>
      <c r="K341" s="231"/>
      <c r="L341" s="231"/>
      <c r="M341" s="231"/>
      <c r="N341" s="231"/>
      <c r="O341" s="231"/>
      <c r="P341" s="231"/>
      <c r="Q341" s="231"/>
      <c r="R341" s="231"/>
      <c r="S341" s="231"/>
      <c r="T341" s="231"/>
      <c r="U341" s="231"/>
      <c r="V341" s="231"/>
      <c r="W341" s="231"/>
      <c r="X341" s="231"/>
      <c r="Y341" s="231"/>
      <c r="Z341" s="231"/>
    </row>
    <row r="342" spans="1:26" ht="14.25" customHeight="1">
      <c r="A342" s="68"/>
      <c r="B342" s="68"/>
      <c r="C342" s="68"/>
      <c r="D342" s="68"/>
      <c r="E342" s="68"/>
      <c r="F342" s="68"/>
      <c r="G342" s="68"/>
      <c r="H342" s="68"/>
      <c r="I342" s="68"/>
      <c r="J342" s="68"/>
      <c r="K342" s="231"/>
      <c r="L342" s="231"/>
      <c r="M342" s="231"/>
      <c r="N342" s="231"/>
      <c r="O342" s="231"/>
      <c r="P342" s="231"/>
      <c r="Q342" s="231"/>
      <c r="R342" s="231"/>
      <c r="S342" s="231"/>
      <c r="T342" s="231"/>
      <c r="U342" s="231"/>
      <c r="V342" s="231"/>
      <c r="W342" s="231"/>
      <c r="X342" s="231"/>
      <c r="Y342" s="231"/>
      <c r="Z342" s="231"/>
    </row>
    <row r="343" spans="1:26" ht="14.25" customHeight="1">
      <c r="A343" s="68"/>
      <c r="B343" s="68"/>
      <c r="C343" s="68"/>
      <c r="D343" s="68"/>
      <c r="E343" s="68"/>
      <c r="F343" s="68"/>
      <c r="G343" s="68"/>
      <c r="H343" s="68"/>
      <c r="I343" s="68"/>
      <c r="J343" s="68"/>
      <c r="K343" s="231"/>
      <c r="L343" s="231"/>
      <c r="M343" s="231"/>
      <c r="N343" s="231"/>
      <c r="O343" s="231"/>
      <c r="P343" s="231"/>
      <c r="Q343" s="231"/>
      <c r="R343" s="231"/>
      <c r="S343" s="231"/>
      <c r="T343" s="231"/>
      <c r="U343" s="231"/>
      <c r="V343" s="231"/>
      <c r="W343" s="231"/>
      <c r="X343" s="231"/>
      <c r="Y343" s="231"/>
      <c r="Z343" s="231"/>
    </row>
    <row r="344" spans="1:26" ht="14.25" customHeight="1">
      <c r="A344" s="68"/>
      <c r="B344" s="68"/>
      <c r="C344" s="68"/>
      <c r="D344" s="68"/>
      <c r="E344" s="68"/>
      <c r="F344" s="68"/>
      <c r="G344" s="68"/>
      <c r="H344" s="68"/>
      <c r="I344" s="68"/>
      <c r="J344" s="68"/>
      <c r="K344" s="231"/>
      <c r="L344" s="231"/>
      <c r="M344" s="231"/>
      <c r="N344" s="231"/>
      <c r="O344" s="231"/>
      <c r="P344" s="231"/>
      <c r="Q344" s="231"/>
      <c r="R344" s="231"/>
      <c r="S344" s="231"/>
      <c r="T344" s="231"/>
      <c r="U344" s="231"/>
      <c r="V344" s="231"/>
      <c r="W344" s="231"/>
      <c r="X344" s="231"/>
      <c r="Y344" s="231"/>
      <c r="Z344" s="231"/>
    </row>
    <row r="345" spans="1:26" ht="14.25" customHeight="1">
      <c r="A345" s="68"/>
      <c r="B345" s="68"/>
      <c r="C345" s="68"/>
      <c r="D345" s="68"/>
      <c r="E345" s="68"/>
      <c r="F345" s="68"/>
      <c r="G345" s="68"/>
      <c r="H345" s="68"/>
      <c r="I345" s="68"/>
      <c r="J345" s="68"/>
      <c r="K345" s="231"/>
      <c r="L345" s="231"/>
      <c r="M345" s="231"/>
      <c r="N345" s="231"/>
      <c r="O345" s="231"/>
      <c r="P345" s="231"/>
      <c r="Q345" s="231"/>
      <c r="R345" s="231"/>
      <c r="S345" s="231"/>
      <c r="T345" s="231"/>
      <c r="U345" s="231"/>
      <c r="V345" s="231"/>
      <c r="W345" s="231"/>
      <c r="X345" s="231"/>
      <c r="Y345" s="231"/>
      <c r="Z345" s="231"/>
    </row>
    <row r="346" spans="1:26" ht="14.25" customHeight="1">
      <c r="A346" s="68"/>
      <c r="B346" s="68"/>
      <c r="C346" s="68"/>
      <c r="D346" s="68"/>
      <c r="E346" s="68"/>
      <c r="F346" s="68"/>
      <c r="G346" s="68"/>
      <c r="H346" s="68"/>
      <c r="I346" s="68"/>
      <c r="J346" s="68"/>
      <c r="K346" s="231"/>
      <c r="L346" s="231"/>
      <c r="M346" s="231"/>
      <c r="N346" s="231"/>
      <c r="O346" s="231"/>
      <c r="P346" s="231"/>
      <c r="Q346" s="231"/>
      <c r="R346" s="231"/>
      <c r="S346" s="231"/>
      <c r="T346" s="231"/>
      <c r="U346" s="231"/>
      <c r="V346" s="231"/>
      <c r="W346" s="231"/>
      <c r="X346" s="231"/>
      <c r="Y346" s="231"/>
      <c r="Z346" s="231"/>
    </row>
    <row r="347" spans="1:26" ht="14.25" customHeight="1">
      <c r="A347" s="68"/>
      <c r="B347" s="68"/>
      <c r="C347" s="68"/>
      <c r="D347" s="68"/>
      <c r="E347" s="68"/>
      <c r="F347" s="68"/>
      <c r="G347" s="68"/>
      <c r="H347" s="68"/>
      <c r="I347" s="68"/>
      <c r="J347" s="68"/>
      <c r="K347" s="231"/>
      <c r="L347" s="231"/>
      <c r="M347" s="231"/>
      <c r="N347" s="231"/>
      <c r="O347" s="231"/>
      <c r="P347" s="231"/>
      <c r="Q347" s="231"/>
      <c r="R347" s="231"/>
      <c r="S347" s="231"/>
      <c r="T347" s="231"/>
      <c r="U347" s="231"/>
      <c r="V347" s="231"/>
      <c r="W347" s="231"/>
      <c r="X347" s="231"/>
      <c r="Y347" s="231"/>
      <c r="Z347" s="231"/>
    </row>
    <row r="348" spans="1:26" ht="14.25" customHeight="1">
      <c r="A348" s="68"/>
      <c r="B348" s="68"/>
      <c r="C348" s="68"/>
      <c r="D348" s="68"/>
      <c r="E348" s="68"/>
      <c r="F348" s="68"/>
      <c r="G348" s="68"/>
      <c r="H348" s="68"/>
      <c r="I348" s="68"/>
      <c r="J348" s="68"/>
      <c r="K348" s="231"/>
      <c r="L348" s="231"/>
      <c r="M348" s="231"/>
      <c r="N348" s="231"/>
      <c r="O348" s="231"/>
      <c r="P348" s="231"/>
      <c r="Q348" s="231"/>
      <c r="R348" s="231"/>
      <c r="S348" s="231"/>
      <c r="T348" s="231"/>
      <c r="U348" s="231"/>
      <c r="V348" s="231"/>
      <c r="W348" s="231"/>
      <c r="X348" s="231"/>
      <c r="Y348" s="231"/>
      <c r="Z348" s="231"/>
    </row>
    <row r="349" spans="1:26" ht="14.25" customHeight="1">
      <c r="A349" s="68"/>
      <c r="B349" s="68"/>
      <c r="C349" s="68"/>
      <c r="D349" s="68"/>
      <c r="E349" s="68"/>
      <c r="F349" s="68"/>
      <c r="G349" s="68"/>
      <c r="H349" s="68"/>
      <c r="I349" s="68"/>
      <c r="J349" s="68"/>
      <c r="K349" s="231"/>
      <c r="L349" s="231"/>
      <c r="M349" s="231"/>
      <c r="N349" s="231"/>
      <c r="O349" s="231"/>
      <c r="P349" s="231"/>
      <c r="Q349" s="231"/>
      <c r="R349" s="231"/>
      <c r="S349" s="231"/>
      <c r="T349" s="231"/>
      <c r="U349" s="231"/>
      <c r="V349" s="231"/>
      <c r="W349" s="231"/>
      <c r="X349" s="231"/>
      <c r="Y349" s="231"/>
      <c r="Z349" s="231"/>
    </row>
    <row r="350" spans="1:26" ht="14.25" customHeight="1">
      <c r="A350" s="68"/>
      <c r="B350" s="68"/>
      <c r="C350" s="68"/>
      <c r="D350" s="68"/>
      <c r="E350" s="68"/>
      <c r="F350" s="68"/>
      <c r="G350" s="68"/>
      <c r="H350" s="68"/>
      <c r="I350" s="68"/>
      <c r="J350" s="68"/>
      <c r="K350" s="231"/>
      <c r="L350" s="231"/>
      <c r="M350" s="231"/>
      <c r="N350" s="231"/>
      <c r="O350" s="231"/>
      <c r="P350" s="231"/>
      <c r="Q350" s="231"/>
      <c r="R350" s="231"/>
      <c r="S350" s="231"/>
      <c r="T350" s="231"/>
      <c r="U350" s="231"/>
      <c r="V350" s="231"/>
      <c r="W350" s="231"/>
      <c r="X350" s="231"/>
      <c r="Y350" s="231"/>
      <c r="Z350" s="231"/>
    </row>
    <row r="351" spans="1:26" ht="14.25" customHeight="1">
      <c r="A351" s="68"/>
      <c r="B351" s="68"/>
      <c r="C351" s="68"/>
      <c r="D351" s="68"/>
      <c r="E351" s="68"/>
      <c r="F351" s="68"/>
      <c r="G351" s="68"/>
      <c r="H351" s="68"/>
      <c r="I351" s="68"/>
      <c r="J351" s="68"/>
      <c r="K351" s="231"/>
      <c r="L351" s="231"/>
      <c r="M351" s="231"/>
      <c r="N351" s="231"/>
      <c r="O351" s="231"/>
      <c r="P351" s="231"/>
      <c r="Q351" s="231"/>
      <c r="R351" s="231"/>
      <c r="S351" s="231"/>
      <c r="T351" s="231"/>
      <c r="U351" s="231"/>
      <c r="V351" s="231"/>
      <c r="W351" s="231"/>
      <c r="X351" s="231"/>
      <c r="Y351" s="231"/>
      <c r="Z351" s="231"/>
    </row>
    <row r="352" spans="1:26" ht="14.25" customHeight="1">
      <c r="A352" s="68"/>
      <c r="B352" s="68"/>
      <c r="C352" s="68"/>
      <c r="D352" s="68"/>
      <c r="E352" s="68"/>
      <c r="F352" s="68"/>
      <c r="G352" s="68"/>
      <c r="H352" s="68"/>
      <c r="I352" s="68"/>
      <c r="J352" s="68"/>
      <c r="K352" s="231"/>
      <c r="L352" s="231"/>
      <c r="M352" s="231"/>
      <c r="N352" s="231"/>
      <c r="O352" s="231"/>
      <c r="P352" s="231"/>
      <c r="Q352" s="231"/>
      <c r="R352" s="231"/>
      <c r="S352" s="231"/>
      <c r="T352" s="231"/>
      <c r="U352" s="231"/>
      <c r="V352" s="231"/>
      <c r="W352" s="231"/>
      <c r="X352" s="231"/>
      <c r="Y352" s="231"/>
      <c r="Z352" s="231"/>
    </row>
    <row r="353" spans="1:26" ht="14.25" customHeight="1">
      <c r="A353" s="68"/>
      <c r="B353" s="68"/>
      <c r="C353" s="68"/>
      <c r="D353" s="68"/>
      <c r="E353" s="68"/>
      <c r="F353" s="68"/>
      <c r="G353" s="68"/>
      <c r="H353" s="68"/>
      <c r="I353" s="68"/>
      <c r="J353" s="68"/>
      <c r="K353" s="231"/>
      <c r="L353" s="231"/>
      <c r="M353" s="231"/>
      <c r="N353" s="231"/>
      <c r="O353" s="231"/>
      <c r="P353" s="231"/>
      <c r="Q353" s="231"/>
      <c r="R353" s="231"/>
      <c r="S353" s="231"/>
      <c r="T353" s="231"/>
      <c r="U353" s="231"/>
      <c r="V353" s="231"/>
      <c r="W353" s="231"/>
      <c r="X353" s="231"/>
      <c r="Y353" s="231"/>
      <c r="Z353" s="231"/>
    </row>
    <row r="354" spans="1:26" ht="14.25" customHeight="1">
      <c r="A354" s="68"/>
      <c r="B354" s="68"/>
      <c r="C354" s="68"/>
      <c r="D354" s="68"/>
      <c r="E354" s="68"/>
      <c r="F354" s="68"/>
      <c r="G354" s="68"/>
      <c r="H354" s="68"/>
      <c r="I354" s="68"/>
      <c r="J354" s="68"/>
      <c r="K354" s="231"/>
      <c r="L354" s="231"/>
      <c r="M354" s="231"/>
      <c r="N354" s="231"/>
      <c r="O354" s="231"/>
      <c r="P354" s="231"/>
      <c r="Q354" s="231"/>
      <c r="R354" s="231"/>
      <c r="S354" s="231"/>
      <c r="T354" s="231"/>
      <c r="U354" s="231"/>
      <c r="V354" s="231"/>
      <c r="W354" s="231"/>
      <c r="X354" s="231"/>
      <c r="Y354" s="231"/>
      <c r="Z354" s="231"/>
    </row>
    <row r="355" spans="1:26" ht="14.25" customHeight="1">
      <c r="A355" s="68"/>
      <c r="B355" s="68"/>
      <c r="C355" s="68"/>
      <c r="D355" s="68"/>
      <c r="E355" s="68"/>
      <c r="F355" s="68"/>
      <c r="G355" s="68"/>
      <c r="H355" s="68"/>
      <c r="I355" s="68"/>
      <c r="J355" s="68"/>
      <c r="K355" s="231"/>
      <c r="L355" s="231"/>
      <c r="M355" s="231"/>
      <c r="N355" s="231"/>
      <c r="O355" s="231"/>
      <c r="P355" s="231"/>
      <c r="Q355" s="231"/>
      <c r="R355" s="231"/>
      <c r="S355" s="231"/>
      <c r="T355" s="231"/>
      <c r="U355" s="231"/>
      <c r="V355" s="231"/>
      <c r="W355" s="231"/>
      <c r="X355" s="231"/>
      <c r="Y355" s="231"/>
      <c r="Z355" s="231"/>
    </row>
    <row r="356" spans="1:26" ht="14.25" customHeight="1">
      <c r="A356" s="68"/>
      <c r="B356" s="68"/>
      <c r="C356" s="68"/>
      <c r="D356" s="68"/>
      <c r="E356" s="68"/>
      <c r="F356" s="68"/>
      <c r="G356" s="68"/>
      <c r="H356" s="68"/>
      <c r="I356" s="68"/>
      <c r="J356" s="68"/>
      <c r="K356" s="231"/>
      <c r="L356" s="231"/>
      <c r="M356" s="231"/>
      <c r="N356" s="231"/>
      <c r="O356" s="231"/>
      <c r="P356" s="231"/>
      <c r="Q356" s="231"/>
      <c r="R356" s="231"/>
      <c r="S356" s="231"/>
      <c r="T356" s="231"/>
      <c r="U356" s="231"/>
      <c r="V356" s="231"/>
      <c r="W356" s="231"/>
      <c r="X356" s="231"/>
      <c r="Y356" s="231"/>
      <c r="Z356" s="231"/>
    </row>
    <row r="357" spans="1:26" ht="14.25" customHeight="1">
      <c r="A357" s="68"/>
      <c r="B357" s="68"/>
      <c r="C357" s="68"/>
      <c r="D357" s="68"/>
      <c r="E357" s="68"/>
      <c r="F357" s="68"/>
      <c r="G357" s="68"/>
      <c r="H357" s="68"/>
      <c r="I357" s="68"/>
      <c r="J357" s="68"/>
      <c r="K357" s="231"/>
      <c r="L357" s="231"/>
      <c r="M357" s="231"/>
      <c r="N357" s="231"/>
      <c r="O357" s="231"/>
      <c r="P357" s="231"/>
      <c r="Q357" s="231"/>
      <c r="R357" s="231"/>
      <c r="S357" s="231"/>
      <c r="T357" s="231"/>
      <c r="U357" s="231"/>
      <c r="V357" s="231"/>
      <c r="W357" s="231"/>
      <c r="X357" s="231"/>
      <c r="Y357" s="231"/>
      <c r="Z357" s="231"/>
    </row>
    <row r="358" spans="1:26" ht="14.25" customHeight="1">
      <c r="A358" s="68"/>
      <c r="B358" s="68"/>
      <c r="C358" s="68"/>
      <c r="D358" s="68"/>
      <c r="E358" s="68"/>
      <c r="F358" s="68"/>
      <c r="G358" s="68"/>
      <c r="H358" s="68"/>
      <c r="I358" s="68"/>
      <c r="J358" s="68"/>
      <c r="K358" s="231"/>
      <c r="L358" s="231"/>
      <c r="M358" s="231"/>
      <c r="N358" s="231"/>
      <c r="O358" s="231"/>
      <c r="P358" s="231"/>
      <c r="Q358" s="231"/>
      <c r="R358" s="231"/>
      <c r="S358" s="231"/>
      <c r="T358" s="231"/>
      <c r="U358" s="231"/>
      <c r="V358" s="231"/>
      <c r="W358" s="231"/>
      <c r="X358" s="231"/>
      <c r="Y358" s="231"/>
      <c r="Z358" s="231"/>
    </row>
    <row r="359" spans="1:26" ht="14.25" customHeight="1">
      <c r="A359" s="68"/>
      <c r="B359" s="68"/>
      <c r="C359" s="68"/>
      <c r="D359" s="68"/>
      <c r="E359" s="68"/>
      <c r="F359" s="68"/>
      <c r="G359" s="68"/>
      <c r="H359" s="68"/>
      <c r="I359" s="68"/>
      <c r="J359" s="68"/>
      <c r="K359" s="231"/>
      <c r="L359" s="231"/>
      <c r="M359" s="231"/>
      <c r="N359" s="231"/>
      <c r="O359" s="231"/>
      <c r="P359" s="231"/>
      <c r="Q359" s="231"/>
      <c r="R359" s="231"/>
      <c r="S359" s="231"/>
      <c r="T359" s="231"/>
      <c r="U359" s="231"/>
      <c r="V359" s="231"/>
      <c r="W359" s="231"/>
      <c r="X359" s="231"/>
      <c r="Y359" s="231"/>
      <c r="Z359" s="231"/>
    </row>
    <row r="360" spans="1:26" ht="14.25" customHeight="1">
      <c r="A360" s="68"/>
      <c r="B360" s="68"/>
      <c r="C360" s="68"/>
      <c r="D360" s="68"/>
      <c r="E360" s="68"/>
      <c r="F360" s="68"/>
      <c r="G360" s="68"/>
      <c r="H360" s="68"/>
      <c r="I360" s="68"/>
      <c r="J360" s="68"/>
      <c r="K360" s="231"/>
      <c r="L360" s="231"/>
      <c r="M360" s="231"/>
      <c r="N360" s="231"/>
      <c r="O360" s="231"/>
      <c r="P360" s="231"/>
      <c r="Q360" s="231"/>
      <c r="R360" s="231"/>
      <c r="S360" s="231"/>
      <c r="T360" s="231"/>
      <c r="U360" s="231"/>
      <c r="V360" s="231"/>
      <c r="W360" s="231"/>
      <c r="X360" s="231"/>
      <c r="Y360" s="231"/>
      <c r="Z360" s="231"/>
    </row>
    <row r="361" spans="1:26" ht="14.25" customHeight="1">
      <c r="A361" s="68"/>
      <c r="B361" s="68"/>
      <c r="C361" s="68"/>
      <c r="D361" s="68"/>
      <c r="E361" s="68"/>
      <c r="F361" s="68"/>
      <c r="G361" s="68"/>
      <c r="H361" s="68"/>
      <c r="I361" s="68"/>
      <c r="J361" s="68"/>
      <c r="K361" s="231"/>
      <c r="L361" s="231"/>
      <c r="M361" s="231"/>
      <c r="N361" s="231"/>
      <c r="O361" s="231"/>
      <c r="P361" s="231"/>
      <c r="Q361" s="231"/>
      <c r="R361" s="231"/>
      <c r="S361" s="231"/>
      <c r="T361" s="231"/>
      <c r="U361" s="231"/>
      <c r="V361" s="231"/>
      <c r="W361" s="231"/>
      <c r="X361" s="231"/>
      <c r="Y361" s="231"/>
      <c r="Z361" s="231"/>
    </row>
    <row r="362" spans="1:26" ht="14.25" customHeight="1">
      <c r="A362" s="68"/>
      <c r="B362" s="68"/>
      <c r="C362" s="68"/>
      <c r="D362" s="68"/>
      <c r="E362" s="68"/>
      <c r="F362" s="68"/>
      <c r="G362" s="68"/>
      <c r="H362" s="68"/>
      <c r="I362" s="68"/>
      <c r="J362" s="68"/>
      <c r="K362" s="231"/>
      <c r="L362" s="231"/>
      <c r="M362" s="231"/>
      <c r="N362" s="231"/>
      <c r="O362" s="231"/>
      <c r="P362" s="231"/>
      <c r="Q362" s="231"/>
      <c r="R362" s="231"/>
      <c r="S362" s="231"/>
      <c r="T362" s="231"/>
      <c r="U362" s="231"/>
      <c r="V362" s="231"/>
      <c r="W362" s="231"/>
      <c r="X362" s="231"/>
      <c r="Y362" s="231"/>
      <c r="Z362" s="231"/>
    </row>
    <row r="363" spans="1:26" ht="14.25" customHeight="1">
      <c r="A363" s="68"/>
      <c r="B363" s="68"/>
      <c r="C363" s="68"/>
      <c r="D363" s="68"/>
      <c r="E363" s="68"/>
      <c r="F363" s="68"/>
      <c r="G363" s="68"/>
      <c r="H363" s="68"/>
      <c r="I363" s="68"/>
      <c r="J363" s="68"/>
      <c r="K363" s="231"/>
      <c r="L363" s="231"/>
      <c r="M363" s="231"/>
      <c r="N363" s="231"/>
      <c r="O363" s="231"/>
      <c r="P363" s="231"/>
      <c r="Q363" s="231"/>
      <c r="R363" s="231"/>
      <c r="S363" s="231"/>
      <c r="T363" s="231"/>
      <c r="U363" s="231"/>
      <c r="V363" s="231"/>
      <c r="W363" s="231"/>
      <c r="X363" s="231"/>
      <c r="Y363" s="231"/>
      <c r="Z363" s="231"/>
    </row>
    <row r="364" spans="1:26" ht="14.25" customHeight="1">
      <c r="A364" s="68"/>
      <c r="B364" s="68"/>
      <c r="C364" s="68"/>
      <c r="D364" s="68"/>
      <c r="E364" s="68"/>
      <c r="F364" s="68"/>
      <c r="G364" s="68"/>
      <c r="H364" s="68"/>
      <c r="I364" s="68"/>
      <c r="J364" s="68"/>
      <c r="K364" s="231"/>
      <c r="L364" s="231"/>
      <c r="M364" s="231"/>
      <c r="N364" s="231"/>
      <c r="O364" s="231"/>
      <c r="P364" s="231"/>
      <c r="Q364" s="231"/>
      <c r="R364" s="231"/>
      <c r="S364" s="231"/>
      <c r="T364" s="231"/>
      <c r="U364" s="231"/>
      <c r="V364" s="231"/>
      <c r="W364" s="231"/>
      <c r="X364" s="231"/>
      <c r="Y364" s="231"/>
      <c r="Z364" s="231"/>
    </row>
    <row r="365" spans="1:26" ht="14.25" customHeight="1">
      <c r="A365" s="68"/>
      <c r="B365" s="68"/>
      <c r="C365" s="68"/>
      <c r="D365" s="68"/>
      <c r="E365" s="68"/>
      <c r="F365" s="68"/>
      <c r="G365" s="68"/>
      <c r="H365" s="68"/>
      <c r="I365" s="68"/>
      <c r="J365" s="68"/>
      <c r="K365" s="231"/>
      <c r="L365" s="231"/>
      <c r="M365" s="231"/>
      <c r="N365" s="231"/>
      <c r="O365" s="231"/>
      <c r="P365" s="231"/>
      <c r="Q365" s="231"/>
      <c r="R365" s="231"/>
      <c r="S365" s="231"/>
      <c r="T365" s="231"/>
      <c r="U365" s="231"/>
      <c r="V365" s="231"/>
      <c r="W365" s="231"/>
      <c r="X365" s="231"/>
      <c r="Y365" s="231"/>
      <c r="Z365" s="231"/>
    </row>
    <row r="366" spans="1:26" ht="14.25" customHeight="1">
      <c r="A366" s="68"/>
      <c r="B366" s="68"/>
      <c r="C366" s="68"/>
      <c r="D366" s="68"/>
      <c r="E366" s="68"/>
      <c r="F366" s="68"/>
      <c r="G366" s="68"/>
      <c r="H366" s="68"/>
      <c r="I366" s="68"/>
      <c r="J366" s="68"/>
      <c r="K366" s="231"/>
      <c r="L366" s="231"/>
      <c r="M366" s="231"/>
      <c r="N366" s="231"/>
      <c r="O366" s="231"/>
      <c r="P366" s="231"/>
      <c r="Q366" s="231"/>
      <c r="R366" s="231"/>
      <c r="S366" s="231"/>
      <c r="T366" s="231"/>
      <c r="U366" s="231"/>
      <c r="V366" s="231"/>
      <c r="W366" s="231"/>
      <c r="X366" s="231"/>
      <c r="Y366" s="231"/>
      <c r="Z366" s="231"/>
    </row>
    <row r="367" spans="1:26" ht="14.25" customHeight="1">
      <c r="A367" s="68"/>
      <c r="B367" s="68"/>
      <c r="C367" s="68"/>
      <c r="D367" s="68"/>
      <c r="E367" s="68"/>
      <c r="F367" s="68"/>
      <c r="G367" s="68"/>
      <c r="H367" s="68"/>
      <c r="I367" s="68"/>
      <c r="J367" s="68"/>
      <c r="K367" s="231"/>
      <c r="L367" s="231"/>
      <c r="M367" s="231"/>
      <c r="N367" s="231"/>
      <c r="O367" s="231"/>
      <c r="P367" s="231"/>
      <c r="Q367" s="231"/>
      <c r="R367" s="231"/>
      <c r="S367" s="231"/>
      <c r="T367" s="231"/>
      <c r="U367" s="231"/>
      <c r="V367" s="231"/>
      <c r="W367" s="231"/>
      <c r="X367" s="231"/>
      <c r="Y367" s="231"/>
      <c r="Z367" s="231"/>
    </row>
    <row r="368" spans="1:26" ht="14.25" customHeight="1">
      <c r="A368" s="68"/>
      <c r="B368" s="68"/>
      <c r="C368" s="68"/>
      <c r="D368" s="68"/>
      <c r="E368" s="68"/>
      <c r="F368" s="68"/>
      <c r="G368" s="68"/>
      <c r="H368" s="68"/>
      <c r="I368" s="68"/>
      <c r="J368" s="68"/>
      <c r="K368" s="231"/>
      <c r="L368" s="231"/>
      <c r="M368" s="231"/>
      <c r="N368" s="231"/>
      <c r="O368" s="231"/>
      <c r="P368" s="231"/>
      <c r="Q368" s="231"/>
      <c r="R368" s="231"/>
      <c r="S368" s="231"/>
      <c r="T368" s="231"/>
      <c r="U368" s="231"/>
      <c r="V368" s="231"/>
      <c r="W368" s="231"/>
      <c r="X368" s="231"/>
      <c r="Y368" s="231"/>
      <c r="Z368" s="231"/>
    </row>
    <row r="369" spans="1:26" ht="14.25" customHeight="1">
      <c r="A369" s="68"/>
      <c r="B369" s="68"/>
      <c r="C369" s="68"/>
      <c r="D369" s="68"/>
      <c r="E369" s="68"/>
      <c r="F369" s="68"/>
      <c r="G369" s="68"/>
      <c r="H369" s="68"/>
      <c r="I369" s="68"/>
      <c r="J369" s="68"/>
      <c r="K369" s="231"/>
      <c r="L369" s="231"/>
      <c r="M369" s="231"/>
      <c r="N369" s="231"/>
      <c r="O369" s="231"/>
      <c r="P369" s="231"/>
      <c r="Q369" s="231"/>
      <c r="R369" s="231"/>
      <c r="S369" s="231"/>
      <c r="T369" s="231"/>
      <c r="U369" s="231"/>
      <c r="V369" s="231"/>
      <c r="W369" s="231"/>
      <c r="X369" s="231"/>
      <c r="Y369" s="231"/>
      <c r="Z369" s="231"/>
    </row>
    <row r="370" spans="1:26" ht="14.25" customHeight="1">
      <c r="A370" s="68"/>
      <c r="B370" s="68"/>
      <c r="C370" s="68"/>
      <c r="D370" s="68"/>
      <c r="E370" s="68"/>
      <c r="F370" s="68"/>
      <c r="G370" s="68"/>
      <c r="H370" s="68"/>
      <c r="I370" s="68"/>
      <c r="J370" s="68"/>
      <c r="K370" s="231"/>
      <c r="L370" s="231"/>
      <c r="M370" s="231"/>
      <c r="N370" s="231"/>
      <c r="O370" s="231"/>
      <c r="P370" s="231"/>
      <c r="Q370" s="231"/>
      <c r="R370" s="231"/>
      <c r="S370" s="231"/>
      <c r="T370" s="231"/>
      <c r="U370" s="231"/>
      <c r="V370" s="231"/>
      <c r="W370" s="231"/>
      <c r="X370" s="231"/>
      <c r="Y370" s="231"/>
      <c r="Z370" s="231"/>
    </row>
    <row r="371" spans="1:26" ht="14.25" customHeight="1">
      <c r="A371" s="68"/>
      <c r="B371" s="68"/>
      <c r="C371" s="68"/>
      <c r="D371" s="68"/>
      <c r="E371" s="68"/>
      <c r="F371" s="68"/>
      <c r="G371" s="68"/>
      <c r="H371" s="68"/>
      <c r="I371" s="68"/>
      <c r="J371" s="68"/>
      <c r="K371" s="231"/>
      <c r="L371" s="231"/>
      <c r="M371" s="231"/>
      <c r="N371" s="231"/>
      <c r="O371" s="231"/>
      <c r="P371" s="231"/>
      <c r="Q371" s="231"/>
      <c r="R371" s="231"/>
      <c r="S371" s="231"/>
      <c r="T371" s="231"/>
      <c r="U371" s="231"/>
      <c r="V371" s="231"/>
      <c r="W371" s="231"/>
      <c r="X371" s="231"/>
      <c r="Y371" s="231"/>
      <c r="Z371" s="231"/>
    </row>
    <row r="372" spans="1:26" ht="14.25" customHeight="1">
      <c r="A372" s="68"/>
      <c r="B372" s="68"/>
      <c r="C372" s="68"/>
      <c r="D372" s="68"/>
      <c r="E372" s="68"/>
      <c r="F372" s="68"/>
      <c r="G372" s="68"/>
      <c r="H372" s="68"/>
      <c r="I372" s="68"/>
      <c r="J372" s="68"/>
      <c r="K372" s="231"/>
      <c r="L372" s="231"/>
      <c r="M372" s="231"/>
      <c r="N372" s="231"/>
      <c r="O372" s="231"/>
      <c r="P372" s="231"/>
      <c r="Q372" s="231"/>
      <c r="R372" s="231"/>
      <c r="S372" s="231"/>
      <c r="T372" s="231"/>
      <c r="U372" s="231"/>
      <c r="V372" s="231"/>
      <c r="W372" s="231"/>
      <c r="X372" s="231"/>
      <c r="Y372" s="231"/>
      <c r="Z372" s="231"/>
    </row>
    <row r="373" spans="1:26" ht="14.25" customHeight="1">
      <c r="A373" s="68"/>
      <c r="B373" s="68"/>
      <c r="C373" s="68"/>
      <c r="D373" s="68"/>
      <c r="E373" s="68"/>
      <c r="F373" s="68"/>
      <c r="G373" s="68"/>
      <c r="H373" s="68"/>
      <c r="I373" s="68"/>
      <c r="J373" s="68"/>
      <c r="K373" s="231"/>
      <c r="L373" s="231"/>
      <c r="M373" s="231"/>
      <c r="N373" s="231"/>
      <c r="O373" s="231"/>
      <c r="P373" s="231"/>
      <c r="Q373" s="231"/>
      <c r="R373" s="231"/>
      <c r="S373" s="231"/>
      <c r="T373" s="231"/>
      <c r="U373" s="231"/>
      <c r="V373" s="231"/>
      <c r="W373" s="231"/>
      <c r="X373" s="231"/>
      <c r="Y373" s="231"/>
      <c r="Z373" s="231"/>
    </row>
    <row r="374" spans="1:26" ht="14.25" customHeight="1">
      <c r="A374" s="68"/>
      <c r="B374" s="68"/>
      <c r="C374" s="68"/>
      <c r="D374" s="68"/>
      <c r="E374" s="68"/>
      <c r="F374" s="68"/>
      <c r="G374" s="68"/>
      <c r="H374" s="68"/>
      <c r="I374" s="68"/>
      <c r="J374" s="68"/>
      <c r="K374" s="231"/>
      <c r="L374" s="231"/>
      <c r="M374" s="231"/>
      <c r="N374" s="231"/>
      <c r="O374" s="231"/>
      <c r="P374" s="231"/>
      <c r="Q374" s="231"/>
      <c r="R374" s="231"/>
      <c r="S374" s="231"/>
      <c r="T374" s="231"/>
      <c r="U374" s="231"/>
      <c r="V374" s="231"/>
      <c r="W374" s="231"/>
      <c r="X374" s="231"/>
      <c r="Y374" s="231"/>
      <c r="Z374" s="231"/>
    </row>
    <row r="375" spans="1:26" ht="14.25" customHeight="1">
      <c r="A375" s="68"/>
      <c r="B375" s="68"/>
      <c r="C375" s="68"/>
      <c r="D375" s="68"/>
      <c r="E375" s="68"/>
      <c r="F375" s="68"/>
      <c r="G375" s="68"/>
      <c r="H375" s="68"/>
      <c r="I375" s="68"/>
      <c r="J375" s="68"/>
      <c r="K375" s="231"/>
      <c r="L375" s="231"/>
      <c r="M375" s="231"/>
      <c r="N375" s="231"/>
      <c r="O375" s="231"/>
      <c r="P375" s="231"/>
      <c r="Q375" s="231"/>
      <c r="R375" s="231"/>
      <c r="S375" s="231"/>
      <c r="T375" s="231"/>
      <c r="U375" s="231"/>
      <c r="V375" s="231"/>
      <c r="W375" s="231"/>
      <c r="X375" s="231"/>
      <c r="Y375" s="231"/>
      <c r="Z375" s="231"/>
    </row>
    <row r="376" spans="1:26" ht="14.25" customHeight="1">
      <c r="A376" s="68"/>
      <c r="B376" s="68"/>
      <c r="C376" s="68"/>
      <c r="D376" s="68"/>
      <c r="E376" s="68"/>
      <c r="F376" s="68"/>
      <c r="G376" s="68"/>
      <c r="H376" s="68"/>
      <c r="I376" s="68"/>
      <c r="J376" s="68"/>
      <c r="K376" s="231"/>
      <c r="L376" s="231"/>
      <c r="M376" s="231"/>
      <c r="N376" s="231"/>
      <c r="O376" s="231"/>
      <c r="P376" s="231"/>
      <c r="Q376" s="231"/>
      <c r="R376" s="231"/>
      <c r="S376" s="231"/>
      <c r="T376" s="231"/>
      <c r="U376" s="231"/>
      <c r="V376" s="231"/>
      <c r="W376" s="231"/>
      <c r="X376" s="231"/>
      <c r="Y376" s="231"/>
      <c r="Z376" s="231"/>
    </row>
    <row r="377" spans="1:26" ht="14.25" customHeight="1">
      <c r="A377" s="68"/>
      <c r="B377" s="68"/>
      <c r="C377" s="68"/>
      <c r="D377" s="68"/>
      <c r="E377" s="68"/>
      <c r="F377" s="68"/>
      <c r="G377" s="68"/>
      <c r="H377" s="68"/>
      <c r="I377" s="68"/>
      <c r="J377" s="68"/>
      <c r="K377" s="231"/>
      <c r="L377" s="231"/>
      <c r="M377" s="231"/>
      <c r="N377" s="231"/>
      <c r="O377" s="231"/>
      <c r="P377" s="231"/>
      <c r="Q377" s="231"/>
      <c r="R377" s="231"/>
      <c r="S377" s="231"/>
      <c r="T377" s="231"/>
      <c r="U377" s="231"/>
      <c r="V377" s="231"/>
      <c r="W377" s="231"/>
      <c r="X377" s="231"/>
      <c r="Y377" s="231"/>
      <c r="Z377" s="231"/>
    </row>
    <row r="378" spans="1:26" ht="14.25" customHeight="1">
      <c r="A378" s="68"/>
      <c r="B378" s="68"/>
      <c r="C378" s="68"/>
      <c r="D378" s="68"/>
      <c r="E378" s="68"/>
      <c r="F378" s="68"/>
      <c r="G378" s="68"/>
      <c r="H378" s="68"/>
      <c r="I378" s="68"/>
      <c r="J378" s="68"/>
      <c r="K378" s="231"/>
      <c r="L378" s="231"/>
      <c r="M378" s="231"/>
      <c r="N378" s="231"/>
      <c r="O378" s="231"/>
      <c r="P378" s="231"/>
      <c r="Q378" s="231"/>
      <c r="R378" s="231"/>
      <c r="S378" s="231"/>
      <c r="T378" s="231"/>
      <c r="U378" s="231"/>
      <c r="V378" s="231"/>
      <c r="W378" s="231"/>
      <c r="X378" s="231"/>
      <c r="Y378" s="231"/>
      <c r="Z378" s="231"/>
    </row>
    <row r="379" spans="1:26" ht="14.25" customHeight="1">
      <c r="A379" s="68"/>
      <c r="B379" s="68"/>
      <c r="C379" s="68"/>
      <c r="D379" s="68"/>
      <c r="E379" s="68"/>
      <c r="F379" s="68"/>
      <c r="G379" s="68"/>
      <c r="H379" s="68"/>
      <c r="I379" s="68"/>
      <c r="J379" s="68"/>
      <c r="K379" s="231"/>
      <c r="L379" s="231"/>
      <c r="M379" s="231"/>
      <c r="N379" s="231"/>
      <c r="O379" s="231"/>
      <c r="P379" s="231"/>
      <c r="Q379" s="231"/>
      <c r="R379" s="231"/>
      <c r="S379" s="231"/>
      <c r="T379" s="231"/>
      <c r="U379" s="231"/>
      <c r="V379" s="231"/>
      <c r="W379" s="231"/>
      <c r="X379" s="231"/>
      <c r="Y379" s="231"/>
      <c r="Z379" s="231"/>
    </row>
    <row r="380" spans="1:26" ht="14.25" customHeight="1">
      <c r="A380" s="68"/>
      <c r="B380" s="68"/>
      <c r="C380" s="68"/>
      <c r="D380" s="68"/>
      <c r="E380" s="68"/>
      <c r="F380" s="68"/>
      <c r="G380" s="68"/>
      <c r="H380" s="68"/>
      <c r="I380" s="68"/>
      <c r="J380" s="68"/>
      <c r="K380" s="231"/>
      <c r="L380" s="231"/>
      <c r="M380" s="231"/>
      <c r="N380" s="231"/>
      <c r="O380" s="231"/>
      <c r="P380" s="231"/>
      <c r="Q380" s="231"/>
      <c r="R380" s="231"/>
      <c r="S380" s="231"/>
      <c r="T380" s="231"/>
      <c r="U380" s="231"/>
      <c r="V380" s="231"/>
      <c r="W380" s="231"/>
      <c r="X380" s="231"/>
      <c r="Y380" s="231"/>
      <c r="Z380" s="231"/>
    </row>
    <row r="381" spans="1:26" ht="14.25" customHeight="1">
      <c r="A381" s="68"/>
      <c r="B381" s="68"/>
      <c r="C381" s="68"/>
      <c r="D381" s="68"/>
      <c r="E381" s="68"/>
      <c r="F381" s="68"/>
      <c r="G381" s="68"/>
      <c r="H381" s="68"/>
      <c r="I381" s="68"/>
      <c r="J381" s="68"/>
      <c r="K381" s="231"/>
      <c r="L381" s="231"/>
      <c r="M381" s="231"/>
      <c r="N381" s="231"/>
      <c r="O381" s="231"/>
      <c r="P381" s="231"/>
      <c r="Q381" s="231"/>
      <c r="R381" s="231"/>
      <c r="S381" s="231"/>
      <c r="T381" s="231"/>
      <c r="U381" s="231"/>
      <c r="V381" s="231"/>
      <c r="W381" s="231"/>
      <c r="X381" s="231"/>
      <c r="Y381" s="231"/>
      <c r="Z381" s="231"/>
    </row>
    <row r="382" spans="1:26" ht="14.25" customHeight="1">
      <c r="A382" s="68"/>
      <c r="B382" s="68"/>
      <c r="C382" s="68"/>
      <c r="D382" s="68"/>
      <c r="E382" s="68"/>
      <c r="F382" s="68"/>
      <c r="G382" s="68"/>
      <c r="H382" s="68"/>
      <c r="I382" s="68"/>
      <c r="J382" s="68"/>
      <c r="K382" s="231"/>
      <c r="L382" s="231"/>
      <c r="M382" s="231"/>
      <c r="N382" s="231"/>
      <c r="O382" s="231"/>
      <c r="P382" s="231"/>
      <c r="Q382" s="231"/>
      <c r="R382" s="231"/>
      <c r="S382" s="231"/>
      <c r="T382" s="231"/>
      <c r="U382" s="231"/>
      <c r="V382" s="231"/>
      <c r="W382" s="231"/>
      <c r="X382" s="231"/>
      <c r="Y382" s="231"/>
      <c r="Z382" s="231"/>
    </row>
    <row r="383" spans="1:26" ht="14.25" customHeight="1">
      <c r="A383" s="68"/>
      <c r="B383" s="68"/>
      <c r="C383" s="68"/>
      <c r="D383" s="68"/>
      <c r="E383" s="68"/>
      <c r="F383" s="68"/>
      <c r="G383" s="68"/>
      <c r="H383" s="68"/>
      <c r="I383" s="68"/>
      <c r="J383" s="68"/>
      <c r="K383" s="231"/>
      <c r="L383" s="231"/>
      <c r="M383" s="231"/>
      <c r="N383" s="231"/>
      <c r="O383" s="231"/>
      <c r="P383" s="231"/>
      <c r="Q383" s="231"/>
      <c r="R383" s="231"/>
      <c r="S383" s="231"/>
      <c r="T383" s="231"/>
      <c r="U383" s="231"/>
      <c r="V383" s="231"/>
      <c r="W383" s="231"/>
      <c r="X383" s="231"/>
      <c r="Y383" s="231"/>
      <c r="Z383" s="231"/>
    </row>
    <row r="384" spans="1:26" ht="14.25" customHeight="1">
      <c r="A384" s="68"/>
      <c r="B384" s="68"/>
      <c r="C384" s="68"/>
      <c r="D384" s="68"/>
      <c r="E384" s="68"/>
      <c r="F384" s="68"/>
      <c r="G384" s="68"/>
      <c r="H384" s="68"/>
      <c r="I384" s="68"/>
      <c r="J384" s="68"/>
      <c r="K384" s="231"/>
      <c r="L384" s="231"/>
      <c r="M384" s="231"/>
      <c r="N384" s="231"/>
      <c r="O384" s="231"/>
      <c r="P384" s="231"/>
      <c r="Q384" s="231"/>
      <c r="R384" s="231"/>
      <c r="S384" s="231"/>
      <c r="T384" s="231"/>
      <c r="U384" s="231"/>
      <c r="V384" s="231"/>
      <c r="W384" s="231"/>
      <c r="X384" s="231"/>
      <c r="Y384" s="231"/>
      <c r="Z384" s="231"/>
    </row>
    <row r="385" spans="1:26" ht="14.25" customHeight="1">
      <c r="A385" s="68"/>
      <c r="B385" s="68"/>
      <c r="C385" s="68"/>
      <c r="D385" s="68"/>
      <c r="E385" s="68"/>
      <c r="F385" s="68"/>
      <c r="G385" s="68"/>
      <c r="H385" s="68"/>
      <c r="I385" s="68"/>
      <c r="J385" s="68"/>
      <c r="K385" s="231"/>
      <c r="L385" s="231"/>
      <c r="M385" s="231"/>
      <c r="N385" s="231"/>
      <c r="O385" s="231"/>
      <c r="P385" s="231"/>
      <c r="Q385" s="231"/>
      <c r="R385" s="231"/>
      <c r="S385" s="231"/>
      <c r="T385" s="231"/>
      <c r="U385" s="231"/>
      <c r="V385" s="231"/>
      <c r="W385" s="231"/>
      <c r="X385" s="231"/>
      <c r="Y385" s="231"/>
      <c r="Z385" s="231"/>
    </row>
    <row r="386" spans="1:26" ht="14.25" customHeight="1">
      <c r="A386" s="68"/>
      <c r="B386" s="68"/>
      <c r="C386" s="68"/>
      <c r="D386" s="68"/>
      <c r="E386" s="68"/>
      <c r="F386" s="68"/>
      <c r="G386" s="68"/>
      <c r="H386" s="68"/>
      <c r="I386" s="68"/>
      <c r="J386" s="68"/>
      <c r="K386" s="231"/>
      <c r="L386" s="231"/>
      <c r="M386" s="231"/>
      <c r="N386" s="231"/>
      <c r="O386" s="231"/>
      <c r="P386" s="231"/>
      <c r="Q386" s="231"/>
      <c r="R386" s="231"/>
      <c r="S386" s="231"/>
      <c r="T386" s="231"/>
      <c r="U386" s="231"/>
      <c r="V386" s="231"/>
      <c r="W386" s="231"/>
      <c r="X386" s="231"/>
      <c r="Y386" s="231"/>
      <c r="Z386" s="231"/>
    </row>
    <row r="387" spans="1:26" ht="14.25" customHeight="1">
      <c r="A387" s="68"/>
      <c r="B387" s="68"/>
      <c r="C387" s="68"/>
      <c r="D387" s="68"/>
      <c r="E387" s="68"/>
      <c r="F387" s="68"/>
      <c r="G387" s="68"/>
      <c r="H387" s="68"/>
      <c r="I387" s="68"/>
      <c r="J387" s="68"/>
      <c r="K387" s="231"/>
      <c r="L387" s="231"/>
      <c r="M387" s="231"/>
      <c r="N387" s="231"/>
      <c r="O387" s="231"/>
      <c r="P387" s="231"/>
      <c r="Q387" s="231"/>
      <c r="R387" s="231"/>
      <c r="S387" s="231"/>
      <c r="T387" s="231"/>
      <c r="U387" s="231"/>
      <c r="V387" s="231"/>
      <c r="W387" s="231"/>
      <c r="X387" s="231"/>
      <c r="Y387" s="231"/>
      <c r="Z387" s="231"/>
    </row>
    <row r="388" spans="1:26" ht="14.25" customHeight="1">
      <c r="A388" s="68"/>
      <c r="B388" s="68"/>
      <c r="C388" s="68"/>
      <c r="D388" s="68"/>
      <c r="E388" s="68"/>
      <c r="F388" s="68"/>
      <c r="G388" s="68"/>
      <c r="H388" s="68"/>
      <c r="I388" s="68"/>
      <c r="J388" s="68"/>
      <c r="K388" s="231"/>
      <c r="L388" s="231"/>
      <c r="M388" s="231"/>
      <c r="N388" s="231"/>
      <c r="O388" s="231"/>
      <c r="P388" s="231"/>
      <c r="Q388" s="231"/>
      <c r="R388" s="231"/>
      <c r="S388" s="231"/>
      <c r="T388" s="231"/>
      <c r="U388" s="231"/>
      <c r="V388" s="231"/>
      <c r="W388" s="231"/>
      <c r="X388" s="231"/>
      <c r="Y388" s="231"/>
      <c r="Z388" s="231"/>
    </row>
    <row r="389" spans="1:26" ht="14.25" customHeight="1">
      <c r="A389" s="68"/>
      <c r="B389" s="68"/>
      <c r="C389" s="68"/>
      <c r="D389" s="68"/>
      <c r="E389" s="68"/>
      <c r="F389" s="68"/>
      <c r="G389" s="68"/>
      <c r="H389" s="68"/>
      <c r="I389" s="68"/>
      <c r="J389" s="68"/>
      <c r="K389" s="231"/>
      <c r="L389" s="231"/>
      <c r="M389" s="231"/>
      <c r="N389" s="231"/>
      <c r="O389" s="231"/>
      <c r="P389" s="231"/>
      <c r="Q389" s="231"/>
      <c r="R389" s="231"/>
      <c r="S389" s="231"/>
      <c r="T389" s="231"/>
      <c r="U389" s="231"/>
      <c r="V389" s="231"/>
      <c r="W389" s="231"/>
      <c r="X389" s="231"/>
      <c r="Y389" s="231"/>
      <c r="Z389" s="231"/>
    </row>
    <row r="390" spans="1:26" ht="14.25" customHeight="1">
      <c r="A390" s="68"/>
      <c r="B390" s="68"/>
      <c r="C390" s="68"/>
      <c r="D390" s="68"/>
      <c r="E390" s="68"/>
      <c r="F390" s="68"/>
      <c r="G390" s="68"/>
      <c r="H390" s="68"/>
      <c r="I390" s="68"/>
      <c r="J390" s="68"/>
      <c r="K390" s="231"/>
      <c r="L390" s="231"/>
      <c r="M390" s="231"/>
      <c r="N390" s="231"/>
      <c r="O390" s="231"/>
      <c r="P390" s="231"/>
      <c r="Q390" s="231"/>
      <c r="R390" s="231"/>
      <c r="S390" s="231"/>
      <c r="T390" s="231"/>
      <c r="U390" s="231"/>
      <c r="V390" s="231"/>
      <c r="W390" s="231"/>
      <c r="X390" s="231"/>
      <c r="Y390" s="231"/>
      <c r="Z390" s="231"/>
    </row>
    <row r="391" spans="1:26" ht="14.25" customHeight="1">
      <c r="A391" s="68"/>
      <c r="B391" s="68"/>
      <c r="C391" s="68"/>
      <c r="D391" s="68"/>
      <c r="E391" s="68"/>
      <c r="F391" s="68"/>
      <c r="G391" s="68"/>
      <c r="H391" s="68"/>
      <c r="I391" s="68"/>
      <c r="J391" s="68"/>
      <c r="K391" s="231"/>
      <c r="L391" s="231"/>
      <c r="M391" s="231"/>
      <c r="N391" s="231"/>
      <c r="O391" s="231"/>
      <c r="P391" s="231"/>
      <c r="Q391" s="231"/>
      <c r="R391" s="231"/>
      <c r="S391" s="231"/>
      <c r="T391" s="231"/>
      <c r="U391" s="231"/>
      <c r="V391" s="231"/>
      <c r="W391" s="231"/>
      <c r="X391" s="231"/>
      <c r="Y391" s="231"/>
      <c r="Z391" s="231"/>
    </row>
    <row r="392" spans="1:26" ht="14.25" customHeight="1">
      <c r="A392" s="68"/>
      <c r="B392" s="68"/>
      <c r="C392" s="68"/>
      <c r="D392" s="68"/>
      <c r="E392" s="68"/>
      <c r="F392" s="68"/>
      <c r="G392" s="68"/>
      <c r="H392" s="68"/>
      <c r="I392" s="68"/>
      <c r="J392" s="68"/>
      <c r="K392" s="231"/>
      <c r="L392" s="231"/>
      <c r="M392" s="231"/>
      <c r="N392" s="231"/>
      <c r="O392" s="231"/>
      <c r="P392" s="231"/>
      <c r="Q392" s="231"/>
      <c r="R392" s="231"/>
      <c r="S392" s="231"/>
      <c r="T392" s="231"/>
      <c r="U392" s="231"/>
      <c r="V392" s="231"/>
      <c r="W392" s="231"/>
      <c r="X392" s="231"/>
      <c r="Y392" s="231"/>
      <c r="Z392" s="231"/>
    </row>
    <row r="393" spans="1:26" ht="14.25" customHeight="1">
      <c r="A393" s="68"/>
      <c r="B393" s="68"/>
      <c r="C393" s="68"/>
      <c r="D393" s="68"/>
      <c r="E393" s="68"/>
      <c r="F393" s="68"/>
      <c r="G393" s="68"/>
      <c r="H393" s="68"/>
      <c r="I393" s="68"/>
      <c r="J393" s="68"/>
      <c r="K393" s="231"/>
      <c r="L393" s="231"/>
      <c r="M393" s="231"/>
      <c r="N393" s="231"/>
      <c r="O393" s="231"/>
      <c r="P393" s="231"/>
      <c r="Q393" s="231"/>
      <c r="R393" s="231"/>
      <c r="S393" s="231"/>
      <c r="T393" s="231"/>
      <c r="U393" s="231"/>
      <c r="V393" s="231"/>
      <c r="W393" s="231"/>
      <c r="X393" s="231"/>
      <c r="Y393" s="231"/>
      <c r="Z393" s="231"/>
    </row>
    <row r="394" spans="1:26" ht="14.25" customHeight="1">
      <c r="A394" s="68"/>
      <c r="B394" s="68"/>
      <c r="C394" s="68"/>
      <c r="D394" s="68"/>
      <c r="E394" s="68"/>
      <c r="F394" s="68"/>
      <c r="G394" s="68"/>
      <c r="H394" s="68"/>
      <c r="I394" s="68"/>
      <c r="J394" s="68"/>
      <c r="K394" s="231"/>
      <c r="L394" s="231"/>
      <c r="M394" s="231"/>
      <c r="N394" s="231"/>
      <c r="O394" s="231"/>
      <c r="P394" s="231"/>
      <c r="Q394" s="231"/>
      <c r="R394" s="231"/>
      <c r="S394" s="231"/>
      <c r="T394" s="231"/>
      <c r="U394" s="231"/>
      <c r="V394" s="231"/>
      <c r="W394" s="231"/>
      <c r="X394" s="231"/>
      <c r="Y394" s="231"/>
      <c r="Z394" s="231"/>
    </row>
    <row r="395" spans="1:26" ht="14.25" customHeight="1">
      <c r="A395" s="68"/>
      <c r="B395" s="68"/>
      <c r="C395" s="68"/>
      <c r="D395" s="68"/>
      <c r="E395" s="68"/>
      <c r="F395" s="68"/>
      <c r="G395" s="68"/>
      <c r="H395" s="68"/>
      <c r="I395" s="68"/>
      <c r="J395" s="68"/>
      <c r="K395" s="231"/>
      <c r="L395" s="231"/>
      <c r="M395" s="231"/>
      <c r="N395" s="231"/>
      <c r="O395" s="231"/>
      <c r="P395" s="231"/>
      <c r="Q395" s="231"/>
      <c r="R395" s="231"/>
      <c r="S395" s="231"/>
      <c r="T395" s="231"/>
      <c r="U395" s="231"/>
      <c r="V395" s="231"/>
      <c r="W395" s="231"/>
      <c r="X395" s="231"/>
      <c r="Y395" s="231"/>
      <c r="Z395" s="231"/>
    </row>
    <row r="396" spans="1:26" ht="14.25" customHeight="1">
      <c r="A396" s="68"/>
      <c r="B396" s="68"/>
      <c r="C396" s="68"/>
      <c r="D396" s="68"/>
      <c r="E396" s="68"/>
      <c r="F396" s="68"/>
      <c r="G396" s="68"/>
      <c r="H396" s="68"/>
      <c r="I396" s="68"/>
      <c r="J396" s="68"/>
      <c r="K396" s="231"/>
      <c r="L396" s="231"/>
      <c r="M396" s="231"/>
      <c r="N396" s="231"/>
      <c r="O396" s="231"/>
      <c r="P396" s="231"/>
      <c r="Q396" s="231"/>
      <c r="R396" s="231"/>
      <c r="S396" s="231"/>
      <c r="T396" s="231"/>
      <c r="U396" s="231"/>
      <c r="V396" s="231"/>
      <c r="W396" s="231"/>
      <c r="X396" s="231"/>
      <c r="Y396" s="231"/>
      <c r="Z396" s="231"/>
    </row>
    <row r="397" spans="1:26" ht="14.25" customHeight="1">
      <c r="A397" s="68"/>
      <c r="B397" s="68"/>
      <c r="C397" s="68"/>
      <c r="D397" s="68"/>
      <c r="E397" s="68"/>
      <c r="F397" s="68"/>
      <c r="G397" s="68"/>
      <c r="H397" s="68"/>
      <c r="I397" s="68"/>
      <c r="J397" s="68"/>
      <c r="K397" s="231"/>
      <c r="L397" s="231"/>
      <c r="M397" s="231"/>
      <c r="N397" s="231"/>
      <c r="O397" s="231"/>
      <c r="P397" s="231"/>
      <c r="Q397" s="231"/>
      <c r="R397" s="231"/>
      <c r="S397" s="231"/>
      <c r="T397" s="231"/>
      <c r="U397" s="231"/>
      <c r="V397" s="231"/>
      <c r="W397" s="231"/>
      <c r="X397" s="231"/>
      <c r="Y397" s="231"/>
      <c r="Z397" s="231"/>
    </row>
    <row r="398" spans="1:26" ht="14.25" customHeight="1">
      <c r="A398" s="68"/>
      <c r="B398" s="68"/>
      <c r="C398" s="68"/>
      <c r="D398" s="68"/>
      <c r="E398" s="68"/>
      <c r="F398" s="68"/>
      <c r="G398" s="68"/>
      <c r="H398" s="68"/>
      <c r="I398" s="68"/>
      <c r="J398" s="68"/>
      <c r="K398" s="231"/>
      <c r="L398" s="231"/>
      <c r="M398" s="231"/>
      <c r="N398" s="231"/>
      <c r="O398" s="231"/>
      <c r="P398" s="231"/>
      <c r="Q398" s="231"/>
      <c r="R398" s="231"/>
      <c r="S398" s="231"/>
      <c r="T398" s="231"/>
      <c r="U398" s="231"/>
      <c r="V398" s="231"/>
      <c r="W398" s="231"/>
      <c r="X398" s="231"/>
      <c r="Y398" s="231"/>
      <c r="Z398" s="231"/>
    </row>
    <row r="399" spans="1:26" ht="14.25" customHeight="1">
      <c r="A399" s="68"/>
      <c r="B399" s="68"/>
      <c r="C399" s="68"/>
      <c r="D399" s="68"/>
      <c r="E399" s="68"/>
      <c r="F399" s="68"/>
      <c r="G399" s="68"/>
      <c r="H399" s="68"/>
      <c r="I399" s="68"/>
      <c r="J399" s="68"/>
      <c r="K399" s="231"/>
      <c r="L399" s="231"/>
      <c r="M399" s="231"/>
      <c r="N399" s="231"/>
      <c r="O399" s="231"/>
      <c r="P399" s="231"/>
      <c r="Q399" s="231"/>
      <c r="R399" s="231"/>
      <c r="S399" s="231"/>
      <c r="T399" s="231"/>
      <c r="U399" s="231"/>
      <c r="V399" s="231"/>
      <c r="W399" s="231"/>
      <c r="X399" s="231"/>
      <c r="Y399" s="231"/>
      <c r="Z399" s="231"/>
    </row>
    <row r="400" spans="1:26" ht="14.25" customHeight="1">
      <c r="A400" s="68"/>
      <c r="B400" s="68"/>
      <c r="C400" s="68"/>
      <c r="D400" s="68"/>
      <c r="E400" s="68"/>
      <c r="F400" s="68"/>
      <c r="G400" s="68"/>
      <c r="H400" s="68"/>
      <c r="I400" s="68"/>
      <c r="J400" s="68"/>
      <c r="K400" s="231"/>
      <c r="L400" s="231"/>
      <c r="M400" s="231"/>
      <c r="N400" s="231"/>
      <c r="O400" s="231"/>
      <c r="P400" s="231"/>
      <c r="Q400" s="231"/>
      <c r="R400" s="231"/>
      <c r="S400" s="231"/>
      <c r="T400" s="231"/>
      <c r="U400" s="231"/>
      <c r="V400" s="231"/>
      <c r="W400" s="231"/>
      <c r="X400" s="231"/>
      <c r="Y400" s="231"/>
      <c r="Z400" s="231"/>
    </row>
    <row r="401" spans="1:26" ht="14.25" customHeight="1">
      <c r="A401" s="68"/>
      <c r="B401" s="68"/>
      <c r="C401" s="68"/>
      <c r="D401" s="68"/>
      <c r="E401" s="68"/>
      <c r="F401" s="68"/>
      <c r="G401" s="68"/>
      <c r="H401" s="68"/>
      <c r="I401" s="68"/>
      <c r="J401" s="68"/>
      <c r="K401" s="231"/>
      <c r="L401" s="231"/>
      <c r="M401" s="231"/>
      <c r="N401" s="231"/>
      <c r="O401" s="231"/>
      <c r="P401" s="231"/>
      <c r="Q401" s="231"/>
      <c r="R401" s="231"/>
      <c r="S401" s="231"/>
      <c r="T401" s="231"/>
      <c r="U401" s="231"/>
      <c r="V401" s="231"/>
      <c r="W401" s="231"/>
      <c r="X401" s="231"/>
      <c r="Y401" s="231"/>
      <c r="Z401" s="231"/>
    </row>
    <row r="402" spans="1:26" ht="14.25" customHeight="1">
      <c r="A402" s="68"/>
      <c r="B402" s="68"/>
      <c r="C402" s="68"/>
      <c r="D402" s="68"/>
      <c r="E402" s="68"/>
      <c r="F402" s="68"/>
      <c r="G402" s="68"/>
      <c r="H402" s="68"/>
      <c r="I402" s="68"/>
      <c r="J402" s="68"/>
      <c r="K402" s="231"/>
      <c r="L402" s="231"/>
      <c r="M402" s="231"/>
      <c r="N402" s="231"/>
      <c r="O402" s="231"/>
      <c r="P402" s="231"/>
      <c r="Q402" s="231"/>
      <c r="R402" s="231"/>
      <c r="S402" s="231"/>
      <c r="T402" s="231"/>
      <c r="U402" s="231"/>
      <c r="V402" s="231"/>
      <c r="W402" s="231"/>
      <c r="X402" s="231"/>
      <c r="Y402" s="231"/>
      <c r="Z402" s="231"/>
    </row>
    <row r="403" spans="1:26" ht="14.25" customHeight="1">
      <c r="A403" s="68"/>
      <c r="B403" s="68"/>
      <c r="C403" s="68"/>
      <c r="D403" s="68"/>
      <c r="E403" s="68"/>
      <c r="F403" s="68"/>
      <c r="G403" s="68"/>
      <c r="H403" s="68"/>
      <c r="I403" s="68"/>
      <c r="J403" s="68"/>
      <c r="K403" s="231"/>
      <c r="L403" s="231"/>
      <c r="M403" s="231"/>
      <c r="N403" s="231"/>
      <c r="O403" s="231"/>
      <c r="P403" s="231"/>
      <c r="Q403" s="231"/>
      <c r="R403" s="231"/>
      <c r="S403" s="231"/>
      <c r="T403" s="231"/>
      <c r="U403" s="231"/>
      <c r="V403" s="231"/>
      <c r="W403" s="231"/>
      <c r="X403" s="231"/>
      <c r="Y403" s="231"/>
      <c r="Z403" s="231"/>
    </row>
    <row r="404" spans="1:26" ht="14.25" customHeight="1">
      <c r="A404" s="68"/>
      <c r="B404" s="68"/>
      <c r="C404" s="68"/>
      <c r="D404" s="68"/>
      <c r="E404" s="68"/>
      <c r="F404" s="68"/>
      <c r="G404" s="68"/>
      <c r="H404" s="68"/>
      <c r="I404" s="68"/>
      <c r="J404" s="68"/>
      <c r="K404" s="231"/>
      <c r="L404" s="231"/>
      <c r="M404" s="231"/>
      <c r="N404" s="231"/>
      <c r="O404" s="231"/>
      <c r="P404" s="231"/>
      <c r="Q404" s="231"/>
      <c r="R404" s="231"/>
      <c r="S404" s="231"/>
      <c r="T404" s="231"/>
      <c r="U404" s="231"/>
      <c r="V404" s="231"/>
      <c r="W404" s="231"/>
      <c r="X404" s="231"/>
      <c r="Y404" s="231"/>
      <c r="Z404" s="231"/>
    </row>
    <row r="405" spans="1:26" ht="14.25" customHeight="1">
      <c r="A405" s="68"/>
      <c r="B405" s="68"/>
      <c r="C405" s="68"/>
      <c r="D405" s="68"/>
      <c r="E405" s="68"/>
      <c r="F405" s="68"/>
      <c r="G405" s="68"/>
      <c r="H405" s="68"/>
      <c r="I405" s="68"/>
      <c r="J405" s="68"/>
      <c r="K405" s="231"/>
      <c r="L405" s="231"/>
      <c r="M405" s="231"/>
      <c r="N405" s="231"/>
      <c r="O405" s="231"/>
      <c r="P405" s="231"/>
      <c r="Q405" s="231"/>
      <c r="R405" s="231"/>
      <c r="S405" s="231"/>
      <c r="T405" s="231"/>
      <c r="U405" s="231"/>
      <c r="V405" s="231"/>
      <c r="W405" s="231"/>
      <c r="X405" s="231"/>
      <c r="Y405" s="231"/>
      <c r="Z405" s="231"/>
    </row>
    <row r="406" spans="1:26" ht="14.25" customHeight="1">
      <c r="A406" s="68"/>
      <c r="B406" s="68"/>
      <c r="C406" s="68"/>
      <c r="D406" s="68"/>
      <c r="E406" s="68"/>
      <c r="F406" s="68"/>
      <c r="G406" s="68"/>
      <c r="H406" s="68"/>
      <c r="I406" s="68"/>
      <c r="J406" s="68"/>
      <c r="K406" s="231"/>
      <c r="L406" s="231"/>
      <c r="M406" s="231"/>
      <c r="N406" s="231"/>
      <c r="O406" s="231"/>
      <c r="P406" s="231"/>
      <c r="Q406" s="231"/>
      <c r="R406" s="231"/>
      <c r="S406" s="231"/>
      <c r="T406" s="231"/>
      <c r="U406" s="231"/>
      <c r="V406" s="231"/>
      <c r="W406" s="231"/>
      <c r="X406" s="231"/>
      <c r="Y406" s="231"/>
      <c r="Z406" s="231"/>
    </row>
    <row r="407" spans="1:26" ht="14.25" customHeight="1">
      <c r="A407" s="68"/>
      <c r="B407" s="68"/>
      <c r="C407" s="68"/>
      <c r="D407" s="68"/>
      <c r="E407" s="68"/>
      <c r="F407" s="68"/>
      <c r="G407" s="68"/>
      <c r="H407" s="68"/>
      <c r="I407" s="68"/>
      <c r="J407" s="68"/>
      <c r="K407" s="231"/>
      <c r="L407" s="231"/>
      <c r="M407" s="231"/>
      <c r="N407" s="231"/>
      <c r="O407" s="231"/>
      <c r="P407" s="231"/>
      <c r="Q407" s="231"/>
      <c r="R407" s="231"/>
      <c r="S407" s="231"/>
      <c r="T407" s="231"/>
      <c r="U407" s="231"/>
      <c r="V407" s="231"/>
      <c r="W407" s="231"/>
      <c r="X407" s="231"/>
      <c r="Y407" s="231"/>
      <c r="Z407" s="231"/>
    </row>
    <row r="408" spans="1:26" ht="14.25" customHeight="1">
      <c r="A408" s="68"/>
      <c r="B408" s="68"/>
      <c r="C408" s="68"/>
      <c r="D408" s="68"/>
      <c r="E408" s="68"/>
      <c r="F408" s="68"/>
      <c r="G408" s="68"/>
      <c r="H408" s="68"/>
      <c r="I408" s="68"/>
      <c r="J408" s="68"/>
      <c r="K408" s="231"/>
      <c r="L408" s="231"/>
      <c r="M408" s="231"/>
      <c r="N408" s="231"/>
      <c r="O408" s="231"/>
      <c r="P408" s="231"/>
      <c r="Q408" s="231"/>
      <c r="R408" s="231"/>
      <c r="S408" s="231"/>
      <c r="T408" s="231"/>
      <c r="U408" s="231"/>
      <c r="V408" s="231"/>
      <c r="W408" s="231"/>
      <c r="X408" s="231"/>
      <c r="Y408" s="231"/>
      <c r="Z408" s="231"/>
    </row>
    <row r="409" spans="1:26" ht="14.25" customHeight="1">
      <c r="A409" s="68"/>
      <c r="B409" s="68"/>
      <c r="C409" s="68"/>
      <c r="D409" s="68"/>
      <c r="E409" s="68"/>
      <c r="F409" s="68"/>
      <c r="G409" s="68"/>
      <c r="H409" s="68"/>
      <c r="I409" s="68"/>
      <c r="J409" s="68"/>
      <c r="K409" s="231"/>
      <c r="L409" s="231"/>
      <c r="M409" s="231"/>
      <c r="N409" s="231"/>
      <c r="O409" s="231"/>
      <c r="P409" s="231"/>
      <c r="Q409" s="231"/>
      <c r="R409" s="231"/>
      <c r="S409" s="231"/>
      <c r="T409" s="231"/>
      <c r="U409" s="231"/>
      <c r="V409" s="231"/>
      <c r="W409" s="231"/>
      <c r="X409" s="231"/>
      <c r="Y409" s="231"/>
      <c r="Z409" s="231"/>
    </row>
    <row r="410" spans="1:26" ht="14.25" customHeight="1">
      <c r="A410" s="68"/>
      <c r="B410" s="68"/>
      <c r="C410" s="68"/>
      <c r="D410" s="68"/>
      <c r="E410" s="68"/>
      <c r="F410" s="68"/>
      <c r="G410" s="68"/>
      <c r="H410" s="68"/>
      <c r="I410" s="68"/>
      <c r="J410" s="68"/>
      <c r="K410" s="231"/>
      <c r="L410" s="231"/>
      <c r="M410" s="231"/>
      <c r="N410" s="231"/>
      <c r="O410" s="231"/>
      <c r="P410" s="231"/>
      <c r="Q410" s="231"/>
      <c r="R410" s="231"/>
      <c r="S410" s="231"/>
      <c r="T410" s="231"/>
      <c r="U410" s="231"/>
      <c r="V410" s="231"/>
      <c r="W410" s="231"/>
      <c r="X410" s="231"/>
      <c r="Y410" s="231"/>
      <c r="Z410" s="231"/>
    </row>
    <row r="411" spans="1:26" ht="14.25" customHeight="1">
      <c r="A411" s="68"/>
      <c r="B411" s="68"/>
      <c r="C411" s="68"/>
      <c r="D411" s="68"/>
      <c r="E411" s="68"/>
      <c r="F411" s="68"/>
      <c r="G411" s="68"/>
      <c r="H411" s="68"/>
      <c r="I411" s="68"/>
      <c r="J411" s="68"/>
      <c r="K411" s="231"/>
      <c r="L411" s="231"/>
      <c r="M411" s="231"/>
      <c r="N411" s="231"/>
      <c r="O411" s="231"/>
      <c r="P411" s="231"/>
      <c r="Q411" s="231"/>
      <c r="R411" s="231"/>
      <c r="S411" s="231"/>
      <c r="T411" s="231"/>
      <c r="U411" s="231"/>
      <c r="V411" s="231"/>
      <c r="W411" s="231"/>
      <c r="X411" s="231"/>
      <c r="Y411" s="231"/>
      <c r="Z411" s="231"/>
    </row>
    <row r="412" spans="1:26" ht="14.25" customHeight="1">
      <c r="A412" s="68"/>
      <c r="B412" s="68"/>
      <c r="C412" s="68"/>
      <c r="D412" s="68"/>
      <c r="E412" s="68"/>
      <c r="F412" s="68"/>
      <c r="G412" s="68"/>
      <c r="H412" s="68"/>
      <c r="I412" s="68"/>
      <c r="J412" s="68"/>
      <c r="K412" s="231"/>
      <c r="L412" s="231"/>
      <c r="M412" s="231"/>
      <c r="N412" s="231"/>
      <c r="O412" s="231"/>
      <c r="P412" s="231"/>
      <c r="Q412" s="231"/>
      <c r="R412" s="231"/>
      <c r="S412" s="231"/>
      <c r="T412" s="231"/>
      <c r="U412" s="231"/>
      <c r="V412" s="231"/>
      <c r="W412" s="231"/>
      <c r="X412" s="231"/>
      <c r="Y412" s="231"/>
      <c r="Z412" s="231"/>
    </row>
    <row r="413" spans="1:26" ht="14.25" customHeight="1">
      <c r="A413" s="68"/>
      <c r="B413" s="68"/>
      <c r="C413" s="68"/>
      <c r="D413" s="68"/>
      <c r="E413" s="68"/>
      <c r="F413" s="68"/>
      <c r="G413" s="68"/>
      <c r="H413" s="68"/>
      <c r="I413" s="68"/>
      <c r="J413" s="68"/>
      <c r="K413" s="231"/>
      <c r="L413" s="231"/>
      <c r="M413" s="231"/>
      <c r="N413" s="231"/>
      <c r="O413" s="231"/>
      <c r="P413" s="231"/>
      <c r="Q413" s="231"/>
      <c r="R413" s="231"/>
      <c r="S413" s="231"/>
      <c r="T413" s="231"/>
      <c r="U413" s="231"/>
      <c r="V413" s="231"/>
      <c r="W413" s="231"/>
      <c r="X413" s="231"/>
      <c r="Y413" s="231"/>
      <c r="Z413" s="231"/>
    </row>
    <row r="414" spans="1:26" ht="14.25" customHeight="1">
      <c r="A414" s="68"/>
      <c r="B414" s="68"/>
      <c r="C414" s="68"/>
      <c r="D414" s="68"/>
      <c r="E414" s="68"/>
      <c r="F414" s="68"/>
      <c r="G414" s="68"/>
      <c r="H414" s="68"/>
      <c r="I414" s="68"/>
      <c r="J414" s="68"/>
      <c r="K414" s="231"/>
      <c r="L414" s="231"/>
      <c r="M414" s="231"/>
      <c r="N414" s="231"/>
      <c r="O414" s="231"/>
      <c r="P414" s="231"/>
      <c r="Q414" s="231"/>
      <c r="R414" s="231"/>
      <c r="S414" s="231"/>
      <c r="T414" s="231"/>
      <c r="U414" s="231"/>
      <c r="V414" s="231"/>
      <c r="W414" s="231"/>
      <c r="X414" s="231"/>
      <c r="Y414" s="231"/>
      <c r="Z414" s="231"/>
    </row>
    <row r="415" spans="1:26" ht="14.25" customHeight="1">
      <c r="A415" s="68"/>
      <c r="B415" s="68"/>
      <c r="C415" s="68"/>
      <c r="D415" s="68"/>
      <c r="E415" s="68"/>
      <c r="F415" s="68"/>
      <c r="G415" s="68"/>
      <c r="H415" s="68"/>
      <c r="I415" s="68"/>
      <c r="J415" s="68"/>
      <c r="K415" s="231"/>
      <c r="L415" s="231"/>
      <c r="M415" s="231"/>
      <c r="N415" s="231"/>
      <c r="O415" s="231"/>
      <c r="P415" s="231"/>
      <c r="Q415" s="231"/>
      <c r="R415" s="231"/>
      <c r="S415" s="231"/>
      <c r="T415" s="231"/>
      <c r="U415" s="231"/>
      <c r="V415" s="231"/>
      <c r="W415" s="231"/>
      <c r="X415" s="231"/>
      <c r="Y415" s="231"/>
      <c r="Z415" s="231"/>
    </row>
    <row r="416" spans="1:26" ht="14.25" customHeight="1">
      <c r="A416" s="68"/>
      <c r="B416" s="68"/>
      <c r="C416" s="68"/>
      <c r="D416" s="68"/>
      <c r="E416" s="68"/>
      <c r="F416" s="68"/>
      <c r="G416" s="68"/>
      <c r="H416" s="68"/>
      <c r="I416" s="68"/>
      <c r="J416" s="68"/>
      <c r="K416" s="231"/>
      <c r="L416" s="231"/>
      <c r="M416" s="231"/>
      <c r="N416" s="231"/>
      <c r="O416" s="231"/>
      <c r="P416" s="231"/>
      <c r="Q416" s="231"/>
      <c r="R416" s="231"/>
      <c r="S416" s="231"/>
      <c r="T416" s="231"/>
      <c r="U416" s="231"/>
      <c r="V416" s="231"/>
      <c r="W416" s="231"/>
      <c r="X416" s="231"/>
      <c r="Y416" s="231"/>
      <c r="Z416" s="231"/>
    </row>
    <row r="417" spans="1:26" ht="14.25" customHeight="1">
      <c r="A417" s="68"/>
      <c r="B417" s="68"/>
      <c r="C417" s="68"/>
      <c r="D417" s="68"/>
      <c r="E417" s="68"/>
      <c r="F417" s="68"/>
      <c r="G417" s="68"/>
      <c r="H417" s="68"/>
      <c r="I417" s="68"/>
      <c r="J417" s="68"/>
      <c r="K417" s="231"/>
      <c r="L417" s="231"/>
      <c r="M417" s="231"/>
      <c r="N417" s="231"/>
      <c r="O417" s="231"/>
      <c r="P417" s="231"/>
      <c r="Q417" s="231"/>
      <c r="R417" s="231"/>
      <c r="S417" s="231"/>
      <c r="T417" s="231"/>
      <c r="U417" s="231"/>
      <c r="V417" s="231"/>
      <c r="W417" s="231"/>
      <c r="X417" s="231"/>
      <c r="Y417" s="231"/>
      <c r="Z417" s="231"/>
    </row>
    <row r="418" spans="1:26" ht="14.25" customHeight="1">
      <c r="A418" s="68"/>
      <c r="B418" s="68"/>
      <c r="C418" s="68"/>
      <c r="D418" s="68"/>
      <c r="E418" s="68"/>
      <c r="F418" s="68"/>
      <c r="G418" s="68"/>
      <c r="H418" s="68"/>
      <c r="I418" s="68"/>
      <c r="J418" s="68"/>
      <c r="K418" s="231"/>
      <c r="L418" s="231"/>
      <c r="M418" s="231"/>
      <c r="N418" s="231"/>
      <c r="O418" s="231"/>
      <c r="P418" s="231"/>
      <c r="Q418" s="231"/>
      <c r="R418" s="231"/>
      <c r="S418" s="231"/>
      <c r="T418" s="231"/>
      <c r="U418" s="231"/>
      <c r="V418" s="231"/>
      <c r="W418" s="231"/>
      <c r="X418" s="231"/>
      <c r="Y418" s="231"/>
      <c r="Z418" s="231"/>
    </row>
    <row r="419" spans="1:26" ht="14.25" customHeight="1">
      <c r="A419" s="68"/>
      <c r="B419" s="68"/>
      <c r="C419" s="68"/>
      <c r="D419" s="68"/>
      <c r="E419" s="68"/>
      <c r="F419" s="68"/>
      <c r="G419" s="68"/>
      <c r="H419" s="68"/>
      <c r="I419" s="68"/>
      <c r="J419" s="68"/>
      <c r="K419" s="231"/>
      <c r="L419" s="231"/>
      <c r="M419" s="231"/>
      <c r="N419" s="231"/>
      <c r="O419" s="231"/>
      <c r="P419" s="231"/>
      <c r="Q419" s="231"/>
      <c r="R419" s="231"/>
      <c r="S419" s="231"/>
      <c r="T419" s="231"/>
      <c r="U419" s="231"/>
      <c r="V419" s="231"/>
      <c r="W419" s="231"/>
      <c r="X419" s="231"/>
      <c r="Y419" s="231"/>
      <c r="Z419" s="231"/>
    </row>
    <row r="420" spans="1:26" ht="14.25" customHeight="1">
      <c r="A420" s="68"/>
      <c r="B420" s="68"/>
      <c r="C420" s="68"/>
      <c r="D420" s="68"/>
      <c r="E420" s="68"/>
      <c r="F420" s="68"/>
      <c r="G420" s="68"/>
      <c r="H420" s="68"/>
      <c r="I420" s="68"/>
      <c r="J420" s="68"/>
      <c r="K420" s="231"/>
      <c r="L420" s="231"/>
      <c r="M420" s="231"/>
      <c r="N420" s="231"/>
      <c r="O420" s="231"/>
      <c r="P420" s="231"/>
      <c r="Q420" s="231"/>
      <c r="R420" s="231"/>
      <c r="S420" s="231"/>
      <c r="T420" s="231"/>
      <c r="U420" s="231"/>
      <c r="V420" s="231"/>
      <c r="W420" s="231"/>
      <c r="X420" s="231"/>
      <c r="Y420" s="231"/>
      <c r="Z420" s="231"/>
    </row>
    <row r="421" spans="1:26" ht="14.25" customHeight="1">
      <c r="A421" s="68"/>
      <c r="B421" s="68"/>
      <c r="C421" s="68"/>
      <c r="D421" s="68"/>
      <c r="E421" s="68"/>
      <c r="F421" s="68"/>
      <c r="G421" s="68"/>
      <c r="H421" s="68"/>
      <c r="I421" s="68"/>
      <c r="J421" s="68"/>
      <c r="K421" s="231"/>
      <c r="L421" s="231"/>
      <c r="M421" s="231"/>
      <c r="N421" s="231"/>
      <c r="O421" s="231"/>
      <c r="P421" s="231"/>
      <c r="Q421" s="231"/>
      <c r="R421" s="231"/>
      <c r="S421" s="231"/>
      <c r="T421" s="231"/>
      <c r="U421" s="231"/>
      <c r="V421" s="231"/>
      <c r="W421" s="231"/>
      <c r="X421" s="231"/>
      <c r="Y421" s="231"/>
      <c r="Z421" s="231"/>
    </row>
    <row r="422" spans="1:26" ht="14.25" customHeight="1">
      <c r="A422" s="68"/>
      <c r="B422" s="68"/>
      <c r="C422" s="68"/>
      <c r="D422" s="68"/>
      <c r="E422" s="68"/>
      <c r="F422" s="68"/>
      <c r="G422" s="68"/>
      <c r="H422" s="68"/>
      <c r="I422" s="68"/>
      <c r="J422" s="68"/>
      <c r="K422" s="231"/>
      <c r="L422" s="231"/>
      <c r="M422" s="231"/>
      <c r="N422" s="231"/>
      <c r="O422" s="231"/>
      <c r="P422" s="231"/>
      <c r="Q422" s="231"/>
      <c r="R422" s="231"/>
      <c r="S422" s="231"/>
      <c r="T422" s="231"/>
      <c r="U422" s="231"/>
      <c r="V422" s="231"/>
      <c r="W422" s="231"/>
      <c r="X422" s="231"/>
      <c r="Y422" s="231"/>
      <c r="Z422" s="231"/>
    </row>
    <row r="423" spans="1:26" ht="14.25" customHeight="1">
      <c r="A423" s="68"/>
      <c r="B423" s="68"/>
      <c r="C423" s="68"/>
      <c r="D423" s="68"/>
      <c r="E423" s="68"/>
      <c r="F423" s="68"/>
      <c r="G423" s="68"/>
      <c r="H423" s="68"/>
      <c r="I423" s="68"/>
      <c r="J423" s="68"/>
      <c r="K423" s="231"/>
      <c r="L423" s="231"/>
      <c r="M423" s="231"/>
      <c r="N423" s="231"/>
      <c r="O423" s="231"/>
      <c r="P423" s="231"/>
      <c r="Q423" s="231"/>
      <c r="R423" s="231"/>
      <c r="S423" s="231"/>
      <c r="T423" s="231"/>
      <c r="U423" s="231"/>
      <c r="V423" s="231"/>
      <c r="W423" s="231"/>
      <c r="X423" s="231"/>
      <c r="Y423" s="231"/>
      <c r="Z423" s="231"/>
    </row>
    <row r="424" spans="1:26" ht="14.25" customHeight="1">
      <c r="A424" s="68"/>
      <c r="B424" s="68"/>
      <c r="C424" s="68"/>
      <c r="D424" s="68"/>
      <c r="E424" s="68"/>
      <c r="F424" s="68"/>
      <c r="G424" s="68"/>
      <c r="H424" s="68"/>
      <c r="I424" s="68"/>
      <c r="J424" s="68"/>
      <c r="K424" s="231"/>
      <c r="L424" s="231"/>
      <c r="M424" s="231"/>
      <c r="N424" s="231"/>
      <c r="O424" s="231"/>
      <c r="P424" s="231"/>
      <c r="Q424" s="231"/>
      <c r="R424" s="231"/>
      <c r="S424" s="231"/>
      <c r="T424" s="231"/>
      <c r="U424" s="231"/>
      <c r="V424" s="231"/>
      <c r="W424" s="231"/>
      <c r="X424" s="231"/>
      <c r="Y424" s="231"/>
      <c r="Z424" s="231"/>
    </row>
    <row r="425" spans="1:26" ht="14.25" customHeight="1">
      <c r="A425" s="68"/>
      <c r="B425" s="68"/>
      <c r="C425" s="68"/>
      <c r="D425" s="68"/>
      <c r="E425" s="68"/>
      <c r="F425" s="68"/>
      <c r="G425" s="68"/>
      <c r="H425" s="68"/>
      <c r="I425" s="68"/>
      <c r="J425" s="68"/>
      <c r="K425" s="231"/>
      <c r="L425" s="231"/>
      <c r="M425" s="231"/>
      <c r="N425" s="231"/>
      <c r="O425" s="231"/>
      <c r="P425" s="231"/>
      <c r="Q425" s="231"/>
      <c r="R425" s="231"/>
      <c r="S425" s="231"/>
      <c r="T425" s="231"/>
      <c r="U425" s="231"/>
      <c r="V425" s="231"/>
      <c r="W425" s="231"/>
      <c r="X425" s="231"/>
      <c r="Y425" s="231"/>
      <c r="Z425" s="231"/>
    </row>
    <row r="426" spans="1:26" ht="14.25" customHeight="1">
      <c r="A426" s="68"/>
      <c r="B426" s="68"/>
      <c r="C426" s="68"/>
      <c r="D426" s="68"/>
      <c r="E426" s="68"/>
      <c r="F426" s="68"/>
      <c r="G426" s="68"/>
      <c r="H426" s="68"/>
      <c r="I426" s="68"/>
      <c r="J426" s="68"/>
      <c r="K426" s="231"/>
      <c r="L426" s="231"/>
      <c r="M426" s="231"/>
      <c r="N426" s="231"/>
      <c r="O426" s="231"/>
      <c r="P426" s="231"/>
      <c r="Q426" s="231"/>
      <c r="R426" s="231"/>
      <c r="S426" s="231"/>
      <c r="T426" s="231"/>
      <c r="U426" s="231"/>
      <c r="V426" s="231"/>
      <c r="W426" s="231"/>
      <c r="X426" s="231"/>
      <c r="Y426" s="231"/>
      <c r="Z426" s="231"/>
    </row>
    <row r="427" spans="1:26" ht="14.25" customHeight="1">
      <c r="A427" s="68"/>
      <c r="B427" s="68"/>
      <c r="C427" s="68"/>
      <c r="D427" s="68"/>
      <c r="E427" s="68"/>
      <c r="F427" s="68"/>
      <c r="G427" s="68"/>
      <c r="H427" s="68"/>
      <c r="I427" s="68"/>
      <c r="J427" s="68"/>
      <c r="K427" s="231"/>
      <c r="L427" s="231"/>
      <c r="M427" s="231"/>
      <c r="N427" s="231"/>
      <c r="O427" s="231"/>
      <c r="P427" s="231"/>
      <c r="Q427" s="231"/>
      <c r="R427" s="231"/>
      <c r="S427" s="231"/>
      <c r="T427" s="231"/>
      <c r="U427" s="231"/>
      <c r="V427" s="231"/>
      <c r="W427" s="231"/>
      <c r="X427" s="231"/>
      <c r="Y427" s="231"/>
      <c r="Z427" s="231"/>
    </row>
    <row r="428" spans="1:26" ht="14.25" customHeight="1">
      <c r="A428" s="68"/>
      <c r="B428" s="68"/>
      <c r="C428" s="68"/>
      <c r="D428" s="68"/>
      <c r="E428" s="68"/>
      <c r="F428" s="68"/>
      <c r="G428" s="68"/>
      <c r="H428" s="68"/>
      <c r="I428" s="68"/>
      <c r="J428" s="68"/>
      <c r="K428" s="231"/>
      <c r="L428" s="231"/>
      <c r="M428" s="231"/>
      <c r="N428" s="231"/>
      <c r="O428" s="231"/>
      <c r="P428" s="231"/>
      <c r="Q428" s="231"/>
      <c r="R428" s="231"/>
      <c r="S428" s="231"/>
      <c r="T428" s="231"/>
      <c r="U428" s="231"/>
      <c r="V428" s="231"/>
      <c r="W428" s="231"/>
      <c r="X428" s="231"/>
      <c r="Y428" s="231"/>
      <c r="Z428" s="231"/>
    </row>
    <row r="429" spans="1:26" ht="14.25" customHeight="1">
      <c r="A429" s="68"/>
      <c r="B429" s="68"/>
      <c r="C429" s="68"/>
      <c r="D429" s="68"/>
      <c r="E429" s="68"/>
      <c r="F429" s="68"/>
      <c r="G429" s="68"/>
      <c r="H429" s="68"/>
      <c r="I429" s="68"/>
      <c r="J429" s="68"/>
      <c r="K429" s="231"/>
      <c r="L429" s="231"/>
      <c r="M429" s="231"/>
      <c r="N429" s="231"/>
      <c r="O429" s="231"/>
      <c r="P429" s="231"/>
      <c r="Q429" s="231"/>
      <c r="R429" s="231"/>
      <c r="S429" s="231"/>
      <c r="T429" s="231"/>
      <c r="U429" s="231"/>
      <c r="V429" s="231"/>
      <c r="W429" s="231"/>
      <c r="X429" s="231"/>
      <c r="Y429" s="231"/>
      <c r="Z429" s="231"/>
    </row>
    <row r="430" spans="1:26" ht="14.25" customHeight="1">
      <c r="A430" s="68"/>
      <c r="B430" s="68"/>
      <c r="C430" s="68"/>
      <c r="D430" s="68"/>
      <c r="E430" s="68"/>
      <c r="F430" s="68"/>
      <c r="G430" s="68"/>
      <c r="H430" s="68"/>
      <c r="I430" s="68"/>
      <c r="J430" s="68"/>
      <c r="K430" s="231"/>
      <c r="L430" s="231"/>
      <c r="M430" s="231"/>
      <c r="N430" s="231"/>
      <c r="O430" s="231"/>
      <c r="P430" s="231"/>
      <c r="Q430" s="231"/>
      <c r="R430" s="231"/>
      <c r="S430" s="231"/>
      <c r="T430" s="231"/>
      <c r="U430" s="231"/>
      <c r="V430" s="231"/>
      <c r="W430" s="231"/>
      <c r="X430" s="231"/>
      <c r="Y430" s="231"/>
      <c r="Z430" s="231"/>
    </row>
    <row r="431" spans="1:26" ht="14.25" customHeight="1">
      <c r="A431" s="68"/>
      <c r="B431" s="68"/>
      <c r="C431" s="68"/>
      <c r="D431" s="68"/>
      <c r="E431" s="68"/>
      <c r="F431" s="68"/>
      <c r="G431" s="68"/>
      <c r="H431" s="68"/>
      <c r="I431" s="68"/>
      <c r="J431" s="68"/>
      <c r="K431" s="231"/>
      <c r="L431" s="231"/>
      <c r="M431" s="231"/>
      <c r="N431" s="231"/>
      <c r="O431" s="231"/>
      <c r="P431" s="231"/>
      <c r="Q431" s="231"/>
      <c r="R431" s="231"/>
      <c r="S431" s="231"/>
      <c r="T431" s="231"/>
      <c r="U431" s="231"/>
      <c r="V431" s="231"/>
      <c r="W431" s="231"/>
      <c r="X431" s="231"/>
      <c r="Y431" s="231"/>
      <c r="Z431" s="231"/>
    </row>
    <row r="432" spans="1:26" ht="14.25" customHeight="1">
      <c r="A432" s="68"/>
      <c r="B432" s="68"/>
      <c r="C432" s="68"/>
      <c r="D432" s="68"/>
      <c r="E432" s="68"/>
      <c r="F432" s="68"/>
      <c r="G432" s="68"/>
      <c r="H432" s="68"/>
      <c r="I432" s="68"/>
      <c r="J432" s="68"/>
      <c r="K432" s="231"/>
      <c r="L432" s="231"/>
      <c r="M432" s="231"/>
      <c r="N432" s="231"/>
      <c r="O432" s="231"/>
      <c r="P432" s="231"/>
      <c r="Q432" s="231"/>
      <c r="R432" s="231"/>
      <c r="S432" s="231"/>
      <c r="T432" s="231"/>
      <c r="U432" s="231"/>
      <c r="V432" s="231"/>
      <c r="W432" s="231"/>
      <c r="X432" s="231"/>
      <c r="Y432" s="231"/>
      <c r="Z432" s="231"/>
    </row>
    <row r="433" spans="1:26" ht="14.25" customHeight="1">
      <c r="A433" s="68"/>
      <c r="B433" s="68"/>
      <c r="C433" s="68"/>
      <c r="D433" s="68"/>
      <c r="E433" s="68"/>
      <c r="F433" s="68"/>
      <c r="G433" s="68"/>
      <c r="H433" s="68"/>
      <c r="I433" s="68"/>
      <c r="J433" s="68"/>
      <c r="K433" s="231"/>
      <c r="L433" s="231"/>
      <c r="M433" s="231"/>
      <c r="N433" s="231"/>
      <c r="O433" s="231"/>
      <c r="P433" s="231"/>
      <c r="Q433" s="231"/>
      <c r="R433" s="231"/>
      <c r="S433" s="231"/>
      <c r="T433" s="231"/>
      <c r="U433" s="231"/>
      <c r="V433" s="231"/>
      <c r="W433" s="231"/>
      <c r="X433" s="231"/>
      <c r="Y433" s="231"/>
      <c r="Z433" s="231"/>
    </row>
    <row r="434" spans="1:26" ht="14.25" customHeight="1">
      <c r="A434" s="68"/>
      <c r="B434" s="68"/>
      <c r="C434" s="68"/>
      <c r="D434" s="68"/>
      <c r="E434" s="68"/>
      <c r="F434" s="68"/>
      <c r="G434" s="68"/>
      <c r="H434" s="68"/>
      <c r="I434" s="68"/>
      <c r="J434" s="68"/>
      <c r="K434" s="231"/>
      <c r="L434" s="231"/>
      <c r="M434" s="231"/>
      <c r="N434" s="231"/>
      <c r="O434" s="231"/>
      <c r="P434" s="231"/>
      <c r="Q434" s="231"/>
      <c r="R434" s="231"/>
      <c r="S434" s="231"/>
      <c r="T434" s="231"/>
      <c r="U434" s="231"/>
      <c r="V434" s="231"/>
      <c r="W434" s="231"/>
      <c r="X434" s="231"/>
      <c r="Y434" s="231"/>
      <c r="Z434" s="231"/>
    </row>
    <row r="435" spans="1:26" ht="14.25" customHeight="1">
      <c r="A435" s="68"/>
      <c r="B435" s="68"/>
      <c r="C435" s="68"/>
      <c r="D435" s="68"/>
      <c r="E435" s="68"/>
      <c r="F435" s="68"/>
      <c r="G435" s="68"/>
      <c r="H435" s="68"/>
      <c r="I435" s="68"/>
      <c r="J435" s="68"/>
      <c r="K435" s="231"/>
      <c r="L435" s="231"/>
      <c r="M435" s="231"/>
      <c r="N435" s="231"/>
      <c r="O435" s="231"/>
      <c r="P435" s="231"/>
      <c r="Q435" s="231"/>
      <c r="R435" s="231"/>
      <c r="S435" s="231"/>
      <c r="T435" s="231"/>
      <c r="U435" s="231"/>
      <c r="V435" s="231"/>
      <c r="W435" s="231"/>
      <c r="X435" s="231"/>
      <c r="Y435" s="231"/>
      <c r="Z435" s="231"/>
    </row>
    <row r="436" spans="1:26" ht="14.25" customHeight="1">
      <c r="A436" s="68"/>
      <c r="B436" s="68"/>
      <c r="C436" s="68"/>
      <c r="D436" s="68"/>
      <c r="E436" s="68"/>
      <c r="F436" s="68"/>
      <c r="G436" s="68"/>
      <c r="H436" s="68"/>
      <c r="I436" s="68"/>
      <c r="J436" s="68"/>
      <c r="K436" s="231"/>
      <c r="L436" s="231"/>
      <c r="M436" s="231"/>
      <c r="N436" s="231"/>
      <c r="O436" s="231"/>
      <c r="P436" s="231"/>
      <c r="Q436" s="231"/>
      <c r="R436" s="231"/>
      <c r="S436" s="231"/>
      <c r="T436" s="231"/>
      <c r="U436" s="231"/>
      <c r="V436" s="231"/>
      <c r="W436" s="231"/>
      <c r="X436" s="231"/>
      <c r="Y436" s="231"/>
      <c r="Z436" s="231"/>
    </row>
    <row r="437" spans="1:26" ht="14.25" customHeight="1">
      <c r="A437" s="68"/>
      <c r="B437" s="68"/>
      <c r="C437" s="68"/>
      <c r="D437" s="68"/>
      <c r="E437" s="68"/>
      <c r="F437" s="68"/>
      <c r="G437" s="68"/>
      <c r="H437" s="68"/>
      <c r="I437" s="68"/>
      <c r="J437" s="68"/>
      <c r="K437" s="231"/>
      <c r="L437" s="231"/>
      <c r="M437" s="231"/>
      <c r="N437" s="231"/>
      <c r="O437" s="231"/>
      <c r="P437" s="231"/>
      <c r="Q437" s="231"/>
      <c r="R437" s="231"/>
      <c r="S437" s="231"/>
      <c r="T437" s="231"/>
      <c r="U437" s="231"/>
      <c r="V437" s="231"/>
      <c r="W437" s="231"/>
      <c r="X437" s="231"/>
      <c r="Y437" s="231"/>
      <c r="Z437" s="231"/>
    </row>
    <row r="438" spans="1:26" ht="14.25" customHeight="1">
      <c r="A438" s="68"/>
      <c r="B438" s="68"/>
      <c r="C438" s="68"/>
      <c r="D438" s="68"/>
      <c r="E438" s="68"/>
      <c r="F438" s="68"/>
      <c r="G438" s="68"/>
      <c r="H438" s="68"/>
      <c r="I438" s="68"/>
      <c r="J438" s="68"/>
      <c r="K438" s="231"/>
      <c r="L438" s="231"/>
      <c r="M438" s="231"/>
      <c r="N438" s="231"/>
      <c r="O438" s="231"/>
      <c r="P438" s="231"/>
      <c r="Q438" s="231"/>
      <c r="R438" s="231"/>
      <c r="S438" s="231"/>
      <c r="T438" s="231"/>
      <c r="U438" s="231"/>
      <c r="V438" s="231"/>
      <c r="W438" s="231"/>
      <c r="X438" s="231"/>
      <c r="Y438" s="231"/>
      <c r="Z438" s="231"/>
    </row>
    <row r="439" spans="1:26" ht="14.25" customHeight="1">
      <c r="A439" s="68"/>
      <c r="B439" s="68"/>
      <c r="C439" s="68"/>
      <c r="D439" s="68"/>
      <c r="E439" s="68"/>
      <c r="F439" s="68"/>
      <c r="G439" s="68"/>
      <c r="H439" s="68"/>
      <c r="I439" s="68"/>
      <c r="J439" s="68"/>
      <c r="K439" s="231"/>
      <c r="L439" s="231"/>
      <c r="M439" s="231"/>
      <c r="N439" s="231"/>
      <c r="O439" s="231"/>
      <c r="P439" s="231"/>
      <c r="Q439" s="231"/>
      <c r="R439" s="231"/>
      <c r="S439" s="231"/>
      <c r="T439" s="231"/>
      <c r="U439" s="231"/>
      <c r="V439" s="231"/>
      <c r="W439" s="231"/>
      <c r="X439" s="231"/>
      <c r="Y439" s="231"/>
      <c r="Z439" s="231"/>
    </row>
    <row r="440" spans="1:26" ht="14.25" customHeight="1">
      <c r="A440" s="68"/>
      <c r="B440" s="68"/>
      <c r="C440" s="68"/>
      <c r="D440" s="68"/>
      <c r="E440" s="68"/>
      <c r="F440" s="68"/>
      <c r="G440" s="68"/>
      <c r="H440" s="68"/>
      <c r="I440" s="68"/>
      <c r="J440" s="68"/>
      <c r="K440" s="231"/>
      <c r="L440" s="231"/>
      <c r="M440" s="231"/>
      <c r="N440" s="231"/>
      <c r="O440" s="231"/>
      <c r="P440" s="231"/>
      <c r="Q440" s="231"/>
      <c r="R440" s="231"/>
      <c r="S440" s="231"/>
      <c r="T440" s="231"/>
      <c r="U440" s="231"/>
      <c r="V440" s="231"/>
      <c r="W440" s="231"/>
      <c r="X440" s="231"/>
      <c r="Y440" s="231"/>
      <c r="Z440" s="231"/>
    </row>
    <row r="441" spans="1:26" ht="14.25" customHeight="1">
      <c r="A441" s="68"/>
      <c r="B441" s="68"/>
      <c r="C441" s="68"/>
      <c r="D441" s="68"/>
      <c r="E441" s="68"/>
      <c r="F441" s="68"/>
      <c r="G441" s="68"/>
      <c r="H441" s="68"/>
      <c r="I441" s="68"/>
      <c r="J441" s="68"/>
      <c r="K441" s="231"/>
      <c r="L441" s="231"/>
      <c r="M441" s="231"/>
      <c r="N441" s="231"/>
      <c r="O441" s="231"/>
      <c r="P441" s="231"/>
      <c r="Q441" s="231"/>
      <c r="R441" s="231"/>
      <c r="S441" s="231"/>
      <c r="T441" s="231"/>
      <c r="U441" s="231"/>
      <c r="V441" s="231"/>
      <c r="W441" s="231"/>
      <c r="X441" s="231"/>
      <c r="Y441" s="231"/>
      <c r="Z441" s="231"/>
    </row>
    <row r="442" spans="1:26" ht="14.25" customHeight="1">
      <c r="A442" s="68"/>
      <c r="B442" s="68"/>
      <c r="C442" s="68"/>
      <c r="D442" s="68"/>
      <c r="E442" s="68"/>
      <c r="F442" s="68"/>
      <c r="G442" s="68"/>
      <c r="H442" s="68"/>
      <c r="I442" s="68"/>
      <c r="J442" s="68"/>
      <c r="K442" s="231"/>
      <c r="L442" s="231"/>
      <c r="M442" s="231"/>
      <c r="N442" s="231"/>
      <c r="O442" s="231"/>
      <c r="P442" s="231"/>
      <c r="Q442" s="231"/>
      <c r="R442" s="231"/>
      <c r="S442" s="231"/>
      <c r="T442" s="231"/>
      <c r="U442" s="231"/>
      <c r="V442" s="231"/>
      <c r="W442" s="231"/>
      <c r="X442" s="231"/>
      <c r="Y442" s="231"/>
      <c r="Z442" s="231"/>
    </row>
    <row r="443" spans="1:26" ht="14.25" customHeight="1">
      <c r="A443" s="68"/>
      <c r="B443" s="68"/>
      <c r="C443" s="68"/>
      <c r="D443" s="68"/>
      <c r="E443" s="68"/>
      <c r="F443" s="68"/>
      <c r="G443" s="68"/>
      <c r="H443" s="68"/>
      <c r="I443" s="68"/>
      <c r="J443" s="68"/>
      <c r="K443" s="231"/>
      <c r="L443" s="231"/>
      <c r="M443" s="231"/>
      <c r="N443" s="231"/>
      <c r="O443" s="231"/>
      <c r="P443" s="231"/>
      <c r="Q443" s="231"/>
      <c r="R443" s="231"/>
      <c r="S443" s="231"/>
      <c r="T443" s="231"/>
      <c r="U443" s="231"/>
      <c r="V443" s="231"/>
      <c r="W443" s="231"/>
      <c r="X443" s="231"/>
      <c r="Y443" s="231"/>
      <c r="Z443" s="231"/>
    </row>
    <row r="444" spans="1:26" ht="14.25" customHeight="1">
      <c r="A444" s="68"/>
      <c r="B444" s="68"/>
      <c r="C444" s="68"/>
      <c r="D444" s="68"/>
      <c r="E444" s="68"/>
      <c r="F444" s="68"/>
      <c r="G444" s="68"/>
      <c r="H444" s="68"/>
      <c r="I444" s="68"/>
      <c r="J444" s="68"/>
      <c r="K444" s="231"/>
      <c r="L444" s="231"/>
      <c r="M444" s="231"/>
      <c r="N444" s="231"/>
      <c r="O444" s="231"/>
      <c r="P444" s="231"/>
      <c r="Q444" s="231"/>
      <c r="R444" s="231"/>
      <c r="S444" s="231"/>
      <c r="T444" s="231"/>
      <c r="U444" s="231"/>
      <c r="V444" s="231"/>
      <c r="W444" s="231"/>
      <c r="X444" s="231"/>
      <c r="Y444" s="231"/>
      <c r="Z444" s="231"/>
    </row>
    <row r="445" spans="1:26" ht="14.25" customHeight="1">
      <c r="A445" s="68"/>
      <c r="B445" s="68"/>
      <c r="C445" s="68"/>
      <c r="D445" s="68"/>
      <c r="E445" s="68"/>
      <c r="F445" s="68"/>
      <c r="G445" s="68"/>
      <c r="H445" s="68"/>
      <c r="I445" s="68"/>
      <c r="J445" s="68"/>
      <c r="K445" s="231"/>
      <c r="L445" s="231"/>
      <c r="M445" s="231"/>
      <c r="N445" s="231"/>
      <c r="O445" s="231"/>
      <c r="P445" s="231"/>
      <c r="Q445" s="231"/>
      <c r="R445" s="231"/>
      <c r="S445" s="231"/>
      <c r="T445" s="231"/>
      <c r="U445" s="231"/>
      <c r="V445" s="231"/>
      <c r="W445" s="231"/>
      <c r="X445" s="231"/>
      <c r="Y445" s="231"/>
      <c r="Z445" s="231"/>
    </row>
    <row r="446" spans="1:26" ht="14.25" customHeight="1">
      <c r="A446" s="68"/>
      <c r="B446" s="68"/>
      <c r="C446" s="68"/>
      <c r="D446" s="68"/>
      <c r="E446" s="68"/>
      <c r="F446" s="68"/>
      <c r="G446" s="68"/>
      <c r="H446" s="68"/>
      <c r="I446" s="68"/>
      <c r="J446" s="68"/>
      <c r="K446" s="231"/>
      <c r="L446" s="231"/>
      <c r="M446" s="231"/>
      <c r="N446" s="231"/>
      <c r="O446" s="231"/>
      <c r="P446" s="231"/>
      <c r="Q446" s="231"/>
      <c r="R446" s="231"/>
      <c r="S446" s="231"/>
      <c r="T446" s="231"/>
      <c r="U446" s="231"/>
      <c r="V446" s="231"/>
      <c r="W446" s="231"/>
      <c r="X446" s="231"/>
      <c r="Y446" s="231"/>
      <c r="Z446" s="231"/>
    </row>
    <row r="447" spans="1:26" ht="14.25" customHeight="1">
      <c r="A447" s="68"/>
      <c r="B447" s="68"/>
      <c r="C447" s="68"/>
      <c r="D447" s="68"/>
      <c r="E447" s="68"/>
      <c r="F447" s="68"/>
      <c r="G447" s="68"/>
      <c r="H447" s="68"/>
      <c r="I447" s="68"/>
      <c r="J447" s="68"/>
      <c r="K447" s="231"/>
      <c r="L447" s="231"/>
      <c r="M447" s="231"/>
      <c r="N447" s="231"/>
      <c r="O447" s="231"/>
      <c r="P447" s="231"/>
      <c r="Q447" s="231"/>
      <c r="R447" s="231"/>
      <c r="S447" s="231"/>
      <c r="T447" s="231"/>
      <c r="U447" s="231"/>
      <c r="V447" s="231"/>
      <c r="W447" s="231"/>
      <c r="X447" s="231"/>
      <c r="Y447" s="231"/>
      <c r="Z447" s="231"/>
    </row>
    <row r="448" spans="1:26" ht="14.25" customHeight="1">
      <c r="A448" s="68"/>
      <c r="B448" s="68"/>
      <c r="C448" s="68"/>
      <c r="D448" s="68"/>
      <c r="E448" s="68"/>
      <c r="F448" s="68"/>
      <c r="G448" s="68"/>
      <c r="H448" s="68"/>
      <c r="I448" s="68"/>
      <c r="J448" s="68"/>
      <c r="K448" s="231"/>
      <c r="L448" s="231"/>
      <c r="M448" s="231"/>
      <c r="N448" s="231"/>
      <c r="O448" s="231"/>
      <c r="P448" s="231"/>
      <c r="Q448" s="231"/>
      <c r="R448" s="231"/>
      <c r="S448" s="231"/>
      <c r="T448" s="231"/>
      <c r="U448" s="231"/>
      <c r="V448" s="231"/>
      <c r="W448" s="231"/>
      <c r="X448" s="231"/>
      <c r="Y448" s="231"/>
      <c r="Z448" s="231"/>
    </row>
    <row r="449" spans="1:26" ht="14.25" customHeight="1">
      <c r="A449" s="68"/>
      <c r="B449" s="68"/>
      <c r="C449" s="68"/>
      <c r="D449" s="68"/>
      <c r="E449" s="68"/>
      <c r="F449" s="68"/>
      <c r="G449" s="68"/>
      <c r="H449" s="68"/>
      <c r="I449" s="68"/>
      <c r="J449" s="68"/>
      <c r="K449" s="231"/>
      <c r="L449" s="231"/>
      <c r="M449" s="231"/>
      <c r="N449" s="231"/>
      <c r="O449" s="231"/>
      <c r="P449" s="231"/>
      <c r="Q449" s="231"/>
      <c r="R449" s="231"/>
      <c r="S449" s="231"/>
      <c r="T449" s="231"/>
      <c r="U449" s="231"/>
      <c r="V449" s="231"/>
      <c r="W449" s="231"/>
      <c r="X449" s="231"/>
      <c r="Y449" s="231"/>
      <c r="Z449" s="231"/>
    </row>
    <row r="450" spans="1:26" ht="14.25" customHeight="1">
      <c r="A450" s="68"/>
      <c r="B450" s="68"/>
      <c r="C450" s="68"/>
      <c r="D450" s="68"/>
      <c r="E450" s="68"/>
      <c r="F450" s="68"/>
      <c r="G450" s="68"/>
      <c r="H450" s="68"/>
      <c r="I450" s="68"/>
      <c r="J450" s="68"/>
      <c r="K450" s="231"/>
      <c r="L450" s="231"/>
      <c r="M450" s="231"/>
      <c r="N450" s="231"/>
      <c r="O450" s="231"/>
      <c r="P450" s="231"/>
      <c r="Q450" s="231"/>
      <c r="R450" s="231"/>
      <c r="S450" s="231"/>
      <c r="T450" s="231"/>
      <c r="U450" s="231"/>
      <c r="V450" s="231"/>
      <c r="W450" s="231"/>
      <c r="X450" s="231"/>
      <c r="Y450" s="231"/>
      <c r="Z450" s="231"/>
    </row>
    <row r="451" spans="1:26" ht="14.25" customHeight="1">
      <c r="A451" s="68"/>
      <c r="B451" s="68"/>
      <c r="C451" s="68"/>
      <c r="D451" s="68"/>
      <c r="E451" s="68"/>
      <c r="F451" s="68"/>
      <c r="G451" s="68"/>
      <c r="H451" s="68"/>
      <c r="I451" s="68"/>
      <c r="J451" s="68"/>
      <c r="K451" s="231"/>
      <c r="L451" s="231"/>
      <c r="M451" s="231"/>
      <c r="N451" s="231"/>
      <c r="O451" s="231"/>
      <c r="P451" s="231"/>
      <c r="Q451" s="231"/>
      <c r="R451" s="231"/>
      <c r="S451" s="231"/>
      <c r="T451" s="231"/>
      <c r="U451" s="231"/>
      <c r="V451" s="231"/>
      <c r="W451" s="231"/>
      <c r="X451" s="231"/>
      <c r="Y451" s="231"/>
      <c r="Z451" s="231"/>
    </row>
    <row r="452" spans="1:26" ht="14.25" customHeight="1">
      <c r="A452" s="68"/>
      <c r="B452" s="68"/>
      <c r="C452" s="68"/>
      <c r="D452" s="68"/>
      <c r="E452" s="68"/>
      <c r="F452" s="68"/>
      <c r="G452" s="68"/>
      <c r="H452" s="68"/>
      <c r="I452" s="68"/>
      <c r="J452" s="68"/>
      <c r="K452" s="231"/>
      <c r="L452" s="231"/>
      <c r="M452" s="231"/>
      <c r="N452" s="231"/>
      <c r="O452" s="231"/>
      <c r="P452" s="231"/>
      <c r="Q452" s="231"/>
      <c r="R452" s="231"/>
      <c r="S452" s="231"/>
      <c r="T452" s="231"/>
      <c r="U452" s="231"/>
      <c r="V452" s="231"/>
      <c r="W452" s="231"/>
      <c r="X452" s="231"/>
      <c r="Y452" s="231"/>
      <c r="Z452" s="231"/>
    </row>
    <row r="453" spans="1:26" ht="14.25" customHeight="1">
      <c r="A453" s="68"/>
      <c r="B453" s="68"/>
      <c r="C453" s="68"/>
      <c r="D453" s="68"/>
      <c r="E453" s="68"/>
      <c r="F453" s="68"/>
      <c r="G453" s="68"/>
      <c r="H453" s="68"/>
      <c r="I453" s="68"/>
      <c r="J453" s="68"/>
      <c r="K453" s="231"/>
      <c r="L453" s="231"/>
      <c r="M453" s="231"/>
      <c r="N453" s="231"/>
      <c r="O453" s="231"/>
      <c r="P453" s="231"/>
      <c r="Q453" s="231"/>
      <c r="R453" s="231"/>
      <c r="S453" s="231"/>
      <c r="T453" s="231"/>
      <c r="U453" s="231"/>
      <c r="V453" s="231"/>
      <c r="W453" s="231"/>
      <c r="X453" s="231"/>
      <c r="Y453" s="231"/>
      <c r="Z453" s="231"/>
    </row>
    <row r="454" spans="1:26" ht="14.25" customHeight="1">
      <c r="A454" s="68"/>
      <c r="B454" s="68"/>
      <c r="C454" s="68"/>
      <c r="D454" s="68"/>
      <c r="E454" s="68"/>
      <c r="F454" s="68"/>
      <c r="G454" s="68"/>
      <c r="H454" s="68"/>
      <c r="I454" s="68"/>
      <c r="J454" s="68"/>
      <c r="K454" s="231"/>
      <c r="L454" s="231"/>
      <c r="M454" s="231"/>
      <c r="N454" s="231"/>
      <c r="O454" s="231"/>
      <c r="P454" s="231"/>
      <c r="Q454" s="231"/>
      <c r="R454" s="231"/>
      <c r="S454" s="231"/>
      <c r="T454" s="231"/>
      <c r="U454" s="231"/>
      <c r="V454" s="231"/>
      <c r="W454" s="231"/>
      <c r="X454" s="231"/>
      <c r="Y454" s="231"/>
      <c r="Z454" s="231"/>
    </row>
    <row r="455" spans="1:26" ht="14.25" customHeight="1">
      <c r="A455" s="68"/>
      <c r="B455" s="68"/>
      <c r="C455" s="68"/>
      <c r="D455" s="68"/>
      <c r="E455" s="68"/>
      <c r="F455" s="68"/>
      <c r="G455" s="68"/>
      <c r="H455" s="68"/>
      <c r="I455" s="68"/>
      <c r="J455" s="68"/>
      <c r="K455" s="231"/>
      <c r="L455" s="231"/>
      <c r="M455" s="231"/>
      <c r="N455" s="231"/>
      <c r="O455" s="231"/>
      <c r="P455" s="231"/>
      <c r="Q455" s="231"/>
      <c r="R455" s="231"/>
      <c r="S455" s="231"/>
      <c r="T455" s="231"/>
      <c r="U455" s="231"/>
      <c r="V455" s="231"/>
      <c r="W455" s="231"/>
      <c r="X455" s="231"/>
      <c r="Y455" s="231"/>
      <c r="Z455" s="231"/>
    </row>
    <row r="456" spans="1:26" ht="14.25" customHeight="1">
      <c r="A456" s="68"/>
      <c r="B456" s="68"/>
      <c r="C456" s="68"/>
      <c r="D456" s="68"/>
      <c r="E456" s="68"/>
      <c r="F456" s="68"/>
      <c r="G456" s="68"/>
      <c r="H456" s="68"/>
      <c r="I456" s="68"/>
      <c r="J456" s="68"/>
      <c r="K456" s="231"/>
      <c r="L456" s="231"/>
      <c r="M456" s="231"/>
      <c r="N456" s="231"/>
      <c r="O456" s="231"/>
      <c r="P456" s="231"/>
      <c r="Q456" s="231"/>
      <c r="R456" s="231"/>
      <c r="S456" s="231"/>
      <c r="T456" s="231"/>
      <c r="U456" s="231"/>
      <c r="V456" s="231"/>
      <c r="W456" s="231"/>
      <c r="X456" s="231"/>
      <c r="Y456" s="231"/>
      <c r="Z456" s="231"/>
    </row>
    <row r="457" spans="1:26" ht="14.25" customHeight="1">
      <c r="A457" s="68"/>
      <c r="B457" s="68"/>
      <c r="C457" s="68"/>
      <c r="D457" s="68"/>
      <c r="E457" s="68"/>
      <c r="F457" s="68"/>
      <c r="G457" s="68"/>
      <c r="H457" s="68"/>
      <c r="I457" s="68"/>
      <c r="J457" s="68"/>
      <c r="K457" s="231"/>
      <c r="L457" s="231"/>
      <c r="M457" s="231"/>
      <c r="N457" s="231"/>
      <c r="O457" s="231"/>
      <c r="P457" s="231"/>
      <c r="Q457" s="231"/>
      <c r="R457" s="231"/>
      <c r="S457" s="231"/>
      <c r="T457" s="231"/>
      <c r="U457" s="231"/>
      <c r="V457" s="231"/>
      <c r="W457" s="231"/>
      <c r="X457" s="231"/>
      <c r="Y457" s="231"/>
      <c r="Z457" s="231"/>
    </row>
    <row r="458" spans="1:26" ht="14.25" customHeight="1">
      <c r="A458" s="68"/>
      <c r="B458" s="68"/>
      <c r="C458" s="68"/>
      <c r="D458" s="68"/>
      <c r="E458" s="68"/>
      <c r="F458" s="68"/>
      <c r="G458" s="68"/>
      <c r="H458" s="68"/>
      <c r="I458" s="68"/>
      <c r="J458" s="68"/>
      <c r="K458" s="231"/>
      <c r="L458" s="231"/>
      <c r="M458" s="231"/>
      <c r="N458" s="231"/>
      <c r="O458" s="231"/>
      <c r="P458" s="231"/>
      <c r="Q458" s="231"/>
      <c r="R458" s="231"/>
      <c r="S458" s="231"/>
      <c r="T458" s="231"/>
      <c r="U458" s="231"/>
      <c r="V458" s="231"/>
      <c r="W458" s="231"/>
      <c r="X458" s="231"/>
      <c r="Y458" s="231"/>
      <c r="Z458" s="231"/>
    </row>
    <row r="459" spans="1:26" ht="14.25" customHeight="1">
      <c r="A459" s="68"/>
      <c r="B459" s="68"/>
      <c r="C459" s="68"/>
      <c r="D459" s="68"/>
      <c r="E459" s="68"/>
      <c r="F459" s="68"/>
      <c r="G459" s="68"/>
      <c r="H459" s="68"/>
      <c r="I459" s="68"/>
      <c r="J459" s="68"/>
      <c r="K459" s="231"/>
      <c r="L459" s="231"/>
      <c r="M459" s="231"/>
      <c r="N459" s="231"/>
      <c r="O459" s="231"/>
      <c r="P459" s="231"/>
      <c r="Q459" s="231"/>
      <c r="R459" s="231"/>
      <c r="S459" s="231"/>
      <c r="T459" s="231"/>
      <c r="U459" s="231"/>
      <c r="V459" s="231"/>
      <c r="W459" s="231"/>
      <c r="X459" s="231"/>
      <c r="Y459" s="231"/>
      <c r="Z459" s="231"/>
    </row>
    <row r="460" spans="1:26" ht="14.25" customHeight="1">
      <c r="A460" s="68"/>
      <c r="B460" s="68"/>
      <c r="C460" s="68"/>
      <c r="D460" s="68"/>
      <c r="E460" s="68"/>
      <c r="F460" s="68"/>
      <c r="G460" s="68"/>
      <c r="H460" s="68"/>
      <c r="I460" s="68"/>
      <c r="J460" s="68"/>
      <c r="K460" s="231"/>
      <c r="L460" s="231"/>
      <c r="M460" s="231"/>
      <c r="N460" s="231"/>
      <c r="O460" s="231"/>
      <c r="P460" s="231"/>
      <c r="Q460" s="231"/>
      <c r="R460" s="231"/>
      <c r="S460" s="231"/>
      <c r="T460" s="231"/>
      <c r="U460" s="231"/>
      <c r="V460" s="231"/>
      <c r="W460" s="231"/>
      <c r="X460" s="231"/>
      <c r="Y460" s="231"/>
      <c r="Z460" s="231"/>
    </row>
    <row r="461" spans="1:26" ht="14.25" customHeight="1">
      <c r="A461" s="68"/>
      <c r="B461" s="68"/>
      <c r="C461" s="68"/>
      <c r="D461" s="68"/>
      <c r="E461" s="68"/>
      <c r="F461" s="68"/>
      <c r="G461" s="68"/>
      <c r="H461" s="68"/>
      <c r="I461" s="68"/>
      <c r="J461" s="68"/>
      <c r="K461" s="231"/>
      <c r="L461" s="231"/>
      <c r="M461" s="231"/>
      <c r="N461" s="231"/>
      <c r="O461" s="231"/>
      <c r="P461" s="231"/>
      <c r="Q461" s="231"/>
      <c r="R461" s="231"/>
      <c r="S461" s="231"/>
      <c r="T461" s="231"/>
      <c r="U461" s="231"/>
      <c r="V461" s="231"/>
      <c r="W461" s="231"/>
      <c r="X461" s="231"/>
      <c r="Y461" s="231"/>
      <c r="Z461" s="231"/>
    </row>
    <row r="462" spans="1:26" ht="14.25" customHeight="1">
      <c r="A462" s="68"/>
      <c r="B462" s="68"/>
      <c r="C462" s="68"/>
      <c r="D462" s="68"/>
      <c r="E462" s="68"/>
      <c r="F462" s="68"/>
      <c r="G462" s="68"/>
      <c r="H462" s="68"/>
      <c r="I462" s="68"/>
      <c r="J462" s="68"/>
      <c r="K462" s="231"/>
      <c r="L462" s="231"/>
      <c r="M462" s="231"/>
      <c r="N462" s="231"/>
      <c r="O462" s="231"/>
      <c r="P462" s="231"/>
      <c r="Q462" s="231"/>
      <c r="R462" s="231"/>
      <c r="S462" s="231"/>
      <c r="T462" s="231"/>
      <c r="U462" s="231"/>
      <c r="V462" s="231"/>
      <c r="W462" s="231"/>
      <c r="X462" s="231"/>
      <c r="Y462" s="231"/>
      <c r="Z462" s="231"/>
    </row>
    <row r="463" spans="1:26" ht="14.25" customHeight="1">
      <c r="A463" s="68"/>
      <c r="B463" s="68"/>
      <c r="C463" s="68"/>
      <c r="D463" s="68"/>
      <c r="E463" s="68"/>
      <c r="F463" s="68"/>
      <c r="G463" s="68"/>
      <c r="H463" s="68"/>
      <c r="I463" s="68"/>
      <c r="J463" s="68"/>
      <c r="K463" s="231"/>
      <c r="L463" s="231"/>
      <c r="M463" s="231"/>
      <c r="N463" s="231"/>
      <c r="O463" s="231"/>
      <c r="P463" s="231"/>
      <c r="Q463" s="231"/>
      <c r="R463" s="231"/>
      <c r="S463" s="231"/>
      <c r="T463" s="231"/>
      <c r="U463" s="231"/>
      <c r="V463" s="231"/>
      <c r="W463" s="231"/>
      <c r="X463" s="231"/>
      <c r="Y463" s="231"/>
      <c r="Z463" s="231"/>
    </row>
    <row r="464" spans="1:26" ht="14.25" customHeight="1">
      <c r="A464" s="68"/>
      <c r="B464" s="68"/>
      <c r="C464" s="68"/>
      <c r="D464" s="68"/>
      <c r="E464" s="68"/>
      <c r="F464" s="68"/>
      <c r="G464" s="68"/>
      <c r="H464" s="68"/>
      <c r="I464" s="68"/>
      <c r="J464" s="68"/>
      <c r="K464" s="231"/>
      <c r="L464" s="231"/>
      <c r="M464" s="231"/>
      <c r="N464" s="231"/>
      <c r="O464" s="231"/>
      <c r="P464" s="231"/>
      <c r="Q464" s="231"/>
      <c r="R464" s="231"/>
      <c r="S464" s="231"/>
      <c r="T464" s="231"/>
      <c r="U464" s="231"/>
      <c r="V464" s="231"/>
      <c r="W464" s="231"/>
      <c r="X464" s="231"/>
      <c r="Y464" s="231"/>
      <c r="Z464" s="231"/>
    </row>
    <row r="465" spans="1:26" ht="14.25" customHeight="1">
      <c r="A465" s="68"/>
      <c r="B465" s="68"/>
      <c r="C465" s="68"/>
      <c r="D465" s="68"/>
      <c r="E465" s="68"/>
      <c r="F465" s="68"/>
      <c r="G465" s="68"/>
      <c r="H465" s="68"/>
      <c r="I465" s="68"/>
      <c r="J465" s="68"/>
      <c r="K465" s="231"/>
      <c r="L465" s="231"/>
      <c r="M465" s="231"/>
      <c r="N465" s="231"/>
      <c r="O465" s="231"/>
      <c r="P465" s="231"/>
      <c r="Q465" s="231"/>
      <c r="R465" s="231"/>
      <c r="S465" s="231"/>
      <c r="T465" s="231"/>
      <c r="U465" s="231"/>
      <c r="V465" s="231"/>
      <c r="W465" s="231"/>
      <c r="X465" s="231"/>
      <c r="Y465" s="231"/>
      <c r="Z465" s="231"/>
    </row>
    <row r="466" spans="1:26" ht="14.25" customHeight="1">
      <c r="A466" s="68"/>
      <c r="B466" s="68"/>
      <c r="C466" s="68"/>
      <c r="D466" s="68"/>
      <c r="E466" s="68"/>
      <c r="F466" s="68"/>
      <c r="G466" s="68"/>
      <c r="H466" s="68"/>
      <c r="I466" s="68"/>
      <c r="J466" s="68"/>
      <c r="K466" s="231"/>
      <c r="L466" s="231"/>
      <c r="M466" s="231"/>
      <c r="N466" s="231"/>
      <c r="O466" s="231"/>
      <c r="P466" s="231"/>
      <c r="Q466" s="231"/>
      <c r="R466" s="231"/>
      <c r="S466" s="231"/>
      <c r="T466" s="231"/>
      <c r="U466" s="231"/>
      <c r="V466" s="231"/>
      <c r="W466" s="231"/>
      <c r="X466" s="231"/>
      <c r="Y466" s="231"/>
      <c r="Z466" s="231"/>
    </row>
    <row r="467" spans="1:26" ht="14.25" customHeight="1">
      <c r="A467" s="68"/>
      <c r="B467" s="68"/>
      <c r="C467" s="68"/>
      <c r="D467" s="68"/>
      <c r="E467" s="68"/>
      <c r="F467" s="68"/>
      <c r="G467" s="68"/>
      <c r="H467" s="68"/>
      <c r="I467" s="68"/>
      <c r="J467" s="68"/>
      <c r="K467" s="231"/>
      <c r="L467" s="231"/>
      <c r="M467" s="231"/>
      <c r="N467" s="231"/>
      <c r="O467" s="231"/>
      <c r="P467" s="231"/>
      <c r="Q467" s="231"/>
      <c r="R467" s="231"/>
      <c r="S467" s="231"/>
      <c r="T467" s="231"/>
      <c r="U467" s="231"/>
      <c r="V467" s="231"/>
      <c r="W467" s="231"/>
      <c r="X467" s="231"/>
      <c r="Y467" s="231"/>
      <c r="Z467" s="231"/>
    </row>
    <row r="468" spans="1:26" ht="14.25" customHeight="1">
      <c r="A468" s="68"/>
      <c r="B468" s="68"/>
      <c r="C468" s="68"/>
      <c r="D468" s="68"/>
      <c r="E468" s="68"/>
      <c r="F468" s="68"/>
      <c r="G468" s="68"/>
      <c r="H468" s="68"/>
      <c r="I468" s="68"/>
      <c r="J468" s="68"/>
      <c r="K468" s="231"/>
      <c r="L468" s="231"/>
      <c r="M468" s="231"/>
      <c r="N468" s="231"/>
      <c r="O468" s="231"/>
      <c r="P468" s="231"/>
      <c r="Q468" s="231"/>
      <c r="R468" s="231"/>
      <c r="S468" s="231"/>
      <c r="T468" s="231"/>
      <c r="U468" s="231"/>
      <c r="V468" s="231"/>
      <c r="W468" s="231"/>
      <c r="X468" s="231"/>
      <c r="Y468" s="231"/>
      <c r="Z468" s="231"/>
    </row>
    <row r="469" spans="1:26" ht="14.25" customHeight="1">
      <c r="A469" s="68"/>
      <c r="B469" s="68"/>
      <c r="C469" s="68"/>
      <c r="D469" s="68"/>
      <c r="E469" s="68"/>
      <c r="F469" s="68"/>
      <c r="G469" s="68"/>
      <c r="H469" s="68"/>
      <c r="I469" s="68"/>
      <c r="J469" s="68"/>
      <c r="K469" s="231"/>
      <c r="L469" s="231"/>
      <c r="M469" s="231"/>
      <c r="N469" s="231"/>
      <c r="O469" s="231"/>
      <c r="P469" s="231"/>
      <c r="Q469" s="231"/>
      <c r="R469" s="231"/>
      <c r="S469" s="231"/>
      <c r="T469" s="231"/>
      <c r="U469" s="231"/>
      <c r="V469" s="231"/>
      <c r="W469" s="231"/>
      <c r="X469" s="231"/>
      <c r="Y469" s="231"/>
      <c r="Z469" s="231"/>
    </row>
    <row r="470" spans="1:26" ht="14.25" customHeight="1">
      <c r="A470" s="68"/>
      <c r="B470" s="68"/>
      <c r="C470" s="68"/>
      <c r="D470" s="68"/>
      <c r="E470" s="68"/>
      <c r="F470" s="68"/>
      <c r="G470" s="68"/>
      <c r="H470" s="68"/>
      <c r="I470" s="68"/>
      <c r="J470" s="68"/>
      <c r="K470" s="231"/>
      <c r="L470" s="231"/>
      <c r="M470" s="231"/>
      <c r="N470" s="231"/>
      <c r="O470" s="231"/>
      <c r="P470" s="231"/>
      <c r="Q470" s="231"/>
      <c r="R470" s="231"/>
      <c r="S470" s="231"/>
      <c r="T470" s="231"/>
      <c r="U470" s="231"/>
      <c r="V470" s="231"/>
      <c r="W470" s="231"/>
      <c r="X470" s="231"/>
      <c r="Y470" s="231"/>
      <c r="Z470" s="231"/>
    </row>
    <row r="471" spans="1:26" ht="14.25" customHeight="1">
      <c r="A471" s="68"/>
      <c r="B471" s="68"/>
      <c r="C471" s="68"/>
      <c r="D471" s="68"/>
      <c r="E471" s="68"/>
      <c r="F471" s="68"/>
      <c r="G471" s="68"/>
      <c r="H471" s="68"/>
      <c r="I471" s="68"/>
      <c r="J471" s="68"/>
      <c r="K471" s="231"/>
      <c r="L471" s="231"/>
      <c r="M471" s="231"/>
      <c r="N471" s="231"/>
      <c r="O471" s="231"/>
      <c r="P471" s="231"/>
      <c r="Q471" s="231"/>
      <c r="R471" s="231"/>
      <c r="S471" s="231"/>
      <c r="T471" s="231"/>
      <c r="U471" s="231"/>
      <c r="V471" s="231"/>
      <c r="W471" s="231"/>
      <c r="X471" s="231"/>
      <c r="Y471" s="231"/>
      <c r="Z471" s="231"/>
    </row>
    <row r="472" spans="1:26" ht="14.25" customHeight="1">
      <c r="A472" s="68"/>
      <c r="B472" s="68"/>
      <c r="C472" s="68"/>
      <c r="D472" s="68"/>
      <c r="E472" s="68"/>
      <c r="F472" s="68"/>
      <c r="G472" s="68"/>
      <c r="H472" s="68"/>
      <c r="I472" s="68"/>
      <c r="J472" s="68"/>
      <c r="K472" s="231"/>
      <c r="L472" s="231"/>
      <c r="M472" s="231"/>
      <c r="N472" s="231"/>
      <c r="O472" s="231"/>
      <c r="P472" s="231"/>
      <c r="Q472" s="231"/>
      <c r="R472" s="231"/>
      <c r="S472" s="231"/>
      <c r="T472" s="231"/>
      <c r="U472" s="231"/>
      <c r="V472" s="231"/>
      <c r="W472" s="231"/>
      <c r="X472" s="231"/>
      <c r="Y472" s="231"/>
      <c r="Z472" s="231"/>
    </row>
    <row r="473" spans="1:26" ht="14.25" customHeight="1">
      <c r="A473" s="68"/>
      <c r="B473" s="68"/>
      <c r="C473" s="68"/>
      <c r="D473" s="68"/>
      <c r="E473" s="68"/>
      <c r="F473" s="68"/>
      <c r="G473" s="68"/>
      <c r="H473" s="68"/>
      <c r="I473" s="68"/>
      <c r="J473" s="68"/>
      <c r="K473" s="231"/>
      <c r="L473" s="231"/>
      <c r="M473" s="231"/>
      <c r="N473" s="231"/>
      <c r="O473" s="231"/>
      <c r="P473" s="231"/>
      <c r="Q473" s="231"/>
      <c r="R473" s="231"/>
      <c r="S473" s="231"/>
      <c r="T473" s="231"/>
      <c r="U473" s="231"/>
      <c r="V473" s="231"/>
      <c r="W473" s="231"/>
      <c r="X473" s="231"/>
      <c r="Y473" s="231"/>
      <c r="Z473" s="231"/>
    </row>
    <row r="474" spans="1:26" ht="14.25" customHeight="1">
      <c r="A474" s="68"/>
      <c r="B474" s="68"/>
      <c r="C474" s="68"/>
      <c r="D474" s="68"/>
      <c r="E474" s="68"/>
      <c r="F474" s="68"/>
      <c r="G474" s="68"/>
      <c r="H474" s="68"/>
      <c r="I474" s="68"/>
      <c r="J474" s="68"/>
      <c r="K474" s="231"/>
      <c r="L474" s="231"/>
      <c r="M474" s="231"/>
      <c r="N474" s="231"/>
      <c r="O474" s="231"/>
      <c r="P474" s="231"/>
      <c r="Q474" s="231"/>
      <c r="R474" s="231"/>
      <c r="S474" s="231"/>
      <c r="T474" s="231"/>
      <c r="U474" s="231"/>
      <c r="V474" s="231"/>
      <c r="W474" s="231"/>
      <c r="X474" s="231"/>
      <c r="Y474" s="231"/>
      <c r="Z474" s="231"/>
    </row>
    <row r="475" spans="1:26" ht="14.25" customHeight="1">
      <c r="A475" s="68"/>
      <c r="B475" s="68"/>
      <c r="C475" s="68"/>
      <c r="D475" s="68"/>
      <c r="E475" s="68"/>
      <c r="F475" s="68"/>
      <c r="G475" s="68"/>
      <c r="H475" s="68"/>
      <c r="I475" s="68"/>
      <c r="J475" s="68"/>
      <c r="K475" s="231"/>
      <c r="L475" s="231"/>
      <c r="M475" s="231"/>
      <c r="N475" s="231"/>
      <c r="O475" s="231"/>
      <c r="P475" s="231"/>
      <c r="Q475" s="231"/>
      <c r="R475" s="231"/>
      <c r="S475" s="231"/>
      <c r="T475" s="231"/>
      <c r="U475" s="231"/>
      <c r="V475" s="231"/>
      <c r="W475" s="231"/>
      <c r="X475" s="231"/>
      <c r="Y475" s="231"/>
      <c r="Z475" s="231"/>
    </row>
    <row r="476" spans="1:26" ht="14.25" customHeight="1">
      <c r="A476" s="68"/>
      <c r="B476" s="68"/>
      <c r="C476" s="68"/>
      <c r="D476" s="68"/>
      <c r="E476" s="68"/>
      <c r="F476" s="68"/>
      <c r="G476" s="68"/>
      <c r="H476" s="68"/>
      <c r="I476" s="68"/>
      <c r="J476" s="68"/>
      <c r="K476" s="231"/>
      <c r="L476" s="231"/>
      <c r="M476" s="231"/>
      <c r="N476" s="231"/>
      <c r="O476" s="231"/>
      <c r="P476" s="231"/>
      <c r="Q476" s="231"/>
      <c r="R476" s="231"/>
      <c r="S476" s="231"/>
      <c r="T476" s="231"/>
      <c r="U476" s="231"/>
      <c r="V476" s="231"/>
      <c r="W476" s="231"/>
      <c r="X476" s="231"/>
      <c r="Y476" s="231"/>
      <c r="Z476" s="231"/>
    </row>
    <row r="477" spans="1:26" ht="14.25" customHeight="1">
      <c r="A477" s="68"/>
      <c r="B477" s="68"/>
      <c r="C477" s="68"/>
      <c r="D477" s="68"/>
      <c r="E477" s="68"/>
      <c r="F477" s="68"/>
      <c r="G477" s="68"/>
      <c r="H477" s="68"/>
      <c r="I477" s="68"/>
      <c r="J477" s="68"/>
      <c r="K477" s="231"/>
      <c r="L477" s="231"/>
      <c r="M477" s="231"/>
      <c r="N477" s="231"/>
      <c r="O477" s="231"/>
      <c r="P477" s="231"/>
      <c r="Q477" s="231"/>
      <c r="R477" s="231"/>
      <c r="S477" s="231"/>
      <c r="T477" s="231"/>
      <c r="U477" s="231"/>
      <c r="V477" s="231"/>
      <c r="W477" s="231"/>
      <c r="X477" s="231"/>
      <c r="Y477" s="231"/>
      <c r="Z477" s="231"/>
    </row>
    <row r="478" spans="1:26" ht="14.25" customHeight="1">
      <c r="A478" s="68"/>
      <c r="B478" s="68"/>
      <c r="C478" s="68"/>
      <c r="D478" s="68"/>
      <c r="E478" s="68"/>
      <c r="F478" s="68"/>
      <c r="G478" s="68"/>
      <c r="H478" s="68"/>
      <c r="I478" s="68"/>
      <c r="J478" s="68"/>
      <c r="K478" s="231"/>
      <c r="L478" s="231"/>
      <c r="M478" s="231"/>
      <c r="N478" s="231"/>
      <c r="O478" s="231"/>
      <c r="P478" s="231"/>
      <c r="Q478" s="231"/>
      <c r="R478" s="231"/>
      <c r="S478" s="231"/>
      <c r="T478" s="231"/>
      <c r="U478" s="231"/>
      <c r="V478" s="231"/>
      <c r="W478" s="231"/>
      <c r="X478" s="231"/>
      <c r="Y478" s="231"/>
      <c r="Z478" s="231"/>
    </row>
    <row r="479" spans="1:26" ht="14.25" customHeight="1">
      <c r="A479" s="68"/>
      <c r="B479" s="68"/>
      <c r="C479" s="68"/>
      <c r="D479" s="68"/>
      <c r="E479" s="68"/>
      <c r="F479" s="68"/>
      <c r="G479" s="68"/>
      <c r="H479" s="68"/>
      <c r="I479" s="68"/>
      <c r="J479" s="68"/>
      <c r="K479" s="231"/>
      <c r="L479" s="231"/>
      <c r="M479" s="231"/>
      <c r="N479" s="231"/>
      <c r="O479" s="231"/>
      <c r="P479" s="231"/>
      <c r="Q479" s="231"/>
      <c r="R479" s="231"/>
      <c r="S479" s="231"/>
      <c r="T479" s="231"/>
      <c r="U479" s="231"/>
      <c r="V479" s="231"/>
      <c r="W479" s="231"/>
      <c r="X479" s="231"/>
      <c r="Y479" s="231"/>
      <c r="Z479" s="231"/>
    </row>
    <row r="480" spans="1:26" ht="14.25" customHeight="1">
      <c r="A480" s="68"/>
      <c r="B480" s="68"/>
      <c r="C480" s="68"/>
      <c r="D480" s="68"/>
      <c r="E480" s="68"/>
      <c r="F480" s="68"/>
      <c r="G480" s="68"/>
      <c r="H480" s="68"/>
      <c r="I480" s="68"/>
      <c r="J480" s="68"/>
      <c r="K480" s="231"/>
      <c r="L480" s="231"/>
      <c r="M480" s="231"/>
      <c r="N480" s="231"/>
      <c r="O480" s="231"/>
      <c r="P480" s="231"/>
      <c r="Q480" s="231"/>
      <c r="R480" s="231"/>
      <c r="S480" s="231"/>
      <c r="T480" s="231"/>
      <c r="U480" s="231"/>
      <c r="V480" s="231"/>
      <c r="W480" s="231"/>
      <c r="X480" s="231"/>
      <c r="Y480" s="231"/>
      <c r="Z480" s="231"/>
    </row>
    <row r="481" spans="1:26" ht="14.25" customHeight="1">
      <c r="A481" s="68"/>
      <c r="B481" s="68"/>
      <c r="C481" s="68"/>
      <c r="D481" s="68"/>
      <c r="E481" s="68"/>
      <c r="F481" s="68"/>
      <c r="G481" s="68"/>
      <c r="H481" s="68"/>
      <c r="I481" s="68"/>
      <c r="J481" s="68"/>
      <c r="K481" s="231"/>
      <c r="L481" s="231"/>
      <c r="M481" s="231"/>
      <c r="N481" s="231"/>
      <c r="O481" s="231"/>
      <c r="P481" s="231"/>
      <c r="Q481" s="231"/>
      <c r="R481" s="231"/>
      <c r="S481" s="231"/>
      <c r="T481" s="231"/>
      <c r="U481" s="231"/>
      <c r="V481" s="231"/>
      <c r="W481" s="231"/>
      <c r="X481" s="231"/>
      <c r="Y481" s="231"/>
      <c r="Z481" s="231"/>
    </row>
    <row r="482" spans="1:26" ht="14.25" customHeight="1">
      <c r="A482" s="68"/>
      <c r="B482" s="68"/>
      <c r="C482" s="68"/>
      <c r="D482" s="68"/>
      <c r="E482" s="68"/>
      <c r="F482" s="68"/>
      <c r="G482" s="68"/>
      <c r="H482" s="68"/>
      <c r="I482" s="68"/>
      <c r="J482" s="68"/>
      <c r="K482" s="231"/>
      <c r="L482" s="231"/>
      <c r="M482" s="231"/>
      <c r="N482" s="231"/>
      <c r="O482" s="231"/>
      <c r="P482" s="231"/>
      <c r="Q482" s="231"/>
      <c r="R482" s="231"/>
      <c r="S482" s="231"/>
      <c r="T482" s="231"/>
      <c r="U482" s="231"/>
      <c r="V482" s="231"/>
      <c r="W482" s="231"/>
      <c r="X482" s="231"/>
      <c r="Y482" s="231"/>
      <c r="Z482" s="231"/>
    </row>
    <row r="483" spans="1:26" ht="14.25" customHeight="1">
      <c r="A483" s="68"/>
      <c r="B483" s="68"/>
      <c r="C483" s="68"/>
      <c r="D483" s="68"/>
      <c r="E483" s="68"/>
      <c r="F483" s="68"/>
      <c r="G483" s="68"/>
      <c r="H483" s="68"/>
      <c r="I483" s="68"/>
      <c r="J483" s="68"/>
      <c r="K483" s="231"/>
      <c r="L483" s="231"/>
      <c r="M483" s="231"/>
      <c r="N483" s="231"/>
      <c r="O483" s="231"/>
      <c r="P483" s="231"/>
      <c r="Q483" s="231"/>
      <c r="R483" s="231"/>
      <c r="S483" s="231"/>
      <c r="T483" s="231"/>
      <c r="U483" s="231"/>
      <c r="V483" s="231"/>
      <c r="W483" s="231"/>
      <c r="X483" s="231"/>
      <c r="Y483" s="231"/>
      <c r="Z483" s="231"/>
    </row>
    <row r="484" spans="1:26" ht="14.25" customHeight="1">
      <c r="A484" s="68"/>
      <c r="B484" s="68"/>
      <c r="C484" s="68"/>
      <c r="D484" s="68"/>
      <c r="E484" s="68"/>
      <c r="F484" s="68"/>
      <c r="G484" s="68"/>
      <c r="H484" s="68"/>
      <c r="I484" s="68"/>
      <c r="J484" s="68"/>
      <c r="K484" s="231"/>
      <c r="L484" s="231"/>
      <c r="M484" s="231"/>
      <c r="N484" s="231"/>
      <c r="O484" s="231"/>
      <c r="P484" s="231"/>
      <c r="Q484" s="231"/>
      <c r="R484" s="231"/>
      <c r="S484" s="231"/>
      <c r="T484" s="231"/>
      <c r="U484" s="231"/>
      <c r="V484" s="231"/>
      <c r="W484" s="231"/>
      <c r="X484" s="231"/>
      <c r="Y484" s="231"/>
      <c r="Z484" s="231"/>
    </row>
    <row r="485" spans="1:26" ht="14.25" customHeight="1">
      <c r="A485" s="68"/>
      <c r="B485" s="68"/>
      <c r="C485" s="68"/>
      <c r="D485" s="68"/>
      <c r="E485" s="68"/>
      <c r="F485" s="68"/>
      <c r="G485" s="68"/>
      <c r="H485" s="68"/>
      <c r="I485" s="68"/>
      <c r="J485" s="68"/>
      <c r="K485" s="231"/>
      <c r="L485" s="231"/>
      <c r="M485" s="231"/>
      <c r="N485" s="231"/>
      <c r="O485" s="231"/>
      <c r="P485" s="231"/>
      <c r="Q485" s="231"/>
      <c r="R485" s="231"/>
      <c r="S485" s="231"/>
      <c r="T485" s="231"/>
      <c r="U485" s="231"/>
      <c r="V485" s="231"/>
      <c r="W485" s="231"/>
      <c r="X485" s="231"/>
      <c r="Y485" s="231"/>
      <c r="Z485" s="231"/>
    </row>
    <row r="486" spans="1:26" ht="14.25" customHeight="1">
      <c r="A486" s="68"/>
      <c r="B486" s="68"/>
      <c r="C486" s="68"/>
      <c r="D486" s="68"/>
      <c r="E486" s="68"/>
      <c r="F486" s="68"/>
      <c r="G486" s="68"/>
      <c r="H486" s="68"/>
      <c r="I486" s="68"/>
      <c r="J486" s="68"/>
      <c r="K486" s="231"/>
      <c r="L486" s="231"/>
      <c r="M486" s="231"/>
      <c r="N486" s="231"/>
      <c r="O486" s="231"/>
      <c r="P486" s="231"/>
      <c r="Q486" s="231"/>
      <c r="R486" s="231"/>
      <c r="S486" s="231"/>
      <c r="T486" s="231"/>
      <c r="U486" s="231"/>
      <c r="V486" s="231"/>
      <c r="W486" s="231"/>
      <c r="X486" s="231"/>
      <c r="Y486" s="231"/>
      <c r="Z486" s="231"/>
    </row>
    <row r="487" spans="1:26" ht="14.25" customHeight="1">
      <c r="A487" s="68"/>
      <c r="B487" s="68"/>
      <c r="C487" s="68"/>
      <c r="D487" s="68"/>
      <c r="E487" s="68"/>
      <c r="F487" s="68"/>
      <c r="G487" s="68"/>
      <c r="H487" s="68"/>
      <c r="I487" s="68"/>
      <c r="J487" s="68"/>
      <c r="K487" s="231"/>
      <c r="L487" s="231"/>
      <c r="M487" s="231"/>
      <c r="N487" s="231"/>
      <c r="O487" s="231"/>
      <c r="P487" s="231"/>
      <c r="Q487" s="231"/>
      <c r="R487" s="231"/>
      <c r="S487" s="231"/>
      <c r="T487" s="231"/>
      <c r="U487" s="231"/>
      <c r="V487" s="231"/>
      <c r="W487" s="231"/>
      <c r="X487" s="231"/>
      <c r="Y487" s="231"/>
      <c r="Z487" s="231"/>
    </row>
    <row r="488" spans="1:26" ht="14.25" customHeight="1">
      <c r="A488" s="68"/>
      <c r="B488" s="68"/>
      <c r="C488" s="68"/>
      <c r="D488" s="68"/>
      <c r="E488" s="68"/>
      <c r="F488" s="68"/>
      <c r="G488" s="68"/>
      <c r="H488" s="68"/>
      <c r="I488" s="68"/>
      <c r="J488" s="68"/>
      <c r="K488" s="231"/>
      <c r="L488" s="231"/>
      <c r="M488" s="231"/>
      <c r="N488" s="231"/>
      <c r="O488" s="231"/>
      <c r="P488" s="231"/>
      <c r="Q488" s="231"/>
      <c r="R488" s="231"/>
      <c r="S488" s="231"/>
      <c r="T488" s="231"/>
      <c r="U488" s="231"/>
      <c r="V488" s="231"/>
      <c r="W488" s="231"/>
      <c r="X488" s="231"/>
      <c r="Y488" s="231"/>
      <c r="Z488" s="231"/>
    </row>
    <row r="489" spans="1:26" ht="14.25" customHeight="1">
      <c r="A489" s="68"/>
      <c r="B489" s="68"/>
      <c r="C489" s="68"/>
      <c r="D489" s="68"/>
      <c r="E489" s="68"/>
      <c r="F489" s="68"/>
      <c r="G489" s="68"/>
      <c r="H489" s="68"/>
      <c r="I489" s="68"/>
      <c r="J489" s="68"/>
      <c r="K489" s="231"/>
      <c r="L489" s="231"/>
      <c r="M489" s="231"/>
      <c r="N489" s="231"/>
      <c r="O489" s="231"/>
      <c r="P489" s="231"/>
      <c r="Q489" s="231"/>
      <c r="R489" s="231"/>
      <c r="S489" s="231"/>
      <c r="T489" s="231"/>
      <c r="U489" s="231"/>
      <c r="V489" s="231"/>
      <c r="W489" s="231"/>
      <c r="X489" s="231"/>
      <c r="Y489" s="231"/>
      <c r="Z489" s="231"/>
    </row>
    <row r="490" spans="1:26" ht="14.25" customHeight="1">
      <c r="A490" s="68"/>
      <c r="B490" s="68"/>
      <c r="C490" s="68"/>
      <c r="D490" s="68"/>
      <c r="E490" s="68"/>
      <c r="F490" s="68"/>
      <c r="G490" s="68"/>
      <c r="H490" s="68"/>
      <c r="I490" s="68"/>
      <c r="J490" s="68"/>
      <c r="K490" s="231"/>
      <c r="L490" s="231"/>
      <c r="M490" s="231"/>
      <c r="N490" s="231"/>
      <c r="O490" s="231"/>
      <c r="P490" s="231"/>
      <c r="Q490" s="231"/>
      <c r="R490" s="231"/>
      <c r="S490" s="231"/>
      <c r="T490" s="231"/>
      <c r="U490" s="231"/>
      <c r="V490" s="231"/>
      <c r="W490" s="231"/>
      <c r="X490" s="231"/>
      <c r="Y490" s="231"/>
      <c r="Z490" s="231"/>
    </row>
    <row r="491" spans="1:26" ht="14.25" customHeight="1">
      <c r="A491" s="68"/>
      <c r="B491" s="68"/>
      <c r="C491" s="68"/>
      <c r="D491" s="68"/>
      <c r="E491" s="68"/>
      <c r="F491" s="68"/>
      <c r="G491" s="68"/>
      <c r="H491" s="68"/>
      <c r="I491" s="68"/>
      <c r="J491" s="68"/>
      <c r="K491" s="231"/>
      <c r="L491" s="231"/>
      <c r="M491" s="231"/>
      <c r="N491" s="231"/>
      <c r="O491" s="231"/>
      <c r="P491" s="231"/>
      <c r="Q491" s="231"/>
      <c r="R491" s="231"/>
      <c r="S491" s="231"/>
      <c r="T491" s="231"/>
      <c r="U491" s="231"/>
      <c r="V491" s="231"/>
      <c r="W491" s="231"/>
      <c r="X491" s="231"/>
      <c r="Y491" s="231"/>
      <c r="Z491" s="231"/>
    </row>
    <row r="492" spans="1:26" ht="14.25" customHeight="1">
      <c r="A492" s="68"/>
      <c r="B492" s="68"/>
      <c r="C492" s="68"/>
      <c r="D492" s="68"/>
      <c r="E492" s="68"/>
      <c r="F492" s="68"/>
      <c r="G492" s="68"/>
      <c r="H492" s="68"/>
      <c r="I492" s="68"/>
      <c r="J492" s="68"/>
      <c r="K492" s="231"/>
      <c r="L492" s="231"/>
      <c r="M492" s="231"/>
      <c r="N492" s="231"/>
      <c r="O492" s="231"/>
      <c r="P492" s="231"/>
      <c r="Q492" s="231"/>
      <c r="R492" s="231"/>
      <c r="S492" s="231"/>
      <c r="T492" s="231"/>
      <c r="U492" s="231"/>
      <c r="V492" s="231"/>
      <c r="W492" s="231"/>
      <c r="X492" s="231"/>
      <c r="Y492" s="231"/>
      <c r="Z492" s="231"/>
    </row>
    <row r="493" spans="1:26" ht="14.25" customHeight="1">
      <c r="A493" s="68"/>
      <c r="B493" s="68"/>
      <c r="C493" s="68"/>
      <c r="D493" s="68"/>
      <c r="E493" s="68"/>
      <c r="F493" s="68"/>
      <c r="G493" s="68"/>
      <c r="H493" s="68"/>
      <c r="I493" s="68"/>
      <c r="J493" s="68"/>
      <c r="K493" s="231"/>
      <c r="L493" s="231"/>
      <c r="M493" s="231"/>
      <c r="N493" s="231"/>
      <c r="O493" s="231"/>
      <c r="P493" s="231"/>
      <c r="Q493" s="231"/>
      <c r="R493" s="231"/>
      <c r="S493" s="231"/>
      <c r="T493" s="231"/>
      <c r="U493" s="231"/>
      <c r="V493" s="231"/>
      <c r="W493" s="231"/>
      <c r="X493" s="231"/>
      <c r="Y493" s="231"/>
      <c r="Z493" s="231"/>
    </row>
    <row r="494" spans="1:26" ht="14.25" customHeight="1">
      <c r="A494" s="68"/>
      <c r="B494" s="68"/>
      <c r="C494" s="68"/>
      <c r="D494" s="68"/>
      <c r="E494" s="68"/>
      <c r="F494" s="68"/>
      <c r="G494" s="68"/>
      <c r="H494" s="68"/>
      <c r="I494" s="68"/>
      <c r="J494" s="68"/>
      <c r="K494" s="231"/>
      <c r="L494" s="231"/>
      <c r="M494" s="231"/>
      <c r="N494" s="231"/>
      <c r="O494" s="231"/>
      <c r="P494" s="231"/>
      <c r="Q494" s="231"/>
      <c r="R494" s="231"/>
      <c r="S494" s="231"/>
      <c r="T494" s="231"/>
      <c r="U494" s="231"/>
      <c r="V494" s="231"/>
      <c r="W494" s="231"/>
      <c r="X494" s="231"/>
      <c r="Y494" s="231"/>
      <c r="Z494" s="231"/>
    </row>
    <row r="495" spans="1:26" ht="14.25" customHeight="1">
      <c r="A495" s="68"/>
      <c r="B495" s="68"/>
      <c r="C495" s="68"/>
      <c r="D495" s="68"/>
      <c r="E495" s="68"/>
      <c r="F495" s="68"/>
      <c r="G495" s="68"/>
      <c r="H495" s="68"/>
      <c r="I495" s="68"/>
      <c r="J495" s="68"/>
      <c r="K495" s="231"/>
      <c r="L495" s="231"/>
      <c r="M495" s="231"/>
      <c r="N495" s="231"/>
      <c r="O495" s="231"/>
      <c r="P495" s="231"/>
      <c r="Q495" s="231"/>
      <c r="R495" s="231"/>
      <c r="S495" s="231"/>
      <c r="T495" s="231"/>
      <c r="U495" s="231"/>
      <c r="V495" s="231"/>
      <c r="W495" s="231"/>
      <c r="X495" s="231"/>
      <c r="Y495" s="231"/>
      <c r="Z495" s="231"/>
    </row>
    <row r="496" spans="1:26" ht="14.25" customHeight="1">
      <c r="A496" s="68"/>
      <c r="B496" s="68"/>
      <c r="C496" s="68"/>
      <c r="D496" s="68"/>
      <c r="E496" s="68"/>
      <c r="F496" s="68"/>
      <c r="G496" s="68"/>
      <c r="H496" s="68"/>
      <c r="I496" s="68"/>
      <c r="J496" s="68"/>
      <c r="K496" s="231"/>
      <c r="L496" s="231"/>
      <c r="M496" s="231"/>
      <c r="N496" s="231"/>
      <c r="O496" s="231"/>
      <c r="P496" s="231"/>
      <c r="Q496" s="231"/>
      <c r="R496" s="231"/>
      <c r="S496" s="231"/>
      <c r="T496" s="231"/>
      <c r="U496" s="231"/>
      <c r="V496" s="231"/>
      <c r="W496" s="231"/>
      <c r="X496" s="231"/>
      <c r="Y496" s="231"/>
      <c r="Z496" s="231"/>
    </row>
    <row r="497" spans="1:26" ht="14.25" customHeight="1">
      <c r="A497" s="68"/>
      <c r="B497" s="68"/>
      <c r="C497" s="68"/>
      <c r="D497" s="68"/>
      <c r="E497" s="68"/>
      <c r="F497" s="68"/>
      <c r="G497" s="68"/>
      <c r="H497" s="68"/>
      <c r="I497" s="68"/>
      <c r="J497" s="68"/>
      <c r="K497" s="231"/>
      <c r="L497" s="231"/>
      <c r="M497" s="231"/>
      <c r="N497" s="231"/>
      <c r="O497" s="231"/>
      <c r="P497" s="231"/>
      <c r="Q497" s="231"/>
      <c r="R497" s="231"/>
      <c r="S497" s="231"/>
      <c r="T497" s="231"/>
      <c r="U497" s="231"/>
      <c r="V497" s="231"/>
      <c r="W497" s="231"/>
      <c r="X497" s="231"/>
      <c r="Y497" s="231"/>
      <c r="Z497" s="231"/>
    </row>
    <row r="498" spans="1:26" ht="14.25" customHeight="1">
      <c r="A498" s="68"/>
      <c r="B498" s="68"/>
      <c r="C498" s="68"/>
      <c r="D498" s="68"/>
      <c r="E498" s="68"/>
      <c r="F498" s="68"/>
      <c r="G498" s="68"/>
      <c r="H498" s="68"/>
      <c r="I498" s="68"/>
      <c r="J498" s="68"/>
      <c r="K498" s="231"/>
      <c r="L498" s="231"/>
      <c r="M498" s="231"/>
      <c r="N498" s="231"/>
      <c r="O498" s="231"/>
      <c r="P498" s="231"/>
      <c r="Q498" s="231"/>
      <c r="R498" s="231"/>
      <c r="S498" s="231"/>
      <c r="T498" s="231"/>
      <c r="U498" s="231"/>
      <c r="V498" s="231"/>
      <c r="W498" s="231"/>
      <c r="X498" s="231"/>
      <c r="Y498" s="231"/>
      <c r="Z498" s="231"/>
    </row>
    <row r="499" spans="1:26" ht="14.25" customHeight="1">
      <c r="A499" s="68"/>
      <c r="B499" s="68"/>
      <c r="C499" s="68"/>
      <c r="D499" s="68"/>
      <c r="E499" s="68"/>
      <c r="F499" s="68"/>
      <c r="G499" s="68"/>
      <c r="H499" s="68"/>
      <c r="I499" s="68"/>
      <c r="J499" s="68"/>
      <c r="K499" s="231"/>
      <c r="L499" s="231"/>
      <c r="M499" s="231"/>
      <c r="N499" s="231"/>
      <c r="O499" s="231"/>
      <c r="P499" s="231"/>
      <c r="Q499" s="231"/>
      <c r="R499" s="231"/>
      <c r="S499" s="231"/>
      <c r="T499" s="231"/>
      <c r="U499" s="231"/>
      <c r="V499" s="231"/>
      <c r="W499" s="231"/>
      <c r="X499" s="231"/>
      <c r="Y499" s="231"/>
      <c r="Z499" s="231"/>
    </row>
    <row r="500" spans="1:26" ht="14.25" customHeight="1">
      <c r="A500" s="68"/>
      <c r="B500" s="68"/>
      <c r="C500" s="68"/>
      <c r="D500" s="68"/>
      <c r="E500" s="68"/>
      <c r="F500" s="68"/>
      <c r="G500" s="68"/>
      <c r="H500" s="68"/>
      <c r="I500" s="68"/>
      <c r="J500" s="68"/>
      <c r="K500" s="231"/>
      <c r="L500" s="231"/>
      <c r="M500" s="231"/>
      <c r="N500" s="231"/>
      <c r="O500" s="231"/>
      <c r="P500" s="231"/>
      <c r="Q500" s="231"/>
      <c r="R500" s="231"/>
      <c r="S500" s="231"/>
      <c r="T500" s="231"/>
      <c r="U500" s="231"/>
      <c r="V500" s="231"/>
      <c r="W500" s="231"/>
      <c r="X500" s="231"/>
      <c r="Y500" s="231"/>
      <c r="Z500" s="231"/>
    </row>
    <row r="501" spans="1:26" ht="14.25" customHeight="1">
      <c r="A501" s="68"/>
      <c r="B501" s="68"/>
      <c r="C501" s="68"/>
      <c r="D501" s="68"/>
      <c r="E501" s="68"/>
      <c r="F501" s="68"/>
      <c r="G501" s="68"/>
      <c r="H501" s="68"/>
      <c r="I501" s="68"/>
      <c r="J501" s="68"/>
      <c r="K501" s="231"/>
      <c r="L501" s="231"/>
      <c r="M501" s="231"/>
      <c r="N501" s="231"/>
      <c r="O501" s="231"/>
      <c r="P501" s="231"/>
      <c r="Q501" s="231"/>
      <c r="R501" s="231"/>
      <c r="S501" s="231"/>
      <c r="T501" s="231"/>
      <c r="U501" s="231"/>
      <c r="V501" s="231"/>
      <c r="W501" s="231"/>
      <c r="X501" s="231"/>
      <c r="Y501" s="231"/>
      <c r="Z501" s="231"/>
    </row>
    <row r="502" spans="1:26" ht="14.25" customHeight="1">
      <c r="A502" s="68"/>
      <c r="B502" s="68"/>
      <c r="C502" s="68"/>
      <c r="D502" s="68"/>
      <c r="E502" s="68"/>
      <c r="F502" s="68"/>
      <c r="G502" s="68"/>
      <c r="H502" s="68"/>
      <c r="I502" s="68"/>
      <c r="J502" s="68"/>
      <c r="K502" s="231"/>
      <c r="L502" s="231"/>
      <c r="M502" s="231"/>
      <c r="N502" s="231"/>
      <c r="O502" s="231"/>
      <c r="P502" s="231"/>
      <c r="Q502" s="231"/>
      <c r="R502" s="231"/>
      <c r="S502" s="231"/>
      <c r="T502" s="231"/>
      <c r="U502" s="231"/>
      <c r="V502" s="231"/>
      <c r="W502" s="231"/>
      <c r="X502" s="231"/>
      <c r="Y502" s="231"/>
      <c r="Z502" s="231"/>
    </row>
    <row r="503" spans="1:26" ht="14.25" customHeight="1">
      <c r="A503" s="68"/>
      <c r="B503" s="68"/>
      <c r="C503" s="68"/>
      <c r="D503" s="68"/>
      <c r="E503" s="68"/>
      <c r="F503" s="68"/>
      <c r="G503" s="68"/>
      <c r="H503" s="68"/>
      <c r="I503" s="68"/>
      <c r="J503" s="68"/>
      <c r="K503" s="231"/>
      <c r="L503" s="231"/>
      <c r="M503" s="231"/>
      <c r="N503" s="231"/>
      <c r="O503" s="231"/>
      <c r="P503" s="231"/>
      <c r="Q503" s="231"/>
      <c r="R503" s="231"/>
      <c r="S503" s="231"/>
      <c r="T503" s="231"/>
      <c r="U503" s="231"/>
      <c r="V503" s="231"/>
      <c r="W503" s="231"/>
      <c r="X503" s="231"/>
      <c r="Y503" s="231"/>
      <c r="Z503" s="231"/>
    </row>
    <row r="504" spans="1:26" ht="14.25" customHeight="1">
      <c r="A504" s="68"/>
      <c r="B504" s="68"/>
      <c r="C504" s="68"/>
      <c r="D504" s="68"/>
      <c r="E504" s="68"/>
      <c r="F504" s="68"/>
      <c r="G504" s="68"/>
      <c r="H504" s="68"/>
      <c r="I504" s="68"/>
      <c r="J504" s="68"/>
      <c r="K504" s="231"/>
      <c r="L504" s="231"/>
      <c r="M504" s="231"/>
      <c r="N504" s="231"/>
      <c r="O504" s="231"/>
      <c r="P504" s="231"/>
      <c r="Q504" s="231"/>
      <c r="R504" s="231"/>
      <c r="S504" s="231"/>
      <c r="T504" s="231"/>
      <c r="U504" s="231"/>
      <c r="V504" s="231"/>
      <c r="W504" s="231"/>
      <c r="X504" s="231"/>
      <c r="Y504" s="231"/>
      <c r="Z504" s="231"/>
    </row>
    <row r="505" spans="1:26" ht="14.25" customHeight="1">
      <c r="A505" s="68"/>
      <c r="B505" s="68"/>
      <c r="C505" s="68"/>
      <c r="D505" s="68"/>
      <c r="E505" s="68"/>
      <c r="F505" s="68"/>
      <c r="G505" s="68"/>
      <c r="H505" s="68"/>
      <c r="I505" s="68"/>
      <c r="J505" s="68"/>
      <c r="K505" s="231"/>
      <c r="L505" s="231"/>
      <c r="M505" s="231"/>
      <c r="N505" s="231"/>
      <c r="O505" s="231"/>
      <c r="P505" s="231"/>
      <c r="Q505" s="231"/>
      <c r="R505" s="231"/>
      <c r="S505" s="231"/>
      <c r="T505" s="231"/>
      <c r="U505" s="231"/>
      <c r="V505" s="231"/>
      <c r="W505" s="231"/>
      <c r="X505" s="231"/>
      <c r="Y505" s="231"/>
      <c r="Z505" s="231"/>
    </row>
    <row r="506" spans="1:26" ht="14.25" customHeight="1">
      <c r="A506" s="68"/>
      <c r="B506" s="68"/>
      <c r="C506" s="68"/>
      <c r="D506" s="68"/>
      <c r="E506" s="68"/>
      <c r="F506" s="68"/>
      <c r="G506" s="68"/>
      <c r="H506" s="68"/>
      <c r="I506" s="68"/>
      <c r="J506" s="68"/>
      <c r="K506" s="231"/>
      <c r="L506" s="231"/>
      <c r="M506" s="231"/>
      <c r="N506" s="231"/>
      <c r="O506" s="231"/>
      <c r="P506" s="231"/>
      <c r="Q506" s="231"/>
      <c r="R506" s="231"/>
      <c r="S506" s="231"/>
      <c r="T506" s="231"/>
      <c r="U506" s="231"/>
      <c r="V506" s="231"/>
      <c r="W506" s="231"/>
      <c r="X506" s="231"/>
      <c r="Y506" s="231"/>
      <c r="Z506" s="231"/>
    </row>
    <row r="507" spans="1:26" ht="14.25" customHeight="1">
      <c r="A507" s="68"/>
      <c r="B507" s="68"/>
      <c r="C507" s="68"/>
      <c r="D507" s="68"/>
      <c r="E507" s="68"/>
      <c r="F507" s="68"/>
      <c r="G507" s="68"/>
      <c r="H507" s="68"/>
      <c r="I507" s="68"/>
      <c r="J507" s="68"/>
      <c r="K507" s="231"/>
      <c r="L507" s="231"/>
      <c r="M507" s="231"/>
      <c r="N507" s="231"/>
      <c r="O507" s="231"/>
      <c r="P507" s="231"/>
      <c r="Q507" s="231"/>
      <c r="R507" s="231"/>
      <c r="S507" s="231"/>
      <c r="T507" s="231"/>
      <c r="U507" s="231"/>
      <c r="V507" s="231"/>
      <c r="W507" s="231"/>
      <c r="X507" s="231"/>
      <c r="Y507" s="231"/>
      <c r="Z507" s="231"/>
    </row>
    <row r="508" spans="1:26" ht="14.25" customHeight="1">
      <c r="A508" s="68"/>
      <c r="B508" s="68"/>
      <c r="C508" s="68"/>
      <c r="D508" s="68"/>
      <c r="E508" s="68"/>
      <c r="F508" s="68"/>
      <c r="G508" s="68"/>
      <c r="H508" s="68"/>
      <c r="I508" s="68"/>
      <c r="J508" s="68"/>
      <c r="K508" s="231"/>
      <c r="L508" s="231"/>
      <c r="M508" s="231"/>
      <c r="N508" s="231"/>
      <c r="O508" s="231"/>
      <c r="P508" s="231"/>
      <c r="Q508" s="231"/>
      <c r="R508" s="231"/>
      <c r="S508" s="231"/>
      <c r="T508" s="231"/>
      <c r="U508" s="231"/>
      <c r="V508" s="231"/>
      <c r="W508" s="231"/>
      <c r="X508" s="231"/>
      <c r="Y508" s="231"/>
      <c r="Z508" s="231"/>
    </row>
    <row r="509" spans="1:26" ht="14.25" customHeight="1">
      <c r="A509" s="68"/>
      <c r="B509" s="68"/>
      <c r="C509" s="68"/>
      <c r="D509" s="68"/>
      <c r="E509" s="68"/>
      <c r="F509" s="68"/>
      <c r="G509" s="68"/>
      <c r="H509" s="68"/>
      <c r="I509" s="68"/>
      <c r="J509" s="68"/>
      <c r="K509" s="231"/>
      <c r="L509" s="231"/>
      <c r="M509" s="231"/>
      <c r="N509" s="231"/>
      <c r="O509" s="231"/>
      <c r="P509" s="231"/>
      <c r="Q509" s="231"/>
      <c r="R509" s="231"/>
      <c r="S509" s="231"/>
      <c r="T509" s="231"/>
      <c r="U509" s="231"/>
      <c r="V509" s="231"/>
      <c r="W509" s="231"/>
      <c r="X509" s="231"/>
      <c r="Y509" s="231"/>
      <c r="Z509" s="231"/>
    </row>
    <row r="510" spans="1:26" ht="14.25" customHeight="1">
      <c r="A510" s="68"/>
      <c r="B510" s="68"/>
      <c r="C510" s="68"/>
      <c r="D510" s="68"/>
      <c r="E510" s="68"/>
      <c r="F510" s="68"/>
      <c r="G510" s="68"/>
      <c r="H510" s="68"/>
      <c r="I510" s="68"/>
      <c r="J510" s="68"/>
      <c r="K510" s="231"/>
      <c r="L510" s="231"/>
      <c r="M510" s="231"/>
      <c r="N510" s="231"/>
      <c r="O510" s="231"/>
      <c r="P510" s="231"/>
      <c r="Q510" s="231"/>
      <c r="R510" s="231"/>
      <c r="S510" s="231"/>
      <c r="T510" s="231"/>
      <c r="U510" s="231"/>
      <c r="V510" s="231"/>
      <c r="W510" s="231"/>
      <c r="X510" s="231"/>
      <c r="Y510" s="231"/>
      <c r="Z510" s="231"/>
    </row>
    <row r="511" spans="1:26" ht="14.25" customHeight="1">
      <c r="A511" s="68"/>
      <c r="B511" s="68"/>
      <c r="C511" s="68"/>
      <c r="D511" s="68"/>
      <c r="E511" s="68"/>
      <c r="F511" s="68"/>
      <c r="G511" s="68"/>
      <c r="H511" s="68"/>
      <c r="I511" s="68"/>
      <c r="J511" s="68"/>
      <c r="K511" s="231"/>
      <c r="L511" s="231"/>
      <c r="M511" s="231"/>
      <c r="N511" s="231"/>
      <c r="O511" s="231"/>
      <c r="P511" s="231"/>
      <c r="Q511" s="231"/>
      <c r="R511" s="231"/>
      <c r="S511" s="231"/>
      <c r="T511" s="231"/>
      <c r="U511" s="231"/>
      <c r="V511" s="231"/>
      <c r="W511" s="231"/>
      <c r="X511" s="231"/>
      <c r="Y511" s="231"/>
      <c r="Z511" s="231"/>
    </row>
    <row r="512" spans="1:26" ht="14.25" customHeight="1">
      <c r="A512" s="68"/>
      <c r="B512" s="68"/>
      <c r="C512" s="68"/>
      <c r="D512" s="68"/>
      <c r="E512" s="68"/>
      <c r="F512" s="68"/>
      <c r="G512" s="68"/>
      <c r="H512" s="68"/>
      <c r="I512" s="68"/>
      <c r="J512" s="68"/>
      <c r="K512" s="231"/>
      <c r="L512" s="231"/>
      <c r="M512" s="231"/>
      <c r="N512" s="231"/>
      <c r="O512" s="231"/>
      <c r="P512" s="231"/>
      <c r="Q512" s="231"/>
      <c r="R512" s="231"/>
      <c r="S512" s="231"/>
      <c r="T512" s="231"/>
      <c r="U512" s="231"/>
      <c r="V512" s="231"/>
      <c r="W512" s="231"/>
      <c r="X512" s="231"/>
      <c r="Y512" s="231"/>
      <c r="Z512" s="231"/>
    </row>
    <row r="513" spans="1:26" ht="14.25" customHeight="1">
      <c r="A513" s="68"/>
      <c r="B513" s="68"/>
      <c r="C513" s="68"/>
      <c r="D513" s="68"/>
      <c r="E513" s="68"/>
      <c r="F513" s="68"/>
      <c r="G513" s="68"/>
      <c r="H513" s="68"/>
      <c r="I513" s="68"/>
      <c r="J513" s="68"/>
      <c r="K513" s="231"/>
      <c r="L513" s="231"/>
      <c r="M513" s="231"/>
      <c r="N513" s="231"/>
      <c r="O513" s="231"/>
      <c r="P513" s="231"/>
      <c r="Q513" s="231"/>
      <c r="R513" s="231"/>
      <c r="S513" s="231"/>
      <c r="T513" s="231"/>
      <c r="U513" s="231"/>
      <c r="V513" s="231"/>
      <c r="W513" s="231"/>
      <c r="X513" s="231"/>
      <c r="Y513" s="231"/>
      <c r="Z513" s="231"/>
    </row>
    <row r="514" spans="1:26" ht="14.25" customHeight="1">
      <c r="A514" s="68"/>
      <c r="B514" s="68"/>
      <c r="C514" s="68"/>
      <c r="D514" s="68"/>
      <c r="E514" s="68"/>
      <c r="F514" s="68"/>
      <c r="G514" s="68"/>
      <c r="H514" s="68"/>
      <c r="I514" s="68"/>
      <c r="J514" s="68"/>
      <c r="K514" s="231"/>
      <c r="L514" s="231"/>
      <c r="M514" s="231"/>
      <c r="N514" s="231"/>
      <c r="O514" s="231"/>
      <c r="P514" s="231"/>
      <c r="Q514" s="231"/>
      <c r="R514" s="231"/>
      <c r="S514" s="231"/>
      <c r="T514" s="231"/>
      <c r="U514" s="231"/>
      <c r="V514" s="231"/>
      <c r="W514" s="231"/>
      <c r="X514" s="231"/>
      <c r="Y514" s="231"/>
      <c r="Z514" s="231"/>
    </row>
    <row r="515" spans="1:26" ht="14.25" customHeight="1">
      <c r="A515" s="68"/>
      <c r="B515" s="68"/>
      <c r="C515" s="68"/>
      <c r="D515" s="68"/>
      <c r="E515" s="68"/>
      <c r="F515" s="68"/>
      <c r="G515" s="68"/>
      <c r="H515" s="68"/>
      <c r="I515" s="68"/>
      <c r="J515" s="68"/>
      <c r="K515" s="231"/>
      <c r="L515" s="231"/>
      <c r="M515" s="231"/>
      <c r="N515" s="231"/>
      <c r="O515" s="231"/>
      <c r="P515" s="231"/>
      <c r="Q515" s="231"/>
      <c r="R515" s="231"/>
      <c r="S515" s="231"/>
      <c r="T515" s="231"/>
      <c r="U515" s="231"/>
      <c r="V515" s="231"/>
      <c r="W515" s="231"/>
      <c r="X515" s="231"/>
      <c r="Y515" s="231"/>
      <c r="Z515" s="231"/>
    </row>
    <row r="516" spans="1:26" ht="14.25" customHeight="1">
      <c r="A516" s="68"/>
      <c r="B516" s="68"/>
      <c r="C516" s="68"/>
      <c r="D516" s="68"/>
      <c r="E516" s="68"/>
      <c r="F516" s="68"/>
      <c r="G516" s="68"/>
      <c r="H516" s="68"/>
      <c r="I516" s="68"/>
      <c r="J516" s="68"/>
      <c r="K516" s="231"/>
      <c r="L516" s="231"/>
      <c r="M516" s="231"/>
      <c r="N516" s="231"/>
      <c r="O516" s="231"/>
      <c r="P516" s="231"/>
      <c r="Q516" s="231"/>
      <c r="R516" s="231"/>
      <c r="S516" s="231"/>
      <c r="T516" s="231"/>
      <c r="U516" s="231"/>
      <c r="V516" s="231"/>
      <c r="W516" s="231"/>
      <c r="X516" s="231"/>
      <c r="Y516" s="231"/>
      <c r="Z516" s="231"/>
    </row>
    <row r="517" spans="1:26" ht="14.25" customHeight="1">
      <c r="A517" s="68"/>
      <c r="B517" s="68"/>
      <c r="C517" s="68"/>
      <c r="D517" s="68"/>
      <c r="E517" s="68"/>
      <c r="F517" s="68"/>
      <c r="G517" s="68"/>
      <c r="H517" s="68"/>
      <c r="I517" s="68"/>
      <c r="J517" s="68"/>
      <c r="K517" s="231"/>
      <c r="L517" s="231"/>
      <c r="M517" s="231"/>
      <c r="N517" s="231"/>
      <c r="O517" s="231"/>
      <c r="P517" s="231"/>
      <c r="Q517" s="231"/>
      <c r="R517" s="231"/>
      <c r="S517" s="231"/>
      <c r="T517" s="231"/>
      <c r="U517" s="231"/>
      <c r="V517" s="231"/>
      <c r="W517" s="231"/>
      <c r="X517" s="231"/>
      <c r="Y517" s="231"/>
      <c r="Z517" s="231"/>
    </row>
    <row r="518" spans="1:26" ht="14.25" customHeight="1">
      <c r="A518" s="68"/>
      <c r="B518" s="68"/>
      <c r="C518" s="68"/>
      <c r="D518" s="68"/>
      <c r="E518" s="68"/>
      <c r="F518" s="68"/>
      <c r="G518" s="68"/>
      <c r="H518" s="68"/>
      <c r="I518" s="68"/>
      <c r="J518" s="68"/>
      <c r="K518" s="231"/>
      <c r="L518" s="231"/>
      <c r="M518" s="231"/>
      <c r="N518" s="231"/>
      <c r="O518" s="231"/>
      <c r="P518" s="231"/>
      <c r="Q518" s="231"/>
      <c r="R518" s="231"/>
      <c r="S518" s="231"/>
      <c r="T518" s="231"/>
      <c r="U518" s="231"/>
      <c r="V518" s="231"/>
      <c r="W518" s="231"/>
      <c r="X518" s="231"/>
      <c r="Y518" s="231"/>
      <c r="Z518" s="231"/>
    </row>
    <row r="519" spans="1:26" ht="14.25" customHeight="1">
      <c r="A519" s="68"/>
      <c r="B519" s="68"/>
      <c r="C519" s="68"/>
      <c r="D519" s="68"/>
      <c r="E519" s="68"/>
      <c r="F519" s="68"/>
      <c r="G519" s="68"/>
      <c r="H519" s="68"/>
      <c r="I519" s="68"/>
      <c r="J519" s="68"/>
      <c r="K519" s="231"/>
      <c r="L519" s="231"/>
      <c r="M519" s="231"/>
      <c r="N519" s="231"/>
      <c r="O519" s="231"/>
      <c r="P519" s="231"/>
      <c r="Q519" s="231"/>
      <c r="R519" s="231"/>
      <c r="S519" s="231"/>
      <c r="T519" s="231"/>
      <c r="U519" s="231"/>
      <c r="V519" s="231"/>
      <c r="W519" s="231"/>
      <c r="X519" s="231"/>
      <c r="Y519" s="231"/>
      <c r="Z519" s="231"/>
    </row>
    <row r="520" spans="1:26" ht="14.25" customHeight="1">
      <c r="A520" s="68"/>
      <c r="B520" s="68"/>
      <c r="C520" s="68"/>
      <c r="D520" s="68"/>
      <c r="E520" s="68"/>
      <c r="F520" s="68"/>
      <c r="G520" s="68"/>
      <c r="H520" s="68"/>
      <c r="I520" s="68"/>
      <c r="J520" s="68"/>
      <c r="K520" s="231"/>
      <c r="L520" s="231"/>
      <c r="M520" s="231"/>
      <c r="N520" s="231"/>
      <c r="O520" s="231"/>
      <c r="P520" s="231"/>
      <c r="Q520" s="231"/>
      <c r="R520" s="231"/>
      <c r="S520" s="231"/>
      <c r="T520" s="231"/>
      <c r="U520" s="231"/>
      <c r="V520" s="231"/>
      <c r="W520" s="231"/>
      <c r="X520" s="231"/>
      <c r="Y520" s="231"/>
      <c r="Z520" s="231"/>
    </row>
    <row r="521" spans="1:26" ht="14.25" customHeight="1">
      <c r="A521" s="68"/>
      <c r="B521" s="68"/>
      <c r="C521" s="68"/>
      <c r="D521" s="68"/>
      <c r="E521" s="68"/>
      <c r="F521" s="68"/>
      <c r="G521" s="68"/>
      <c r="H521" s="68"/>
      <c r="I521" s="68"/>
      <c r="J521" s="68"/>
      <c r="K521" s="231"/>
      <c r="L521" s="231"/>
      <c r="M521" s="231"/>
      <c r="N521" s="231"/>
      <c r="O521" s="231"/>
      <c r="P521" s="231"/>
      <c r="Q521" s="231"/>
      <c r="R521" s="231"/>
      <c r="S521" s="231"/>
      <c r="T521" s="231"/>
      <c r="U521" s="231"/>
      <c r="V521" s="231"/>
      <c r="W521" s="231"/>
      <c r="X521" s="231"/>
      <c r="Y521" s="231"/>
      <c r="Z521" s="231"/>
    </row>
    <row r="522" spans="1:26" ht="14.25" customHeight="1">
      <c r="A522" s="68"/>
      <c r="B522" s="68"/>
      <c r="C522" s="68"/>
      <c r="D522" s="68"/>
      <c r="E522" s="68"/>
      <c r="F522" s="68"/>
      <c r="G522" s="68"/>
      <c r="H522" s="68"/>
      <c r="I522" s="68"/>
      <c r="J522" s="68"/>
      <c r="K522" s="231"/>
      <c r="L522" s="231"/>
      <c r="M522" s="231"/>
      <c r="N522" s="231"/>
      <c r="O522" s="231"/>
      <c r="P522" s="231"/>
      <c r="Q522" s="231"/>
      <c r="R522" s="231"/>
      <c r="S522" s="231"/>
      <c r="T522" s="231"/>
      <c r="U522" s="231"/>
      <c r="V522" s="231"/>
      <c r="W522" s="231"/>
      <c r="X522" s="231"/>
      <c r="Y522" s="231"/>
      <c r="Z522" s="231"/>
    </row>
    <row r="523" spans="1:26" ht="14.25" customHeight="1">
      <c r="A523" s="68"/>
      <c r="B523" s="68"/>
      <c r="C523" s="68"/>
      <c r="D523" s="68"/>
      <c r="E523" s="68"/>
      <c r="F523" s="68"/>
      <c r="G523" s="68"/>
      <c r="H523" s="68"/>
      <c r="I523" s="68"/>
      <c r="J523" s="68"/>
      <c r="K523" s="231"/>
      <c r="L523" s="231"/>
      <c r="M523" s="231"/>
      <c r="N523" s="231"/>
      <c r="O523" s="231"/>
      <c r="P523" s="231"/>
      <c r="Q523" s="231"/>
      <c r="R523" s="231"/>
      <c r="S523" s="231"/>
      <c r="T523" s="231"/>
      <c r="U523" s="231"/>
      <c r="V523" s="231"/>
      <c r="W523" s="231"/>
      <c r="X523" s="231"/>
      <c r="Y523" s="231"/>
      <c r="Z523" s="231"/>
    </row>
    <row r="524" spans="1:26" ht="14.25" customHeight="1">
      <c r="A524" s="68"/>
      <c r="B524" s="68"/>
      <c r="C524" s="68"/>
      <c r="D524" s="68"/>
      <c r="E524" s="68"/>
      <c r="F524" s="68"/>
      <c r="G524" s="68"/>
      <c r="H524" s="68"/>
      <c r="I524" s="68"/>
      <c r="J524" s="68"/>
      <c r="K524" s="231"/>
      <c r="L524" s="231"/>
      <c r="M524" s="231"/>
      <c r="N524" s="231"/>
      <c r="O524" s="231"/>
      <c r="P524" s="231"/>
      <c r="Q524" s="231"/>
      <c r="R524" s="231"/>
      <c r="S524" s="231"/>
      <c r="T524" s="231"/>
      <c r="U524" s="231"/>
      <c r="V524" s="231"/>
      <c r="W524" s="231"/>
      <c r="X524" s="231"/>
      <c r="Y524" s="231"/>
      <c r="Z524" s="231"/>
    </row>
    <row r="525" spans="1:26" ht="14.25" customHeight="1">
      <c r="A525" s="68"/>
      <c r="B525" s="68"/>
      <c r="C525" s="68"/>
      <c r="D525" s="68"/>
      <c r="E525" s="68"/>
      <c r="F525" s="68"/>
      <c r="G525" s="68"/>
      <c r="H525" s="68"/>
      <c r="I525" s="68"/>
      <c r="J525" s="68"/>
      <c r="K525" s="231"/>
      <c r="L525" s="231"/>
      <c r="M525" s="231"/>
      <c r="N525" s="231"/>
      <c r="O525" s="231"/>
      <c r="P525" s="231"/>
      <c r="Q525" s="231"/>
      <c r="R525" s="231"/>
      <c r="S525" s="231"/>
      <c r="T525" s="231"/>
      <c r="U525" s="231"/>
      <c r="V525" s="231"/>
      <c r="W525" s="231"/>
      <c r="X525" s="231"/>
      <c r="Y525" s="231"/>
      <c r="Z525" s="231"/>
    </row>
    <row r="526" spans="1:26" ht="14.25" customHeight="1">
      <c r="A526" s="231"/>
      <c r="B526" s="231"/>
      <c r="C526" s="231"/>
      <c r="D526" s="231"/>
      <c r="E526" s="231"/>
      <c r="F526" s="231"/>
      <c r="G526" s="231"/>
      <c r="H526" s="231"/>
      <c r="I526" s="231"/>
      <c r="J526" s="231"/>
      <c r="K526" s="231"/>
      <c r="L526" s="231"/>
      <c r="M526" s="231"/>
      <c r="N526" s="231"/>
      <c r="O526" s="231"/>
      <c r="P526" s="231"/>
      <c r="Q526" s="231"/>
      <c r="R526" s="231"/>
      <c r="S526" s="231"/>
      <c r="T526" s="231"/>
      <c r="U526" s="231"/>
      <c r="V526" s="231"/>
      <c r="W526" s="231"/>
      <c r="X526" s="231"/>
      <c r="Y526" s="231"/>
      <c r="Z526" s="231"/>
    </row>
    <row r="527" spans="1:26" ht="14.25" customHeight="1">
      <c r="A527" s="231"/>
      <c r="B527" s="231"/>
      <c r="C527" s="231"/>
      <c r="D527" s="231"/>
      <c r="E527" s="231"/>
      <c r="F527" s="231"/>
      <c r="G527" s="231"/>
      <c r="H527" s="231"/>
      <c r="I527" s="231"/>
      <c r="J527" s="231"/>
      <c r="K527" s="231"/>
      <c r="L527" s="231"/>
      <c r="M527" s="231"/>
      <c r="N527" s="231"/>
      <c r="O527" s="231"/>
      <c r="P527" s="231"/>
      <c r="Q527" s="231"/>
      <c r="R527" s="231"/>
      <c r="S527" s="231"/>
      <c r="T527" s="231"/>
      <c r="U527" s="231"/>
      <c r="V527" s="231"/>
      <c r="W527" s="231"/>
      <c r="X527" s="231"/>
      <c r="Y527" s="231"/>
      <c r="Z527" s="231"/>
    </row>
    <row r="528" spans="1:26" ht="14.25" customHeight="1">
      <c r="A528" s="231"/>
      <c r="B528" s="231"/>
      <c r="C528" s="231"/>
      <c r="D528" s="231"/>
      <c r="E528" s="231"/>
      <c r="F528" s="231"/>
      <c r="G528" s="231"/>
      <c r="H528" s="231"/>
      <c r="I528" s="231"/>
      <c r="J528" s="231"/>
      <c r="K528" s="231"/>
      <c r="L528" s="231"/>
      <c r="M528" s="231"/>
      <c r="N528" s="231"/>
      <c r="O528" s="231"/>
      <c r="P528" s="231"/>
      <c r="Q528" s="231"/>
      <c r="R528" s="231"/>
      <c r="S528" s="231"/>
      <c r="T528" s="231"/>
      <c r="U528" s="231"/>
      <c r="V528" s="231"/>
      <c r="W528" s="231"/>
      <c r="X528" s="231"/>
      <c r="Y528" s="231"/>
      <c r="Z528" s="231"/>
    </row>
    <row r="529" spans="1:26" ht="14.25" customHeight="1">
      <c r="A529" s="231"/>
      <c r="B529" s="231"/>
      <c r="C529" s="231"/>
      <c r="D529" s="231"/>
      <c r="E529" s="231"/>
      <c r="F529" s="231"/>
      <c r="G529" s="231"/>
      <c r="H529" s="231"/>
      <c r="I529" s="231"/>
      <c r="J529" s="231"/>
      <c r="K529" s="231"/>
      <c r="L529" s="231"/>
      <c r="M529" s="231"/>
      <c r="N529" s="231"/>
      <c r="O529" s="231"/>
      <c r="P529" s="231"/>
      <c r="Q529" s="231"/>
      <c r="R529" s="231"/>
      <c r="S529" s="231"/>
      <c r="T529" s="231"/>
      <c r="U529" s="231"/>
      <c r="V529" s="231"/>
      <c r="W529" s="231"/>
      <c r="X529" s="231"/>
      <c r="Y529" s="231"/>
      <c r="Z529" s="231"/>
    </row>
    <row r="530" spans="1:26" ht="14.25" customHeight="1">
      <c r="A530" s="231"/>
      <c r="B530" s="231"/>
      <c r="C530" s="231"/>
      <c r="D530" s="231"/>
      <c r="E530" s="231"/>
      <c r="F530" s="231"/>
      <c r="G530" s="231"/>
      <c r="H530" s="231"/>
      <c r="I530" s="231"/>
      <c r="J530" s="231"/>
      <c r="K530" s="231"/>
      <c r="L530" s="231"/>
      <c r="M530" s="231"/>
      <c r="N530" s="231"/>
      <c r="O530" s="231"/>
      <c r="P530" s="231"/>
      <c r="Q530" s="231"/>
      <c r="R530" s="231"/>
      <c r="S530" s="231"/>
      <c r="T530" s="231"/>
      <c r="U530" s="231"/>
      <c r="V530" s="231"/>
      <c r="W530" s="231"/>
      <c r="X530" s="231"/>
      <c r="Y530" s="231"/>
      <c r="Z530" s="231"/>
    </row>
    <row r="531" spans="1:26" ht="14.25" customHeight="1">
      <c r="A531" s="231"/>
      <c r="B531" s="231"/>
      <c r="C531" s="231"/>
      <c r="D531" s="231"/>
      <c r="E531" s="231"/>
      <c r="F531" s="231"/>
      <c r="G531" s="231"/>
      <c r="H531" s="231"/>
      <c r="I531" s="231"/>
      <c r="J531" s="231"/>
      <c r="K531" s="231"/>
      <c r="L531" s="231"/>
      <c r="M531" s="231"/>
      <c r="N531" s="231"/>
      <c r="O531" s="231"/>
      <c r="P531" s="231"/>
      <c r="Q531" s="231"/>
      <c r="R531" s="231"/>
      <c r="S531" s="231"/>
      <c r="T531" s="231"/>
      <c r="U531" s="231"/>
      <c r="V531" s="231"/>
      <c r="W531" s="231"/>
      <c r="X531" s="231"/>
      <c r="Y531" s="231"/>
      <c r="Z531" s="231"/>
    </row>
    <row r="532" spans="1:26" ht="14.25" customHeight="1">
      <c r="A532" s="231"/>
      <c r="B532" s="231"/>
      <c r="C532" s="231"/>
      <c r="D532" s="231"/>
      <c r="E532" s="231"/>
      <c r="F532" s="231"/>
      <c r="G532" s="231"/>
      <c r="H532" s="231"/>
      <c r="I532" s="231"/>
      <c r="J532" s="231"/>
      <c r="K532" s="231"/>
      <c r="L532" s="231"/>
      <c r="M532" s="231"/>
      <c r="N532" s="231"/>
      <c r="O532" s="231"/>
      <c r="P532" s="231"/>
      <c r="Q532" s="231"/>
      <c r="R532" s="231"/>
      <c r="S532" s="231"/>
      <c r="T532" s="231"/>
      <c r="U532" s="231"/>
      <c r="V532" s="231"/>
      <c r="W532" s="231"/>
      <c r="X532" s="231"/>
      <c r="Y532" s="231"/>
      <c r="Z532" s="231"/>
    </row>
    <row r="533" spans="1:26" ht="14.25" customHeight="1">
      <c r="A533" s="231"/>
      <c r="B533" s="231"/>
      <c r="C533" s="231"/>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1"/>
    </row>
    <row r="534" spans="1:26" ht="14.25" customHeight="1">
      <c r="A534" s="231"/>
      <c r="B534" s="231"/>
      <c r="C534" s="231"/>
      <c r="D534" s="231"/>
      <c r="E534" s="231"/>
      <c r="F534" s="231"/>
      <c r="G534" s="231"/>
      <c r="H534" s="231"/>
      <c r="I534" s="231"/>
      <c r="J534" s="231"/>
      <c r="K534" s="231"/>
      <c r="L534" s="231"/>
      <c r="M534" s="231"/>
      <c r="N534" s="231"/>
      <c r="O534" s="231"/>
      <c r="P534" s="231"/>
      <c r="Q534" s="231"/>
      <c r="R534" s="231"/>
      <c r="S534" s="231"/>
      <c r="T534" s="231"/>
      <c r="U534" s="231"/>
      <c r="V534" s="231"/>
      <c r="W534" s="231"/>
      <c r="X534" s="231"/>
      <c r="Y534" s="231"/>
      <c r="Z534" s="231"/>
    </row>
    <row r="535" spans="1:26" ht="14.25" customHeight="1">
      <c r="A535" s="231"/>
      <c r="B535" s="231"/>
      <c r="C535" s="231"/>
      <c r="D535" s="231"/>
      <c r="E535" s="231"/>
      <c r="F535" s="231"/>
      <c r="G535" s="231"/>
      <c r="H535" s="231"/>
      <c r="I535" s="231"/>
      <c r="J535" s="231"/>
      <c r="K535" s="231"/>
      <c r="L535" s="231"/>
      <c r="M535" s="231"/>
      <c r="N535" s="231"/>
      <c r="O535" s="231"/>
      <c r="P535" s="231"/>
      <c r="Q535" s="231"/>
      <c r="R535" s="231"/>
      <c r="S535" s="231"/>
      <c r="T535" s="231"/>
      <c r="U535" s="231"/>
      <c r="V535" s="231"/>
      <c r="W535" s="231"/>
      <c r="X535" s="231"/>
      <c r="Y535" s="231"/>
      <c r="Z535" s="231"/>
    </row>
    <row r="536" spans="1:26" ht="14.25" customHeight="1">
      <c r="A536" s="231"/>
      <c r="B536" s="231"/>
      <c r="C536" s="231"/>
      <c r="D536" s="231"/>
      <c r="E536" s="231"/>
      <c r="F536" s="231"/>
      <c r="G536" s="231"/>
      <c r="H536" s="231"/>
      <c r="I536" s="231"/>
      <c r="J536" s="231"/>
      <c r="K536" s="231"/>
      <c r="L536" s="231"/>
      <c r="M536" s="231"/>
      <c r="N536" s="231"/>
      <c r="O536" s="231"/>
      <c r="P536" s="231"/>
      <c r="Q536" s="231"/>
      <c r="R536" s="231"/>
      <c r="S536" s="231"/>
      <c r="T536" s="231"/>
      <c r="U536" s="231"/>
      <c r="V536" s="231"/>
      <c r="W536" s="231"/>
      <c r="X536" s="231"/>
      <c r="Y536" s="231"/>
      <c r="Z536" s="231"/>
    </row>
    <row r="537" spans="1:26" ht="14.25" customHeight="1">
      <c r="A537" s="231"/>
      <c r="B537" s="231"/>
      <c r="C537" s="231"/>
      <c r="D537" s="231"/>
      <c r="E537" s="231"/>
      <c r="F537" s="231"/>
      <c r="G537" s="231"/>
      <c r="H537" s="231"/>
      <c r="I537" s="231"/>
      <c r="J537" s="231"/>
      <c r="K537" s="231"/>
      <c r="L537" s="231"/>
      <c r="M537" s="231"/>
      <c r="N537" s="231"/>
      <c r="O537" s="231"/>
      <c r="P537" s="231"/>
      <c r="Q537" s="231"/>
      <c r="R537" s="231"/>
      <c r="S537" s="231"/>
      <c r="T537" s="231"/>
      <c r="U537" s="231"/>
      <c r="V537" s="231"/>
      <c r="W537" s="231"/>
      <c r="X537" s="231"/>
      <c r="Y537" s="231"/>
      <c r="Z537" s="231"/>
    </row>
    <row r="538" spans="1:26" ht="14.25" customHeight="1">
      <c r="A538" s="231"/>
      <c r="B538" s="231"/>
      <c r="C538" s="231"/>
      <c r="D538" s="231"/>
      <c r="E538" s="231"/>
      <c r="F538" s="231"/>
      <c r="G538" s="231"/>
      <c r="H538" s="231"/>
      <c r="I538" s="231"/>
      <c r="J538" s="231"/>
      <c r="K538" s="231"/>
      <c r="L538" s="231"/>
      <c r="M538" s="231"/>
      <c r="N538" s="231"/>
      <c r="O538" s="231"/>
      <c r="P538" s="231"/>
      <c r="Q538" s="231"/>
      <c r="R538" s="231"/>
      <c r="S538" s="231"/>
      <c r="T538" s="231"/>
      <c r="U538" s="231"/>
      <c r="V538" s="231"/>
      <c r="W538" s="231"/>
      <c r="X538" s="231"/>
      <c r="Y538" s="231"/>
      <c r="Z538" s="231"/>
    </row>
    <row r="539" spans="1:26" ht="14.25" customHeight="1">
      <c r="A539" s="231"/>
      <c r="B539" s="231"/>
      <c r="C539" s="231"/>
      <c r="D539" s="231"/>
      <c r="E539" s="231"/>
      <c r="F539" s="231"/>
      <c r="G539" s="231"/>
      <c r="H539" s="231"/>
      <c r="I539" s="231"/>
      <c r="J539" s="231"/>
      <c r="K539" s="231"/>
      <c r="L539" s="231"/>
      <c r="M539" s="231"/>
      <c r="N539" s="231"/>
      <c r="O539" s="231"/>
      <c r="P539" s="231"/>
      <c r="Q539" s="231"/>
      <c r="R539" s="231"/>
      <c r="S539" s="231"/>
      <c r="T539" s="231"/>
      <c r="U539" s="231"/>
      <c r="V539" s="231"/>
      <c r="W539" s="231"/>
      <c r="X539" s="231"/>
      <c r="Y539" s="231"/>
      <c r="Z539" s="231"/>
    </row>
    <row r="540" spans="1:26" ht="14.25" customHeight="1">
      <c r="A540" s="231"/>
      <c r="B540" s="231"/>
      <c r="C540" s="231"/>
      <c r="D540" s="231"/>
      <c r="E540" s="231"/>
      <c r="F540" s="231"/>
      <c r="G540" s="231"/>
      <c r="H540" s="231"/>
      <c r="I540" s="231"/>
      <c r="J540" s="231"/>
      <c r="K540" s="231"/>
      <c r="L540" s="231"/>
      <c r="M540" s="231"/>
      <c r="N540" s="231"/>
      <c r="O540" s="231"/>
      <c r="P540" s="231"/>
      <c r="Q540" s="231"/>
      <c r="R540" s="231"/>
      <c r="S540" s="231"/>
      <c r="T540" s="231"/>
      <c r="U540" s="231"/>
      <c r="V540" s="231"/>
      <c r="W540" s="231"/>
      <c r="X540" s="231"/>
      <c r="Y540" s="231"/>
      <c r="Z540" s="231"/>
    </row>
    <row r="541" spans="1:26" ht="14.25" customHeight="1">
      <c r="A541" s="231"/>
      <c r="B541" s="231"/>
      <c r="C541" s="231"/>
      <c r="D541" s="231"/>
      <c r="E541" s="231"/>
      <c r="F541" s="231"/>
      <c r="G541" s="231"/>
      <c r="H541" s="231"/>
      <c r="I541" s="231"/>
      <c r="J541" s="231"/>
      <c r="K541" s="231"/>
      <c r="L541" s="231"/>
      <c r="M541" s="231"/>
      <c r="N541" s="231"/>
      <c r="O541" s="231"/>
      <c r="P541" s="231"/>
      <c r="Q541" s="231"/>
      <c r="R541" s="231"/>
      <c r="S541" s="231"/>
      <c r="T541" s="231"/>
      <c r="U541" s="231"/>
      <c r="V541" s="231"/>
      <c r="W541" s="231"/>
      <c r="X541" s="231"/>
      <c r="Y541" s="231"/>
      <c r="Z541" s="231"/>
    </row>
    <row r="542" spans="1:26" ht="14.25" customHeight="1">
      <c r="A542" s="231"/>
      <c r="B542" s="231"/>
      <c r="C542" s="231"/>
      <c r="D542" s="231"/>
      <c r="E542" s="231"/>
      <c r="F542" s="231"/>
      <c r="G542" s="231"/>
      <c r="H542" s="231"/>
      <c r="I542" s="231"/>
      <c r="J542" s="231"/>
      <c r="K542" s="231"/>
      <c r="L542" s="231"/>
      <c r="M542" s="231"/>
      <c r="N542" s="231"/>
      <c r="O542" s="231"/>
      <c r="P542" s="231"/>
      <c r="Q542" s="231"/>
      <c r="R542" s="231"/>
      <c r="S542" s="231"/>
      <c r="T542" s="231"/>
      <c r="U542" s="231"/>
      <c r="V542" s="231"/>
      <c r="W542" s="231"/>
      <c r="X542" s="231"/>
      <c r="Y542" s="231"/>
      <c r="Z542" s="231"/>
    </row>
    <row r="543" spans="1:26" ht="14.25" customHeight="1">
      <c r="A543" s="231"/>
      <c r="B543" s="231"/>
      <c r="C543" s="231"/>
      <c r="D543" s="231"/>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1"/>
    </row>
    <row r="544" spans="1:26" ht="14.25" customHeight="1">
      <c r="A544" s="231"/>
      <c r="B544" s="231"/>
      <c r="C544" s="231"/>
      <c r="D544" s="231"/>
      <c r="E544" s="231"/>
      <c r="F544" s="231"/>
      <c r="G544" s="231"/>
      <c r="H544" s="231"/>
      <c r="I544" s="231"/>
      <c r="J544" s="231"/>
      <c r="K544" s="231"/>
      <c r="L544" s="231"/>
      <c r="M544" s="231"/>
      <c r="N544" s="231"/>
      <c r="O544" s="231"/>
      <c r="P544" s="231"/>
      <c r="Q544" s="231"/>
      <c r="R544" s="231"/>
      <c r="S544" s="231"/>
      <c r="T544" s="231"/>
      <c r="U544" s="231"/>
      <c r="V544" s="231"/>
      <c r="W544" s="231"/>
      <c r="X544" s="231"/>
      <c r="Y544" s="231"/>
      <c r="Z544" s="231"/>
    </row>
    <row r="545" spans="1:26" ht="14.25" customHeight="1">
      <c r="A545" s="231"/>
      <c r="B545" s="231"/>
      <c r="C545" s="231"/>
      <c r="D545" s="231"/>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1"/>
    </row>
    <row r="546" spans="1:26" ht="14.25" customHeight="1">
      <c r="A546" s="231"/>
      <c r="B546" s="231"/>
      <c r="C546" s="231"/>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1"/>
    </row>
    <row r="547" spans="1:26" ht="14.25" customHeight="1">
      <c r="A547" s="231"/>
      <c r="B547" s="231"/>
      <c r="C547" s="231"/>
      <c r="D547" s="231"/>
      <c r="E547" s="231"/>
      <c r="F547" s="231"/>
      <c r="G547" s="231"/>
      <c r="H547" s="231"/>
      <c r="I547" s="231"/>
      <c r="J547" s="231"/>
      <c r="K547" s="231"/>
      <c r="L547" s="231"/>
      <c r="M547" s="231"/>
      <c r="N547" s="231"/>
      <c r="O547" s="231"/>
      <c r="P547" s="231"/>
      <c r="Q547" s="231"/>
      <c r="R547" s="231"/>
      <c r="S547" s="231"/>
      <c r="T547" s="231"/>
      <c r="U547" s="231"/>
      <c r="V547" s="231"/>
      <c r="W547" s="231"/>
      <c r="X547" s="231"/>
      <c r="Y547" s="231"/>
      <c r="Z547" s="231"/>
    </row>
    <row r="548" spans="1:26" ht="14.25" customHeight="1">
      <c r="A548" s="231"/>
      <c r="B548" s="231"/>
      <c r="C548" s="231"/>
      <c r="D548" s="231"/>
      <c r="E548" s="231"/>
      <c r="F548" s="231"/>
      <c r="G548" s="231"/>
      <c r="H548" s="231"/>
      <c r="I548" s="231"/>
      <c r="J548" s="231"/>
      <c r="K548" s="231"/>
      <c r="L548" s="231"/>
      <c r="M548" s="231"/>
      <c r="N548" s="231"/>
      <c r="O548" s="231"/>
      <c r="P548" s="231"/>
      <c r="Q548" s="231"/>
      <c r="R548" s="231"/>
      <c r="S548" s="231"/>
      <c r="T548" s="231"/>
      <c r="U548" s="231"/>
      <c r="V548" s="231"/>
      <c r="W548" s="231"/>
      <c r="X548" s="231"/>
      <c r="Y548" s="231"/>
      <c r="Z548" s="231"/>
    </row>
    <row r="549" spans="1:26" ht="14.25" customHeight="1">
      <c r="A549" s="231"/>
      <c r="B549" s="231"/>
      <c r="C549" s="231"/>
      <c r="D549" s="231"/>
      <c r="E549" s="231"/>
      <c r="F549" s="231"/>
      <c r="G549" s="231"/>
      <c r="H549" s="231"/>
      <c r="I549" s="231"/>
      <c r="J549" s="231"/>
      <c r="K549" s="231"/>
      <c r="L549" s="231"/>
      <c r="M549" s="231"/>
      <c r="N549" s="231"/>
      <c r="O549" s="231"/>
      <c r="P549" s="231"/>
      <c r="Q549" s="231"/>
      <c r="R549" s="231"/>
      <c r="S549" s="231"/>
      <c r="T549" s="231"/>
      <c r="U549" s="231"/>
      <c r="V549" s="231"/>
      <c r="W549" s="231"/>
      <c r="X549" s="231"/>
      <c r="Y549" s="231"/>
      <c r="Z549" s="231"/>
    </row>
    <row r="550" spans="1:26" ht="14.25" customHeight="1">
      <c r="A550" s="231"/>
      <c r="B550" s="231"/>
      <c r="C550" s="231"/>
      <c r="D550" s="231"/>
      <c r="E550" s="231"/>
      <c r="F550" s="231"/>
      <c r="G550" s="231"/>
      <c r="H550" s="231"/>
      <c r="I550" s="231"/>
      <c r="J550" s="231"/>
      <c r="K550" s="231"/>
      <c r="L550" s="231"/>
      <c r="M550" s="231"/>
      <c r="N550" s="231"/>
      <c r="O550" s="231"/>
      <c r="P550" s="231"/>
      <c r="Q550" s="231"/>
      <c r="R550" s="231"/>
      <c r="S550" s="231"/>
      <c r="T550" s="231"/>
      <c r="U550" s="231"/>
      <c r="V550" s="231"/>
      <c r="W550" s="231"/>
      <c r="X550" s="231"/>
      <c r="Y550" s="231"/>
      <c r="Z550" s="231"/>
    </row>
    <row r="551" spans="1:26" ht="14.25" customHeight="1">
      <c r="A551" s="231"/>
      <c r="B551" s="231"/>
      <c r="C551" s="231"/>
      <c r="D551" s="231"/>
      <c r="E551" s="231"/>
      <c r="F551" s="231"/>
      <c r="G551" s="231"/>
      <c r="H551" s="231"/>
      <c r="I551" s="231"/>
      <c r="J551" s="231"/>
      <c r="K551" s="231"/>
      <c r="L551" s="231"/>
      <c r="M551" s="231"/>
      <c r="N551" s="231"/>
      <c r="O551" s="231"/>
      <c r="P551" s="231"/>
      <c r="Q551" s="231"/>
      <c r="R551" s="231"/>
      <c r="S551" s="231"/>
      <c r="T551" s="231"/>
      <c r="U551" s="231"/>
      <c r="V551" s="231"/>
      <c r="W551" s="231"/>
      <c r="X551" s="231"/>
      <c r="Y551" s="231"/>
      <c r="Z551" s="231"/>
    </row>
    <row r="552" spans="1:26" ht="14.25" customHeight="1">
      <c r="A552" s="231"/>
      <c r="B552" s="231"/>
      <c r="C552" s="231"/>
      <c r="D552" s="231"/>
      <c r="E552" s="231"/>
      <c r="F552" s="231"/>
      <c r="G552" s="231"/>
      <c r="H552" s="231"/>
      <c r="I552" s="231"/>
      <c r="J552" s="231"/>
      <c r="K552" s="231"/>
      <c r="L552" s="231"/>
      <c r="M552" s="231"/>
      <c r="N552" s="231"/>
      <c r="O552" s="231"/>
      <c r="P552" s="231"/>
      <c r="Q552" s="231"/>
      <c r="R552" s="231"/>
      <c r="S552" s="231"/>
      <c r="T552" s="231"/>
      <c r="U552" s="231"/>
      <c r="V552" s="231"/>
      <c r="W552" s="231"/>
      <c r="X552" s="231"/>
      <c r="Y552" s="231"/>
      <c r="Z552" s="231"/>
    </row>
    <row r="553" spans="1:26" ht="14.25" customHeight="1">
      <c r="A553" s="231"/>
      <c r="B553" s="231"/>
      <c r="C553" s="231"/>
      <c r="D553" s="231"/>
      <c r="E553" s="231"/>
      <c r="F553" s="231"/>
      <c r="G553" s="231"/>
      <c r="H553" s="231"/>
      <c r="I553" s="231"/>
      <c r="J553" s="231"/>
      <c r="K553" s="231"/>
      <c r="L553" s="231"/>
      <c r="M553" s="231"/>
      <c r="N553" s="231"/>
      <c r="O553" s="231"/>
      <c r="P553" s="231"/>
      <c r="Q553" s="231"/>
      <c r="R553" s="231"/>
      <c r="S553" s="231"/>
      <c r="T553" s="231"/>
      <c r="U553" s="231"/>
      <c r="V553" s="231"/>
      <c r="W553" s="231"/>
      <c r="X553" s="231"/>
      <c r="Y553" s="231"/>
      <c r="Z553" s="231"/>
    </row>
    <row r="554" spans="1:26" ht="14.25" customHeight="1">
      <c r="A554" s="231"/>
      <c r="B554" s="231"/>
      <c r="C554" s="231"/>
      <c r="D554" s="231"/>
      <c r="E554" s="231"/>
      <c r="F554" s="231"/>
      <c r="G554" s="231"/>
      <c r="H554" s="231"/>
      <c r="I554" s="231"/>
      <c r="J554" s="231"/>
      <c r="K554" s="231"/>
      <c r="L554" s="231"/>
      <c r="M554" s="231"/>
      <c r="N554" s="231"/>
      <c r="O554" s="231"/>
      <c r="P554" s="231"/>
      <c r="Q554" s="231"/>
      <c r="R554" s="231"/>
      <c r="S554" s="231"/>
      <c r="T554" s="231"/>
      <c r="U554" s="231"/>
      <c r="V554" s="231"/>
      <c r="W554" s="231"/>
      <c r="X554" s="231"/>
      <c r="Y554" s="231"/>
      <c r="Z554" s="231"/>
    </row>
    <row r="555" spans="1:26" ht="14.25" customHeight="1">
      <c r="A555" s="231"/>
      <c r="B555" s="231"/>
      <c r="C555" s="231"/>
      <c r="D555" s="231"/>
      <c r="E555" s="231"/>
      <c r="F555" s="231"/>
      <c r="G555" s="231"/>
      <c r="H555" s="231"/>
      <c r="I555" s="231"/>
      <c r="J555" s="231"/>
      <c r="K555" s="231"/>
      <c r="L555" s="231"/>
      <c r="M555" s="231"/>
      <c r="N555" s="231"/>
      <c r="O555" s="231"/>
      <c r="P555" s="231"/>
      <c r="Q555" s="231"/>
      <c r="R555" s="231"/>
      <c r="S555" s="231"/>
      <c r="T555" s="231"/>
      <c r="U555" s="231"/>
      <c r="V555" s="231"/>
      <c r="W555" s="231"/>
      <c r="X555" s="231"/>
      <c r="Y555" s="231"/>
      <c r="Z555" s="231"/>
    </row>
    <row r="556" spans="1:26" ht="14.25" customHeight="1">
      <c r="A556" s="231"/>
      <c r="B556" s="231"/>
      <c r="C556" s="231"/>
      <c r="D556" s="231"/>
      <c r="E556" s="231"/>
      <c r="F556" s="231"/>
      <c r="G556" s="231"/>
      <c r="H556" s="231"/>
      <c r="I556" s="231"/>
      <c r="J556" s="231"/>
      <c r="K556" s="231"/>
      <c r="L556" s="231"/>
      <c r="M556" s="231"/>
      <c r="N556" s="231"/>
      <c r="O556" s="231"/>
      <c r="P556" s="231"/>
      <c r="Q556" s="231"/>
      <c r="R556" s="231"/>
      <c r="S556" s="231"/>
      <c r="T556" s="231"/>
      <c r="U556" s="231"/>
      <c r="V556" s="231"/>
      <c r="W556" s="231"/>
      <c r="X556" s="231"/>
      <c r="Y556" s="231"/>
      <c r="Z556" s="231"/>
    </row>
    <row r="557" spans="1:26" ht="14.25" customHeight="1">
      <c r="A557" s="231"/>
      <c r="B557" s="231"/>
      <c r="C557" s="231"/>
      <c r="D557" s="231"/>
      <c r="E557" s="231"/>
      <c r="F557" s="231"/>
      <c r="G557" s="231"/>
      <c r="H557" s="231"/>
      <c r="I557" s="231"/>
      <c r="J557" s="231"/>
      <c r="K557" s="231"/>
      <c r="L557" s="231"/>
      <c r="M557" s="231"/>
      <c r="N557" s="231"/>
      <c r="O557" s="231"/>
      <c r="P557" s="231"/>
      <c r="Q557" s="231"/>
      <c r="R557" s="231"/>
      <c r="S557" s="231"/>
      <c r="T557" s="231"/>
      <c r="U557" s="231"/>
      <c r="V557" s="231"/>
      <c r="W557" s="231"/>
      <c r="X557" s="231"/>
      <c r="Y557" s="231"/>
      <c r="Z557" s="231"/>
    </row>
    <row r="558" spans="1:26" ht="14.25" customHeight="1">
      <c r="A558" s="231"/>
      <c r="B558" s="231"/>
      <c r="C558" s="231"/>
      <c r="D558" s="231"/>
      <c r="E558" s="231"/>
      <c r="F558" s="231"/>
      <c r="G558" s="231"/>
      <c r="H558" s="231"/>
      <c r="I558" s="231"/>
      <c r="J558" s="231"/>
      <c r="K558" s="231"/>
      <c r="L558" s="231"/>
      <c r="M558" s="231"/>
      <c r="N558" s="231"/>
      <c r="O558" s="231"/>
      <c r="P558" s="231"/>
      <c r="Q558" s="231"/>
      <c r="R558" s="231"/>
      <c r="S558" s="231"/>
      <c r="T558" s="231"/>
      <c r="U558" s="231"/>
      <c r="V558" s="231"/>
      <c r="W558" s="231"/>
      <c r="X558" s="231"/>
      <c r="Y558" s="231"/>
      <c r="Z558" s="231"/>
    </row>
    <row r="559" spans="1:26" ht="14.25" customHeight="1">
      <c r="A559" s="231"/>
      <c r="B559" s="231"/>
      <c r="C559" s="231"/>
      <c r="D559" s="231"/>
      <c r="E559" s="231"/>
      <c r="F559" s="231"/>
      <c r="G559" s="231"/>
      <c r="H559" s="231"/>
      <c r="I559" s="231"/>
      <c r="J559" s="231"/>
      <c r="K559" s="231"/>
      <c r="L559" s="231"/>
      <c r="M559" s="231"/>
      <c r="N559" s="231"/>
      <c r="O559" s="231"/>
      <c r="P559" s="231"/>
      <c r="Q559" s="231"/>
      <c r="R559" s="231"/>
      <c r="S559" s="231"/>
      <c r="T559" s="231"/>
      <c r="U559" s="231"/>
      <c r="V559" s="231"/>
      <c r="W559" s="231"/>
      <c r="X559" s="231"/>
      <c r="Y559" s="231"/>
      <c r="Z559" s="231"/>
    </row>
    <row r="560" spans="1:26" ht="14.25" customHeight="1">
      <c r="A560" s="231"/>
      <c r="B560" s="231"/>
      <c r="C560" s="231"/>
      <c r="D560" s="231"/>
      <c r="E560" s="231"/>
      <c r="F560" s="231"/>
      <c r="G560" s="231"/>
      <c r="H560" s="231"/>
      <c r="I560" s="231"/>
      <c r="J560" s="231"/>
      <c r="K560" s="231"/>
      <c r="L560" s="231"/>
      <c r="M560" s="231"/>
      <c r="N560" s="231"/>
      <c r="O560" s="231"/>
      <c r="P560" s="231"/>
      <c r="Q560" s="231"/>
      <c r="R560" s="231"/>
      <c r="S560" s="231"/>
      <c r="T560" s="231"/>
      <c r="U560" s="231"/>
      <c r="V560" s="231"/>
      <c r="W560" s="231"/>
      <c r="X560" s="231"/>
      <c r="Y560" s="231"/>
      <c r="Z560" s="231"/>
    </row>
    <row r="561" spans="1:26" ht="14.25" customHeight="1">
      <c r="A561" s="231"/>
      <c r="B561" s="231"/>
      <c r="C561" s="231"/>
      <c r="D561" s="231"/>
      <c r="E561" s="231"/>
      <c r="F561" s="231"/>
      <c r="G561" s="231"/>
      <c r="H561" s="231"/>
      <c r="I561" s="231"/>
      <c r="J561" s="231"/>
      <c r="K561" s="231"/>
      <c r="L561" s="231"/>
      <c r="M561" s="231"/>
      <c r="N561" s="231"/>
      <c r="O561" s="231"/>
      <c r="P561" s="231"/>
      <c r="Q561" s="231"/>
      <c r="R561" s="231"/>
      <c r="S561" s="231"/>
      <c r="T561" s="231"/>
      <c r="U561" s="231"/>
      <c r="V561" s="231"/>
      <c r="W561" s="231"/>
      <c r="X561" s="231"/>
      <c r="Y561" s="231"/>
      <c r="Z561" s="231"/>
    </row>
    <row r="562" spans="1:26" ht="14.25" customHeight="1">
      <c r="A562" s="231"/>
      <c r="B562" s="231"/>
      <c r="C562" s="231"/>
      <c r="D562" s="231"/>
      <c r="E562" s="231"/>
      <c r="F562" s="231"/>
      <c r="G562" s="231"/>
      <c r="H562" s="231"/>
      <c r="I562" s="231"/>
      <c r="J562" s="231"/>
      <c r="K562" s="231"/>
      <c r="L562" s="231"/>
      <c r="M562" s="231"/>
      <c r="N562" s="231"/>
      <c r="O562" s="231"/>
      <c r="P562" s="231"/>
      <c r="Q562" s="231"/>
      <c r="R562" s="231"/>
      <c r="S562" s="231"/>
      <c r="T562" s="231"/>
      <c r="U562" s="231"/>
      <c r="V562" s="231"/>
      <c r="W562" s="231"/>
      <c r="X562" s="231"/>
      <c r="Y562" s="231"/>
      <c r="Z562" s="231"/>
    </row>
    <row r="563" spans="1:26" ht="14.25" customHeight="1">
      <c r="A563" s="231"/>
      <c r="B563" s="231"/>
      <c r="C563" s="231"/>
      <c r="D563" s="231"/>
      <c r="E563" s="231"/>
      <c r="F563" s="231"/>
      <c r="G563" s="231"/>
      <c r="H563" s="231"/>
      <c r="I563" s="231"/>
      <c r="J563" s="231"/>
      <c r="K563" s="231"/>
      <c r="L563" s="231"/>
      <c r="M563" s="231"/>
      <c r="N563" s="231"/>
      <c r="O563" s="231"/>
      <c r="P563" s="231"/>
      <c r="Q563" s="231"/>
      <c r="R563" s="231"/>
      <c r="S563" s="231"/>
      <c r="T563" s="231"/>
      <c r="U563" s="231"/>
      <c r="V563" s="231"/>
      <c r="W563" s="231"/>
      <c r="X563" s="231"/>
      <c r="Y563" s="231"/>
      <c r="Z563" s="231"/>
    </row>
    <row r="564" spans="1:26" ht="14.25" customHeight="1">
      <c r="A564" s="231"/>
      <c r="B564" s="231"/>
      <c r="C564" s="231"/>
      <c r="D564" s="231"/>
      <c r="E564" s="231"/>
      <c r="F564" s="231"/>
      <c r="G564" s="231"/>
      <c r="H564" s="231"/>
      <c r="I564" s="231"/>
      <c r="J564" s="231"/>
      <c r="K564" s="231"/>
      <c r="L564" s="231"/>
      <c r="M564" s="231"/>
      <c r="N564" s="231"/>
      <c r="O564" s="231"/>
      <c r="P564" s="231"/>
      <c r="Q564" s="231"/>
      <c r="R564" s="231"/>
      <c r="S564" s="231"/>
      <c r="T564" s="231"/>
      <c r="U564" s="231"/>
      <c r="V564" s="231"/>
      <c r="W564" s="231"/>
      <c r="X564" s="231"/>
      <c r="Y564" s="231"/>
      <c r="Z564" s="231"/>
    </row>
    <row r="565" spans="1:26" ht="14.25" customHeight="1">
      <c r="A565" s="231"/>
      <c r="B565" s="231"/>
      <c r="C565" s="231"/>
      <c r="D565" s="231"/>
      <c r="E565" s="231"/>
      <c r="F565" s="231"/>
      <c r="G565" s="231"/>
      <c r="H565" s="231"/>
      <c r="I565" s="231"/>
      <c r="J565" s="231"/>
      <c r="K565" s="231"/>
      <c r="L565" s="231"/>
      <c r="M565" s="231"/>
      <c r="N565" s="231"/>
      <c r="O565" s="231"/>
      <c r="P565" s="231"/>
      <c r="Q565" s="231"/>
      <c r="R565" s="231"/>
      <c r="S565" s="231"/>
      <c r="T565" s="231"/>
      <c r="U565" s="231"/>
      <c r="V565" s="231"/>
      <c r="W565" s="231"/>
      <c r="X565" s="231"/>
      <c r="Y565" s="231"/>
      <c r="Z565" s="231"/>
    </row>
    <row r="566" spans="1:26" ht="14.25" customHeight="1">
      <c r="A566" s="231"/>
      <c r="B566" s="231"/>
      <c r="C566" s="231"/>
      <c r="D566" s="231"/>
      <c r="E566" s="231"/>
      <c r="F566" s="231"/>
      <c r="G566" s="231"/>
      <c r="H566" s="231"/>
      <c r="I566" s="231"/>
      <c r="J566" s="231"/>
      <c r="K566" s="231"/>
      <c r="L566" s="231"/>
      <c r="M566" s="231"/>
      <c r="N566" s="231"/>
      <c r="O566" s="231"/>
      <c r="P566" s="231"/>
      <c r="Q566" s="231"/>
      <c r="R566" s="231"/>
      <c r="S566" s="231"/>
      <c r="T566" s="231"/>
      <c r="U566" s="231"/>
      <c r="V566" s="231"/>
      <c r="W566" s="231"/>
      <c r="X566" s="231"/>
      <c r="Y566" s="231"/>
      <c r="Z566" s="231"/>
    </row>
    <row r="567" spans="1:26" ht="14.25" customHeight="1">
      <c r="A567" s="231"/>
      <c r="B567" s="231"/>
      <c r="C567" s="231"/>
      <c r="D567" s="231"/>
      <c r="E567" s="231"/>
      <c r="F567" s="231"/>
      <c r="G567" s="231"/>
      <c r="H567" s="231"/>
      <c r="I567" s="231"/>
      <c r="J567" s="231"/>
      <c r="K567" s="231"/>
      <c r="L567" s="231"/>
      <c r="M567" s="231"/>
      <c r="N567" s="231"/>
      <c r="O567" s="231"/>
      <c r="P567" s="231"/>
      <c r="Q567" s="231"/>
      <c r="R567" s="231"/>
      <c r="S567" s="231"/>
      <c r="T567" s="231"/>
      <c r="U567" s="231"/>
      <c r="V567" s="231"/>
      <c r="W567" s="231"/>
      <c r="X567" s="231"/>
      <c r="Y567" s="231"/>
      <c r="Z567" s="231"/>
    </row>
    <row r="568" spans="1:26" ht="14.25" customHeight="1">
      <c r="A568" s="231"/>
      <c r="B568" s="231"/>
      <c r="C568" s="231"/>
      <c r="D568" s="231"/>
      <c r="E568" s="231"/>
      <c r="F568" s="231"/>
      <c r="G568" s="231"/>
      <c r="H568" s="231"/>
      <c r="I568" s="231"/>
      <c r="J568" s="231"/>
      <c r="K568" s="231"/>
      <c r="L568" s="231"/>
      <c r="M568" s="231"/>
      <c r="N568" s="231"/>
      <c r="O568" s="231"/>
      <c r="P568" s="231"/>
      <c r="Q568" s="231"/>
      <c r="R568" s="231"/>
      <c r="S568" s="231"/>
      <c r="T568" s="231"/>
      <c r="U568" s="231"/>
      <c r="V568" s="231"/>
      <c r="W568" s="231"/>
      <c r="X568" s="231"/>
      <c r="Y568" s="231"/>
      <c r="Z568" s="231"/>
    </row>
    <row r="569" spans="1:26" ht="14.25" customHeight="1">
      <c r="A569" s="231"/>
      <c r="B569" s="231"/>
      <c r="C569" s="231"/>
      <c r="D569" s="231"/>
      <c r="E569" s="231"/>
      <c r="F569" s="231"/>
      <c r="G569" s="231"/>
      <c r="H569" s="231"/>
      <c r="I569" s="231"/>
      <c r="J569" s="231"/>
      <c r="K569" s="231"/>
      <c r="L569" s="231"/>
      <c r="M569" s="231"/>
      <c r="N569" s="231"/>
      <c r="O569" s="231"/>
      <c r="P569" s="231"/>
      <c r="Q569" s="231"/>
      <c r="R569" s="231"/>
      <c r="S569" s="231"/>
      <c r="T569" s="231"/>
      <c r="U569" s="231"/>
      <c r="V569" s="231"/>
      <c r="W569" s="231"/>
      <c r="X569" s="231"/>
      <c r="Y569" s="231"/>
      <c r="Z569" s="231"/>
    </row>
    <row r="570" spans="1:26" ht="14.25" customHeight="1">
      <c r="A570" s="231"/>
      <c r="B570" s="231"/>
      <c r="C570" s="231"/>
      <c r="D570" s="231"/>
      <c r="E570" s="231"/>
      <c r="F570" s="231"/>
      <c r="G570" s="231"/>
      <c r="H570" s="231"/>
      <c r="I570" s="231"/>
      <c r="J570" s="231"/>
      <c r="K570" s="231"/>
      <c r="L570" s="231"/>
      <c r="M570" s="231"/>
      <c r="N570" s="231"/>
      <c r="O570" s="231"/>
      <c r="P570" s="231"/>
      <c r="Q570" s="231"/>
      <c r="R570" s="231"/>
      <c r="S570" s="231"/>
      <c r="T570" s="231"/>
      <c r="U570" s="231"/>
      <c r="V570" s="231"/>
      <c r="W570" s="231"/>
      <c r="X570" s="231"/>
      <c r="Y570" s="231"/>
      <c r="Z570" s="231"/>
    </row>
    <row r="571" spans="1:26" ht="14.25" customHeight="1">
      <c r="A571" s="231"/>
      <c r="B571" s="231"/>
      <c r="C571" s="231"/>
      <c r="D571" s="231"/>
      <c r="E571" s="231"/>
      <c r="F571" s="231"/>
      <c r="G571" s="231"/>
      <c r="H571" s="231"/>
      <c r="I571" s="231"/>
      <c r="J571" s="231"/>
      <c r="K571" s="231"/>
      <c r="L571" s="231"/>
      <c r="M571" s="231"/>
      <c r="N571" s="231"/>
      <c r="O571" s="231"/>
      <c r="P571" s="231"/>
      <c r="Q571" s="231"/>
      <c r="R571" s="231"/>
      <c r="S571" s="231"/>
      <c r="T571" s="231"/>
      <c r="U571" s="231"/>
      <c r="V571" s="231"/>
      <c r="W571" s="231"/>
      <c r="X571" s="231"/>
      <c r="Y571" s="231"/>
      <c r="Z571" s="231"/>
    </row>
    <row r="572" spans="1:26" ht="14.25" customHeight="1">
      <c r="A572" s="231"/>
      <c r="B572" s="231"/>
      <c r="C572" s="231"/>
      <c r="D572" s="231"/>
      <c r="E572" s="231"/>
      <c r="F572" s="231"/>
      <c r="G572" s="231"/>
      <c r="H572" s="231"/>
      <c r="I572" s="231"/>
      <c r="J572" s="231"/>
      <c r="K572" s="231"/>
      <c r="L572" s="231"/>
      <c r="M572" s="231"/>
      <c r="N572" s="231"/>
      <c r="O572" s="231"/>
      <c r="P572" s="231"/>
      <c r="Q572" s="231"/>
      <c r="R572" s="231"/>
      <c r="S572" s="231"/>
      <c r="T572" s="231"/>
      <c r="U572" s="231"/>
      <c r="V572" s="231"/>
      <c r="W572" s="231"/>
      <c r="X572" s="231"/>
      <c r="Y572" s="231"/>
      <c r="Z572" s="231"/>
    </row>
    <row r="573" spans="1:26" ht="14.25" customHeight="1">
      <c r="A573" s="231"/>
      <c r="B573" s="231"/>
      <c r="C573" s="231"/>
      <c r="D573" s="231"/>
      <c r="E573" s="231"/>
      <c r="F573" s="231"/>
      <c r="G573" s="231"/>
      <c r="H573" s="231"/>
      <c r="I573" s="231"/>
      <c r="J573" s="231"/>
      <c r="K573" s="231"/>
      <c r="L573" s="231"/>
      <c r="M573" s="231"/>
      <c r="N573" s="231"/>
      <c r="O573" s="231"/>
      <c r="P573" s="231"/>
      <c r="Q573" s="231"/>
      <c r="R573" s="231"/>
      <c r="S573" s="231"/>
      <c r="T573" s="231"/>
      <c r="U573" s="231"/>
      <c r="V573" s="231"/>
      <c r="W573" s="231"/>
      <c r="X573" s="231"/>
      <c r="Y573" s="231"/>
      <c r="Z573" s="231"/>
    </row>
    <row r="574" spans="1:26" ht="14.25" customHeight="1">
      <c r="A574" s="231"/>
      <c r="B574" s="231"/>
      <c r="C574" s="231"/>
      <c r="D574" s="231"/>
      <c r="E574" s="231"/>
      <c r="F574" s="231"/>
      <c r="G574" s="231"/>
      <c r="H574" s="231"/>
      <c r="I574" s="231"/>
      <c r="J574" s="231"/>
      <c r="K574" s="231"/>
      <c r="L574" s="231"/>
      <c r="M574" s="231"/>
      <c r="N574" s="231"/>
      <c r="O574" s="231"/>
      <c r="P574" s="231"/>
      <c r="Q574" s="231"/>
      <c r="R574" s="231"/>
      <c r="S574" s="231"/>
      <c r="T574" s="231"/>
      <c r="U574" s="231"/>
      <c r="V574" s="231"/>
      <c r="W574" s="231"/>
      <c r="X574" s="231"/>
      <c r="Y574" s="231"/>
      <c r="Z574" s="231"/>
    </row>
    <row r="575" spans="1:26" ht="14.25" customHeight="1">
      <c r="A575" s="231"/>
      <c r="B575" s="231"/>
      <c r="C575" s="231"/>
      <c r="D575" s="231"/>
      <c r="E575" s="231"/>
      <c r="F575" s="231"/>
      <c r="G575" s="231"/>
      <c r="H575" s="231"/>
      <c r="I575" s="231"/>
      <c r="J575" s="231"/>
      <c r="K575" s="231"/>
      <c r="L575" s="231"/>
      <c r="M575" s="231"/>
      <c r="N575" s="231"/>
      <c r="O575" s="231"/>
      <c r="P575" s="231"/>
      <c r="Q575" s="231"/>
      <c r="R575" s="231"/>
      <c r="S575" s="231"/>
      <c r="T575" s="231"/>
      <c r="U575" s="231"/>
      <c r="V575" s="231"/>
      <c r="W575" s="231"/>
      <c r="X575" s="231"/>
      <c r="Y575" s="231"/>
      <c r="Z575" s="231"/>
    </row>
    <row r="576" spans="1:26" ht="14.25" customHeight="1">
      <c r="A576" s="231"/>
      <c r="B576" s="231"/>
      <c r="C576" s="231"/>
      <c r="D576" s="231"/>
      <c r="E576" s="231"/>
      <c r="F576" s="231"/>
      <c r="G576" s="231"/>
      <c r="H576" s="231"/>
      <c r="I576" s="231"/>
      <c r="J576" s="231"/>
      <c r="K576" s="231"/>
      <c r="L576" s="231"/>
      <c r="M576" s="231"/>
      <c r="N576" s="231"/>
      <c r="O576" s="231"/>
      <c r="P576" s="231"/>
      <c r="Q576" s="231"/>
      <c r="R576" s="231"/>
      <c r="S576" s="231"/>
      <c r="T576" s="231"/>
      <c r="U576" s="231"/>
      <c r="V576" s="231"/>
      <c r="W576" s="231"/>
      <c r="X576" s="231"/>
      <c r="Y576" s="231"/>
      <c r="Z576" s="231"/>
    </row>
    <row r="577" spans="1:26" ht="14.25" customHeight="1">
      <c r="A577" s="231"/>
      <c r="B577" s="231"/>
      <c r="C577" s="231"/>
      <c r="D577" s="231"/>
      <c r="E577" s="231"/>
      <c r="F577" s="231"/>
      <c r="G577" s="231"/>
      <c r="H577" s="231"/>
      <c r="I577" s="231"/>
      <c r="J577" s="231"/>
      <c r="K577" s="231"/>
      <c r="L577" s="231"/>
      <c r="M577" s="231"/>
      <c r="N577" s="231"/>
      <c r="O577" s="231"/>
      <c r="P577" s="231"/>
      <c r="Q577" s="231"/>
      <c r="R577" s="231"/>
      <c r="S577" s="231"/>
      <c r="T577" s="231"/>
      <c r="U577" s="231"/>
      <c r="V577" s="231"/>
      <c r="W577" s="231"/>
      <c r="X577" s="231"/>
      <c r="Y577" s="231"/>
      <c r="Z577" s="231"/>
    </row>
    <row r="578" spans="1:26" ht="14.25" customHeight="1">
      <c r="A578" s="231"/>
      <c r="B578" s="231"/>
      <c r="C578" s="231"/>
      <c r="D578" s="231"/>
      <c r="E578" s="231"/>
      <c r="F578" s="231"/>
      <c r="G578" s="231"/>
      <c r="H578" s="231"/>
      <c r="I578" s="231"/>
      <c r="J578" s="231"/>
      <c r="K578" s="231"/>
      <c r="L578" s="231"/>
      <c r="M578" s="231"/>
      <c r="N578" s="231"/>
      <c r="O578" s="231"/>
      <c r="P578" s="231"/>
      <c r="Q578" s="231"/>
      <c r="R578" s="231"/>
      <c r="S578" s="231"/>
      <c r="T578" s="231"/>
      <c r="U578" s="231"/>
      <c r="V578" s="231"/>
      <c r="W578" s="231"/>
      <c r="X578" s="231"/>
      <c r="Y578" s="231"/>
      <c r="Z578" s="231"/>
    </row>
    <row r="579" spans="1:26" ht="14.25" customHeight="1">
      <c r="A579" s="231"/>
      <c r="B579" s="231"/>
      <c r="C579" s="231"/>
      <c r="D579" s="231"/>
      <c r="E579" s="231"/>
      <c r="F579" s="231"/>
      <c r="G579" s="231"/>
      <c r="H579" s="231"/>
      <c r="I579" s="231"/>
      <c r="J579" s="231"/>
      <c r="K579" s="231"/>
      <c r="L579" s="231"/>
      <c r="M579" s="231"/>
      <c r="N579" s="231"/>
      <c r="O579" s="231"/>
      <c r="P579" s="231"/>
      <c r="Q579" s="231"/>
      <c r="R579" s="231"/>
      <c r="S579" s="231"/>
      <c r="T579" s="231"/>
      <c r="U579" s="231"/>
      <c r="V579" s="231"/>
      <c r="W579" s="231"/>
      <c r="X579" s="231"/>
      <c r="Y579" s="231"/>
      <c r="Z579" s="231"/>
    </row>
    <row r="580" spans="1:26" ht="14.25" customHeight="1">
      <c r="A580" s="231"/>
      <c r="B580" s="231"/>
      <c r="C580" s="231"/>
      <c r="D580" s="231"/>
      <c r="E580" s="231"/>
      <c r="F580" s="231"/>
      <c r="G580" s="231"/>
      <c r="H580" s="231"/>
      <c r="I580" s="231"/>
      <c r="J580" s="231"/>
      <c r="K580" s="231"/>
      <c r="L580" s="231"/>
      <c r="M580" s="231"/>
      <c r="N580" s="231"/>
      <c r="O580" s="231"/>
      <c r="P580" s="231"/>
      <c r="Q580" s="231"/>
      <c r="R580" s="231"/>
      <c r="S580" s="231"/>
      <c r="T580" s="231"/>
      <c r="U580" s="231"/>
      <c r="V580" s="231"/>
      <c r="W580" s="231"/>
      <c r="X580" s="231"/>
      <c r="Y580" s="231"/>
      <c r="Z580" s="231"/>
    </row>
    <row r="581" spans="1:26" ht="14.25" customHeight="1">
      <c r="A581" s="231"/>
      <c r="B581" s="231"/>
      <c r="C581" s="231"/>
      <c r="D581" s="231"/>
      <c r="E581" s="231"/>
      <c r="F581" s="231"/>
      <c r="G581" s="231"/>
      <c r="H581" s="231"/>
      <c r="I581" s="231"/>
      <c r="J581" s="231"/>
      <c r="K581" s="231"/>
      <c r="L581" s="231"/>
      <c r="M581" s="231"/>
      <c r="N581" s="231"/>
      <c r="O581" s="231"/>
      <c r="P581" s="231"/>
      <c r="Q581" s="231"/>
      <c r="R581" s="231"/>
      <c r="S581" s="231"/>
      <c r="T581" s="231"/>
      <c r="U581" s="231"/>
      <c r="V581" s="231"/>
      <c r="W581" s="231"/>
      <c r="X581" s="231"/>
      <c r="Y581" s="231"/>
      <c r="Z581" s="231"/>
    </row>
    <row r="582" spans="1:26" ht="14.25" customHeight="1">
      <c r="A582" s="231"/>
      <c r="B582" s="231"/>
      <c r="C582" s="231"/>
      <c r="D582" s="231"/>
      <c r="E582" s="231"/>
      <c r="F582" s="231"/>
      <c r="G582" s="231"/>
      <c r="H582" s="231"/>
      <c r="I582" s="231"/>
      <c r="J582" s="231"/>
      <c r="K582" s="231"/>
      <c r="L582" s="231"/>
      <c r="M582" s="231"/>
      <c r="N582" s="231"/>
      <c r="O582" s="231"/>
      <c r="P582" s="231"/>
      <c r="Q582" s="231"/>
      <c r="R582" s="231"/>
      <c r="S582" s="231"/>
      <c r="T582" s="231"/>
      <c r="U582" s="231"/>
      <c r="V582" s="231"/>
      <c r="W582" s="231"/>
      <c r="X582" s="231"/>
      <c r="Y582" s="231"/>
      <c r="Z582" s="231"/>
    </row>
    <row r="583" spans="1:26" ht="14.25" customHeight="1">
      <c r="A583" s="231"/>
      <c r="B583" s="231"/>
      <c r="C583" s="231"/>
      <c r="D583" s="231"/>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1"/>
    </row>
    <row r="584" spans="1:26" ht="14.25" customHeight="1">
      <c r="A584" s="231"/>
      <c r="B584" s="231"/>
      <c r="C584" s="231"/>
      <c r="D584" s="231"/>
      <c r="E584" s="231"/>
      <c r="F584" s="231"/>
      <c r="G584" s="231"/>
      <c r="H584" s="231"/>
      <c r="I584" s="231"/>
      <c r="J584" s="231"/>
      <c r="K584" s="231"/>
      <c r="L584" s="231"/>
      <c r="M584" s="231"/>
      <c r="N584" s="231"/>
      <c r="O584" s="231"/>
      <c r="P584" s="231"/>
      <c r="Q584" s="231"/>
      <c r="R584" s="231"/>
      <c r="S584" s="231"/>
      <c r="T584" s="231"/>
      <c r="U584" s="231"/>
      <c r="V584" s="231"/>
      <c r="W584" s="231"/>
      <c r="X584" s="231"/>
      <c r="Y584" s="231"/>
      <c r="Z584" s="231"/>
    </row>
    <row r="585" spans="1:26" ht="14.25" customHeight="1">
      <c r="A585" s="231"/>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1"/>
    </row>
    <row r="586" spans="1:26" ht="14.25" customHeight="1">
      <c r="A586" s="231"/>
      <c r="B586" s="231"/>
      <c r="C586" s="231"/>
      <c r="D586" s="231"/>
      <c r="E586" s="231"/>
      <c r="F586" s="231"/>
      <c r="G586" s="231"/>
      <c r="H586" s="231"/>
      <c r="I586" s="231"/>
      <c r="J586" s="231"/>
      <c r="K586" s="231"/>
      <c r="L586" s="231"/>
      <c r="M586" s="231"/>
      <c r="N586" s="231"/>
      <c r="O586" s="231"/>
      <c r="P586" s="231"/>
      <c r="Q586" s="231"/>
      <c r="R586" s="231"/>
      <c r="S586" s="231"/>
      <c r="T586" s="231"/>
      <c r="U586" s="231"/>
      <c r="V586" s="231"/>
      <c r="W586" s="231"/>
      <c r="X586" s="231"/>
      <c r="Y586" s="231"/>
      <c r="Z586" s="231"/>
    </row>
    <row r="587" spans="1:26" ht="14.25" customHeight="1">
      <c r="A587" s="231"/>
      <c r="B587" s="231"/>
      <c r="C587" s="231"/>
      <c r="D587" s="231"/>
      <c r="E587" s="231"/>
      <c r="F587" s="231"/>
      <c r="G587" s="231"/>
      <c r="H587" s="231"/>
      <c r="I587" s="231"/>
      <c r="J587" s="231"/>
      <c r="K587" s="231"/>
      <c r="L587" s="231"/>
      <c r="M587" s="231"/>
      <c r="N587" s="231"/>
      <c r="O587" s="231"/>
      <c r="P587" s="231"/>
      <c r="Q587" s="231"/>
      <c r="R587" s="231"/>
      <c r="S587" s="231"/>
      <c r="T587" s="231"/>
      <c r="U587" s="231"/>
      <c r="V587" s="231"/>
      <c r="W587" s="231"/>
      <c r="X587" s="231"/>
      <c r="Y587" s="231"/>
      <c r="Z587" s="231"/>
    </row>
    <row r="588" spans="1:26" ht="14.25" customHeight="1">
      <c r="A588" s="231"/>
      <c r="B588" s="231"/>
      <c r="C588" s="231"/>
      <c r="D588" s="231"/>
      <c r="E588" s="231"/>
      <c r="F588" s="231"/>
      <c r="G588" s="231"/>
      <c r="H588" s="231"/>
      <c r="I588" s="231"/>
      <c r="J588" s="231"/>
      <c r="K588" s="231"/>
      <c r="L588" s="231"/>
      <c r="M588" s="231"/>
      <c r="N588" s="231"/>
      <c r="O588" s="231"/>
      <c r="P588" s="231"/>
      <c r="Q588" s="231"/>
      <c r="R588" s="231"/>
      <c r="S588" s="231"/>
      <c r="T588" s="231"/>
      <c r="U588" s="231"/>
      <c r="V588" s="231"/>
      <c r="W588" s="231"/>
      <c r="X588" s="231"/>
      <c r="Y588" s="231"/>
      <c r="Z588" s="231"/>
    </row>
    <row r="589" spans="1:26" ht="14.25" customHeight="1">
      <c r="A589" s="231"/>
      <c r="B589" s="231"/>
      <c r="C589" s="231"/>
      <c r="D589" s="231"/>
      <c r="E589" s="231"/>
      <c r="F589" s="231"/>
      <c r="G589" s="231"/>
      <c r="H589" s="231"/>
      <c r="I589" s="231"/>
      <c r="J589" s="231"/>
      <c r="K589" s="231"/>
      <c r="L589" s="231"/>
      <c r="M589" s="231"/>
      <c r="N589" s="231"/>
      <c r="O589" s="231"/>
      <c r="P589" s="231"/>
      <c r="Q589" s="231"/>
      <c r="R589" s="231"/>
      <c r="S589" s="231"/>
      <c r="T589" s="231"/>
      <c r="U589" s="231"/>
      <c r="V589" s="231"/>
      <c r="W589" s="231"/>
      <c r="X589" s="231"/>
      <c r="Y589" s="231"/>
      <c r="Z589" s="231"/>
    </row>
    <row r="590" spans="1:26" ht="14.25" customHeight="1">
      <c r="A590" s="231"/>
      <c r="B590" s="231"/>
      <c r="C590" s="231"/>
      <c r="D590" s="231"/>
      <c r="E590" s="231"/>
      <c r="F590" s="231"/>
      <c r="G590" s="231"/>
      <c r="H590" s="231"/>
      <c r="I590" s="231"/>
      <c r="J590" s="231"/>
      <c r="K590" s="231"/>
      <c r="L590" s="231"/>
      <c r="M590" s="231"/>
      <c r="N590" s="231"/>
      <c r="O590" s="231"/>
      <c r="P590" s="231"/>
      <c r="Q590" s="231"/>
      <c r="R590" s="231"/>
      <c r="S590" s="231"/>
      <c r="T590" s="231"/>
      <c r="U590" s="231"/>
      <c r="V590" s="231"/>
      <c r="W590" s="231"/>
      <c r="X590" s="231"/>
      <c r="Y590" s="231"/>
      <c r="Z590" s="231"/>
    </row>
    <row r="591" spans="1:26" ht="14.25" customHeight="1">
      <c r="A591" s="231"/>
      <c r="B591" s="231"/>
      <c r="C591" s="231"/>
      <c r="D591" s="231"/>
      <c r="E591" s="231"/>
      <c r="F591" s="231"/>
      <c r="G591" s="231"/>
      <c r="H591" s="231"/>
      <c r="I591" s="231"/>
      <c r="J591" s="231"/>
      <c r="K591" s="231"/>
      <c r="L591" s="231"/>
      <c r="M591" s="231"/>
      <c r="N591" s="231"/>
      <c r="O591" s="231"/>
      <c r="P591" s="231"/>
      <c r="Q591" s="231"/>
      <c r="R591" s="231"/>
      <c r="S591" s="231"/>
      <c r="T591" s="231"/>
      <c r="U591" s="231"/>
      <c r="V591" s="231"/>
      <c r="W591" s="231"/>
      <c r="X591" s="231"/>
      <c r="Y591" s="231"/>
      <c r="Z591" s="231"/>
    </row>
    <row r="592" spans="1:26" ht="14.25" customHeight="1">
      <c r="A592" s="231"/>
      <c r="B592" s="231"/>
      <c r="C592" s="231"/>
      <c r="D592" s="231"/>
      <c r="E592" s="231"/>
      <c r="F592" s="231"/>
      <c r="G592" s="231"/>
      <c r="H592" s="231"/>
      <c r="I592" s="231"/>
      <c r="J592" s="231"/>
      <c r="K592" s="231"/>
      <c r="L592" s="231"/>
      <c r="M592" s="231"/>
      <c r="N592" s="231"/>
      <c r="O592" s="231"/>
      <c r="P592" s="231"/>
      <c r="Q592" s="231"/>
      <c r="R592" s="231"/>
      <c r="S592" s="231"/>
      <c r="T592" s="231"/>
      <c r="U592" s="231"/>
      <c r="V592" s="231"/>
      <c r="W592" s="231"/>
      <c r="X592" s="231"/>
      <c r="Y592" s="231"/>
      <c r="Z592" s="231"/>
    </row>
    <row r="593" spans="1:26" ht="14.25" customHeight="1">
      <c r="A593" s="231"/>
      <c r="B593" s="231"/>
      <c r="C593" s="231"/>
      <c r="D593" s="231"/>
      <c r="E593" s="231"/>
      <c r="F593" s="231"/>
      <c r="G593" s="231"/>
      <c r="H593" s="231"/>
      <c r="I593" s="231"/>
      <c r="J593" s="231"/>
      <c r="K593" s="231"/>
      <c r="L593" s="231"/>
      <c r="M593" s="231"/>
      <c r="N593" s="231"/>
      <c r="O593" s="231"/>
      <c r="P593" s="231"/>
      <c r="Q593" s="231"/>
      <c r="R593" s="231"/>
      <c r="S593" s="231"/>
      <c r="T593" s="231"/>
      <c r="U593" s="231"/>
      <c r="V593" s="231"/>
      <c r="W593" s="231"/>
      <c r="X593" s="231"/>
      <c r="Y593" s="231"/>
      <c r="Z593" s="231"/>
    </row>
    <row r="594" spans="1:26" ht="14.25" customHeight="1">
      <c r="A594" s="231"/>
      <c r="B594" s="231"/>
      <c r="C594" s="231"/>
      <c r="D594" s="231"/>
      <c r="E594" s="231"/>
      <c r="F594" s="231"/>
      <c r="G594" s="231"/>
      <c r="H594" s="231"/>
      <c r="I594" s="231"/>
      <c r="J594" s="231"/>
      <c r="K594" s="231"/>
      <c r="L594" s="231"/>
      <c r="M594" s="231"/>
      <c r="N594" s="231"/>
      <c r="O594" s="231"/>
      <c r="P594" s="231"/>
      <c r="Q594" s="231"/>
      <c r="R594" s="231"/>
      <c r="S594" s="231"/>
      <c r="T594" s="231"/>
      <c r="U594" s="231"/>
      <c r="V594" s="231"/>
      <c r="W594" s="231"/>
      <c r="X594" s="231"/>
      <c r="Y594" s="231"/>
      <c r="Z594" s="231"/>
    </row>
    <row r="595" spans="1:26" ht="14.25" customHeight="1">
      <c r="A595" s="231"/>
      <c r="B595" s="231"/>
      <c r="C595" s="231"/>
      <c r="D595" s="231"/>
      <c r="E595" s="231"/>
      <c r="F595" s="231"/>
      <c r="G595" s="231"/>
      <c r="H595" s="231"/>
      <c r="I595" s="231"/>
      <c r="J595" s="231"/>
      <c r="K595" s="231"/>
      <c r="L595" s="231"/>
      <c r="M595" s="231"/>
      <c r="N595" s="231"/>
      <c r="O595" s="231"/>
      <c r="P595" s="231"/>
      <c r="Q595" s="231"/>
      <c r="R595" s="231"/>
      <c r="S595" s="231"/>
      <c r="T595" s="231"/>
      <c r="U595" s="231"/>
      <c r="V595" s="231"/>
      <c r="W595" s="231"/>
      <c r="X595" s="231"/>
      <c r="Y595" s="231"/>
      <c r="Z595" s="231"/>
    </row>
    <row r="596" spans="1:26" ht="14.25" customHeight="1">
      <c r="A596" s="231"/>
      <c r="B596" s="231"/>
      <c r="C596" s="231"/>
      <c r="D596" s="231"/>
      <c r="E596" s="231"/>
      <c r="F596" s="231"/>
      <c r="G596" s="231"/>
      <c r="H596" s="231"/>
      <c r="I596" s="231"/>
      <c r="J596" s="231"/>
      <c r="K596" s="231"/>
      <c r="L596" s="231"/>
      <c r="M596" s="231"/>
      <c r="N596" s="231"/>
      <c r="O596" s="231"/>
      <c r="P596" s="231"/>
      <c r="Q596" s="231"/>
      <c r="R596" s="231"/>
      <c r="S596" s="231"/>
      <c r="T596" s="231"/>
      <c r="U596" s="231"/>
      <c r="V596" s="231"/>
      <c r="W596" s="231"/>
      <c r="X596" s="231"/>
      <c r="Y596" s="231"/>
      <c r="Z596" s="231"/>
    </row>
    <row r="597" spans="1:26" ht="14.25" customHeight="1">
      <c r="A597" s="231"/>
      <c r="B597" s="231"/>
      <c r="C597" s="231"/>
      <c r="D597" s="231"/>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1"/>
    </row>
    <row r="598" spans="1:26" ht="14.25" customHeight="1">
      <c r="A598" s="231"/>
      <c r="B598" s="231"/>
      <c r="C598" s="231"/>
      <c r="D598" s="231"/>
      <c r="E598" s="231"/>
      <c r="F598" s="231"/>
      <c r="G598" s="231"/>
      <c r="H598" s="231"/>
      <c r="I598" s="231"/>
      <c r="J598" s="231"/>
      <c r="K598" s="231"/>
      <c r="L598" s="231"/>
      <c r="M598" s="231"/>
      <c r="N598" s="231"/>
      <c r="O598" s="231"/>
      <c r="P598" s="231"/>
      <c r="Q598" s="231"/>
      <c r="R598" s="231"/>
      <c r="S598" s="231"/>
      <c r="T598" s="231"/>
      <c r="U598" s="231"/>
      <c r="V598" s="231"/>
      <c r="W598" s="231"/>
      <c r="X598" s="231"/>
      <c r="Y598" s="231"/>
      <c r="Z598" s="231"/>
    </row>
    <row r="599" spans="1:26" ht="14.25" customHeight="1">
      <c r="A599" s="231"/>
      <c r="B599" s="231"/>
      <c r="C599" s="231"/>
      <c r="D599" s="231"/>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1"/>
    </row>
    <row r="600" spans="1:26" ht="14.25" customHeight="1">
      <c r="A600" s="231"/>
      <c r="B600" s="231"/>
      <c r="C600" s="231"/>
      <c r="D600" s="231"/>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1"/>
    </row>
    <row r="601" spans="1:26" ht="14.25" customHeight="1">
      <c r="A601" s="231"/>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1"/>
    </row>
    <row r="602" spans="1:26" ht="14.25" customHeight="1">
      <c r="A602" s="231"/>
      <c r="B602" s="231"/>
      <c r="C602" s="231"/>
      <c r="D602" s="231"/>
      <c r="E602" s="231"/>
      <c r="F602" s="231"/>
      <c r="G602" s="231"/>
      <c r="H602" s="231"/>
      <c r="I602" s="231"/>
      <c r="J602" s="231"/>
      <c r="K602" s="231"/>
      <c r="L602" s="231"/>
      <c r="M602" s="231"/>
      <c r="N602" s="231"/>
      <c r="O602" s="231"/>
      <c r="P602" s="231"/>
      <c r="Q602" s="231"/>
      <c r="R602" s="231"/>
      <c r="S602" s="231"/>
      <c r="T602" s="231"/>
      <c r="U602" s="231"/>
      <c r="V602" s="231"/>
      <c r="W602" s="231"/>
      <c r="X602" s="231"/>
      <c r="Y602" s="231"/>
      <c r="Z602" s="231"/>
    </row>
    <row r="603" spans="1:26" ht="14.25" customHeight="1">
      <c r="A603" s="231"/>
      <c r="B603" s="231"/>
      <c r="C603" s="231"/>
      <c r="D603" s="231"/>
      <c r="E603" s="231"/>
      <c r="F603" s="231"/>
      <c r="G603" s="231"/>
      <c r="H603" s="231"/>
      <c r="I603" s="231"/>
      <c r="J603" s="231"/>
      <c r="K603" s="231"/>
      <c r="L603" s="231"/>
      <c r="M603" s="231"/>
      <c r="N603" s="231"/>
      <c r="O603" s="231"/>
      <c r="P603" s="231"/>
      <c r="Q603" s="231"/>
      <c r="R603" s="231"/>
      <c r="S603" s="231"/>
      <c r="T603" s="231"/>
      <c r="U603" s="231"/>
      <c r="V603" s="231"/>
      <c r="W603" s="231"/>
      <c r="X603" s="231"/>
      <c r="Y603" s="231"/>
      <c r="Z603" s="231"/>
    </row>
    <row r="604" spans="1:26" ht="14.25" customHeight="1">
      <c r="A604" s="231"/>
      <c r="B604" s="231"/>
      <c r="C604" s="231"/>
      <c r="D604" s="231"/>
      <c r="E604" s="231"/>
      <c r="F604" s="231"/>
      <c r="G604" s="231"/>
      <c r="H604" s="231"/>
      <c r="I604" s="231"/>
      <c r="J604" s="231"/>
      <c r="K604" s="231"/>
      <c r="L604" s="231"/>
      <c r="M604" s="231"/>
      <c r="N604" s="231"/>
      <c r="O604" s="231"/>
      <c r="P604" s="231"/>
      <c r="Q604" s="231"/>
      <c r="R604" s="231"/>
      <c r="S604" s="231"/>
      <c r="T604" s="231"/>
      <c r="U604" s="231"/>
      <c r="V604" s="231"/>
      <c r="W604" s="231"/>
      <c r="X604" s="231"/>
      <c r="Y604" s="231"/>
      <c r="Z604" s="231"/>
    </row>
    <row r="605" spans="1:26" ht="14.25" customHeight="1">
      <c r="A605" s="231"/>
      <c r="B605" s="231"/>
      <c r="C605" s="231"/>
      <c r="D605" s="231"/>
      <c r="E605" s="231"/>
      <c r="F605" s="231"/>
      <c r="G605" s="231"/>
      <c r="H605" s="231"/>
      <c r="I605" s="231"/>
      <c r="J605" s="231"/>
      <c r="K605" s="231"/>
      <c r="L605" s="231"/>
      <c r="M605" s="231"/>
      <c r="N605" s="231"/>
      <c r="O605" s="231"/>
      <c r="P605" s="231"/>
      <c r="Q605" s="231"/>
      <c r="R605" s="231"/>
      <c r="S605" s="231"/>
      <c r="T605" s="231"/>
      <c r="U605" s="231"/>
      <c r="V605" s="231"/>
      <c r="W605" s="231"/>
      <c r="X605" s="231"/>
      <c r="Y605" s="231"/>
      <c r="Z605" s="231"/>
    </row>
    <row r="606" spans="1:26" ht="14.25" customHeight="1">
      <c r="A606" s="231"/>
      <c r="B606" s="231"/>
      <c r="C606" s="231"/>
      <c r="D606" s="231"/>
      <c r="E606" s="231"/>
      <c r="F606" s="231"/>
      <c r="G606" s="231"/>
      <c r="H606" s="231"/>
      <c r="I606" s="231"/>
      <c r="J606" s="231"/>
      <c r="K606" s="231"/>
      <c r="L606" s="231"/>
      <c r="M606" s="231"/>
      <c r="N606" s="231"/>
      <c r="O606" s="231"/>
      <c r="P606" s="231"/>
      <c r="Q606" s="231"/>
      <c r="R606" s="231"/>
      <c r="S606" s="231"/>
      <c r="T606" s="231"/>
      <c r="U606" s="231"/>
      <c r="V606" s="231"/>
      <c r="W606" s="231"/>
      <c r="X606" s="231"/>
      <c r="Y606" s="231"/>
      <c r="Z606" s="231"/>
    </row>
    <row r="607" spans="1:26" ht="14.25" customHeight="1">
      <c r="A607" s="231"/>
      <c r="B607" s="231"/>
      <c r="C607" s="231"/>
      <c r="D607" s="231"/>
      <c r="E607" s="231"/>
      <c r="F607" s="231"/>
      <c r="G607" s="231"/>
      <c r="H607" s="231"/>
      <c r="I607" s="231"/>
      <c r="J607" s="231"/>
      <c r="K607" s="231"/>
      <c r="L607" s="231"/>
      <c r="M607" s="231"/>
      <c r="N607" s="231"/>
      <c r="O607" s="231"/>
      <c r="P607" s="231"/>
      <c r="Q607" s="231"/>
      <c r="R607" s="231"/>
      <c r="S607" s="231"/>
      <c r="T607" s="231"/>
      <c r="U607" s="231"/>
      <c r="V607" s="231"/>
      <c r="W607" s="231"/>
      <c r="X607" s="231"/>
      <c r="Y607" s="231"/>
      <c r="Z607" s="231"/>
    </row>
    <row r="608" spans="1:26" ht="14.25" customHeight="1">
      <c r="A608" s="231"/>
      <c r="B608" s="231"/>
      <c r="C608" s="231"/>
      <c r="D608" s="231"/>
      <c r="E608" s="231"/>
      <c r="F608" s="231"/>
      <c r="G608" s="231"/>
      <c r="H608" s="231"/>
      <c r="I608" s="231"/>
      <c r="J608" s="231"/>
      <c r="K608" s="231"/>
      <c r="L608" s="231"/>
      <c r="M608" s="231"/>
      <c r="N608" s="231"/>
      <c r="O608" s="231"/>
      <c r="P608" s="231"/>
      <c r="Q608" s="231"/>
      <c r="R608" s="231"/>
      <c r="S608" s="231"/>
      <c r="T608" s="231"/>
      <c r="U608" s="231"/>
      <c r="V608" s="231"/>
      <c r="W608" s="231"/>
      <c r="X608" s="231"/>
      <c r="Y608" s="231"/>
      <c r="Z608" s="231"/>
    </row>
    <row r="609" spans="1:26" ht="14.25" customHeight="1">
      <c r="A609" s="231"/>
      <c r="B609" s="231"/>
      <c r="C609" s="231"/>
      <c r="D609" s="231"/>
      <c r="E609" s="231"/>
      <c r="F609" s="231"/>
      <c r="G609" s="231"/>
      <c r="H609" s="231"/>
      <c r="I609" s="231"/>
      <c r="J609" s="231"/>
      <c r="K609" s="231"/>
      <c r="L609" s="231"/>
      <c r="M609" s="231"/>
      <c r="N609" s="231"/>
      <c r="O609" s="231"/>
      <c r="P609" s="231"/>
      <c r="Q609" s="231"/>
      <c r="R609" s="231"/>
      <c r="S609" s="231"/>
      <c r="T609" s="231"/>
      <c r="U609" s="231"/>
      <c r="V609" s="231"/>
      <c r="W609" s="231"/>
      <c r="X609" s="231"/>
      <c r="Y609" s="231"/>
      <c r="Z609" s="231"/>
    </row>
    <row r="610" spans="1:26" ht="14.25" customHeight="1">
      <c r="A610" s="231"/>
      <c r="B610" s="231"/>
      <c r="C610" s="231"/>
      <c r="D610" s="231"/>
      <c r="E610" s="231"/>
      <c r="F610" s="231"/>
      <c r="G610" s="231"/>
      <c r="H610" s="231"/>
      <c r="I610" s="231"/>
      <c r="J610" s="231"/>
      <c r="K610" s="231"/>
      <c r="L610" s="231"/>
      <c r="M610" s="231"/>
      <c r="N610" s="231"/>
      <c r="O610" s="231"/>
      <c r="P610" s="231"/>
      <c r="Q610" s="231"/>
      <c r="R610" s="231"/>
      <c r="S610" s="231"/>
      <c r="T610" s="231"/>
      <c r="U610" s="231"/>
      <c r="V610" s="231"/>
      <c r="W610" s="231"/>
      <c r="X610" s="231"/>
      <c r="Y610" s="231"/>
      <c r="Z610" s="231"/>
    </row>
    <row r="611" spans="1:26" ht="14.25" customHeight="1">
      <c r="A611" s="231"/>
      <c r="B611" s="231"/>
      <c r="C611" s="231"/>
      <c r="D611" s="231"/>
      <c r="E611" s="231"/>
      <c r="F611" s="231"/>
      <c r="G611" s="231"/>
      <c r="H611" s="231"/>
      <c r="I611" s="231"/>
      <c r="J611" s="231"/>
      <c r="K611" s="231"/>
      <c r="L611" s="231"/>
      <c r="M611" s="231"/>
      <c r="N611" s="231"/>
      <c r="O611" s="231"/>
      <c r="P611" s="231"/>
      <c r="Q611" s="231"/>
      <c r="R611" s="231"/>
      <c r="S611" s="231"/>
      <c r="T611" s="231"/>
      <c r="U611" s="231"/>
      <c r="V611" s="231"/>
      <c r="W611" s="231"/>
      <c r="X611" s="231"/>
      <c r="Y611" s="231"/>
      <c r="Z611" s="231"/>
    </row>
    <row r="612" spans="1:26" ht="14.25" customHeight="1">
      <c r="A612" s="231"/>
      <c r="B612" s="231"/>
      <c r="C612" s="231"/>
      <c r="D612" s="231"/>
      <c r="E612" s="231"/>
      <c r="F612" s="231"/>
      <c r="G612" s="231"/>
      <c r="H612" s="231"/>
      <c r="I612" s="231"/>
      <c r="J612" s="231"/>
      <c r="K612" s="231"/>
      <c r="L612" s="231"/>
      <c r="M612" s="231"/>
      <c r="N612" s="231"/>
      <c r="O612" s="231"/>
      <c r="P612" s="231"/>
      <c r="Q612" s="231"/>
      <c r="R612" s="231"/>
      <c r="S612" s="231"/>
      <c r="T612" s="231"/>
      <c r="U612" s="231"/>
      <c r="V612" s="231"/>
      <c r="W612" s="231"/>
      <c r="X612" s="231"/>
      <c r="Y612" s="231"/>
      <c r="Z612" s="231"/>
    </row>
    <row r="613" spans="1:26" ht="14.25" customHeight="1">
      <c r="A613" s="231"/>
      <c r="B613" s="231"/>
      <c r="C613" s="231"/>
      <c r="D613" s="231"/>
      <c r="E613" s="231"/>
      <c r="F613" s="231"/>
      <c r="G613" s="231"/>
      <c r="H613" s="231"/>
      <c r="I613" s="231"/>
      <c r="J613" s="231"/>
      <c r="K613" s="231"/>
      <c r="L613" s="231"/>
      <c r="M613" s="231"/>
      <c r="N613" s="231"/>
      <c r="O613" s="231"/>
      <c r="P613" s="231"/>
      <c r="Q613" s="231"/>
      <c r="R613" s="231"/>
      <c r="S613" s="231"/>
      <c r="T613" s="231"/>
      <c r="U613" s="231"/>
      <c r="V613" s="231"/>
      <c r="W613" s="231"/>
      <c r="X613" s="231"/>
      <c r="Y613" s="231"/>
      <c r="Z613" s="231"/>
    </row>
    <row r="614" spans="1:26" ht="14.25" customHeight="1">
      <c r="A614" s="231"/>
      <c r="B614" s="231"/>
      <c r="C614" s="231"/>
      <c r="D614" s="231"/>
      <c r="E614" s="231"/>
      <c r="F614" s="231"/>
      <c r="G614" s="231"/>
      <c r="H614" s="231"/>
      <c r="I614" s="231"/>
      <c r="J614" s="231"/>
      <c r="K614" s="231"/>
      <c r="L614" s="231"/>
      <c r="M614" s="231"/>
      <c r="N614" s="231"/>
      <c r="O614" s="231"/>
      <c r="P614" s="231"/>
      <c r="Q614" s="231"/>
      <c r="R614" s="231"/>
      <c r="S614" s="231"/>
      <c r="T614" s="231"/>
      <c r="U614" s="231"/>
      <c r="V614" s="231"/>
      <c r="W614" s="231"/>
      <c r="X614" s="231"/>
      <c r="Y614" s="231"/>
      <c r="Z614" s="231"/>
    </row>
    <row r="615" spans="1:26" ht="14.25" customHeight="1">
      <c r="A615" s="231"/>
      <c r="B615" s="231"/>
      <c r="C615" s="231"/>
      <c r="D615" s="231"/>
      <c r="E615" s="231"/>
      <c r="F615" s="231"/>
      <c r="G615" s="231"/>
      <c r="H615" s="231"/>
      <c r="I615" s="231"/>
      <c r="J615" s="231"/>
      <c r="K615" s="231"/>
      <c r="L615" s="231"/>
      <c r="M615" s="231"/>
      <c r="N615" s="231"/>
      <c r="O615" s="231"/>
      <c r="P615" s="231"/>
      <c r="Q615" s="231"/>
      <c r="R615" s="231"/>
      <c r="S615" s="231"/>
      <c r="T615" s="231"/>
      <c r="U615" s="231"/>
      <c r="V615" s="231"/>
      <c r="W615" s="231"/>
      <c r="X615" s="231"/>
      <c r="Y615" s="231"/>
      <c r="Z615" s="231"/>
    </row>
    <row r="616" spans="1:26" ht="14.25" customHeight="1">
      <c r="A616" s="231"/>
      <c r="B616" s="231"/>
      <c r="C616" s="231"/>
      <c r="D616" s="231"/>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1"/>
    </row>
    <row r="617" spans="1:26" ht="14.25" customHeight="1">
      <c r="A617" s="231"/>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1"/>
    </row>
    <row r="618" spans="1:26" ht="14.25" customHeight="1">
      <c r="A618" s="231"/>
      <c r="B618" s="231"/>
      <c r="C618" s="231"/>
      <c r="D618" s="231"/>
      <c r="E618" s="231"/>
      <c r="F618" s="231"/>
      <c r="G618" s="231"/>
      <c r="H618" s="231"/>
      <c r="I618" s="231"/>
      <c r="J618" s="231"/>
      <c r="K618" s="231"/>
      <c r="L618" s="231"/>
      <c r="M618" s="231"/>
      <c r="N618" s="231"/>
      <c r="O618" s="231"/>
      <c r="P618" s="231"/>
      <c r="Q618" s="231"/>
      <c r="R618" s="231"/>
      <c r="S618" s="231"/>
      <c r="T618" s="231"/>
      <c r="U618" s="231"/>
      <c r="V618" s="231"/>
      <c r="W618" s="231"/>
      <c r="X618" s="231"/>
      <c r="Y618" s="231"/>
      <c r="Z618" s="231"/>
    </row>
    <row r="619" spans="1:26" ht="14.25" customHeight="1">
      <c r="A619" s="63"/>
      <c r="B619" s="63"/>
      <c r="C619" s="63"/>
      <c r="D619" s="63"/>
      <c r="E619" s="63"/>
      <c r="F619" s="63"/>
      <c r="G619" s="63"/>
      <c r="H619" s="63"/>
      <c r="I619" s="63"/>
      <c r="J619" s="63"/>
      <c r="K619" s="50"/>
      <c r="L619" s="231"/>
      <c r="M619" s="231"/>
      <c r="N619" s="231"/>
      <c r="O619" s="231"/>
      <c r="P619" s="231"/>
      <c r="Q619" s="231"/>
      <c r="R619" s="231"/>
      <c r="S619" s="231"/>
      <c r="T619" s="231"/>
      <c r="U619" s="231"/>
      <c r="V619" s="231"/>
      <c r="W619" s="231"/>
      <c r="X619" s="231"/>
      <c r="Y619" s="231"/>
      <c r="Z619" s="231"/>
    </row>
    <row r="620" spans="1:26" ht="14.25" customHeight="1">
      <c r="A620" s="63"/>
      <c r="B620" s="63"/>
      <c r="C620" s="63"/>
      <c r="D620" s="63"/>
      <c r="E620" s="63"/>
      <c r="F620" s="63"/>
      <c r="G620" s="63"/>
      <c r="H620" s="63"/>
      <c r="I620" s="63"/>
      <c r="J620" s="63"/>
      <c r="K620" s="50"/>
      <c r="L620" s="231"/>
      <c r="M620" s="231"/>
      <c r="N620" s="231"/>
      <c r="O620" s="231"/>
      <c r="P620" s="231"/>
      <c r="Q620" s="231"/>
      <c r="R620" s="231"/>
      <c r="S620" s="231"/>
      <c r="T620" s="231"/>
      <c r="U620" s="231"/>
      <c r="V620" s="231"/>
      <c r="W620" s="231"/>
      <c r="X620" s="231"/>
      <c r="Y620" s="231"/>
      <c r="Z620" s="231"/>
    </row>
    <row r="621" spans="1:26" ht="14.25" customHeight="1">
      <c r="A621" s="63"/>
      <c r="B621" s="63"/>
      <c r="C621" s="63"/>
      <c r="D621" s="63"/>
      <c r="E621" s="63"/>
      <c r="F621" s="63"/>
      <c r="G621" s="63"/>
      <c r="H621" s="63"/>
      <c r="I621" s="63"/>
      <c r="J621" s="63"/>
      <c r="K621" s="50"/>
      <c r="L621" s="231"/>
      <c r="M621" s="231"/>
      <c r="N621" s="231"/>
      <c r="O621" s="231"/>
      <c r="P621" s="231"/>
      <c r="Q621" s="231"/>
      <c r="R621" s="231"/>
      <c r="S621" s="231"/>
      <c r="T621" s="231"/>
      <c r="U621" s="231"/>
      <c r="V621" s="231"/>
      <c r="W621" s="231"/>
      <c r="X621" s="231"/>
      <c r="Y621" s="231"/>
      <c r="Z621" s="231"/>
    </row>
    <row r="622" spans="1:26" ht="14.25" customHeight="1">
      <c r="A622" s="63"/>
      <c r="B622" s="63"/>
      <c r="C622" s="63"/>
      <c r="D622" s="63"/>
      <c r="E622" s="63"/>
      <c r="F622" s="63"/>
      <c r="G622" s="63"/>
      <c r="H622" s="63"/>
      <c r="I622" s="63"/>
      <c r="J622" s="63"/>
      <c r="K622" s="50"/>
      <c r="L622" s="231"/>
      <c r="M622" s="231"/>
      <c r="N622" s="231"/>
      <c r="O622" s="231"/>
      <c r="P622" s="231"/>
      <c r="Q622" s="231"/>
      <c r="R622" s="231"/>
      <c r="S622" s="231"/>
      <c r="T622" s="231"/>
      <c r="U622" s="231"/>
      <c r="V622" s="231"/>
      <c r="W622" s="231"/>
      <c r="X622" s="231"/>
      <c r="Y622" s="231"/>
      <c r="Z622" s="231"/>
    </row>
    <row r="623" spans="1:26" ht="14.25" customHeight="1">
      <c r="A623" s="63"/>
      <c r="B623" s="63"/>
      <c r="C623" s="63"/>
      <c r="D623" s="63"/>
      <c r="E623" s="63"/>
      <c r="F623" s="63"/>
      <c r="G623" s="63"/>
      <c r="H623" s="63"/>
      <c r="I623" s="63"/>
      <c r="J623" s="63"/>
      <c r="K623" s="50"/>
      <c r="L623" s="231"/>
      <c r="M623" s="231"/>
      <c r="N623" s="231"/>
      <c r="O623" s="231"/>
      <c r="P623" s="231"/>
      <c r="Q623" s="231"/>
      <c r="R623" s="231"/>
      <c r="S623" s="231"/>
      <c r="T623" s="231"/>
      <c r="U623" s="231"/>
      <c r="V623" s="231"/>
      <c r="W623" s="231"/>
      <c r="X623" s="231"/>
      <c r="Y623" s="231"/>
      <c r="Z623" s="231"/>
    </row>
    <row r="624" spans="1:26" ht="14.25" customHeight="1">
      <c r="A624" s="63"/>
      <c r="B624" s="63"/>
      <c r="C624" s="63"/>
      <c r="D624" s="63"/>
      <c r="E624" s="63"/>
      <c r="F624" s="63"/>
      <c r="G624" s="63"/>
      <c r="H624" s="63"/>
      <c r="I624" s="63"/>
      <c r="J624" s="63"/>
      <c r="K624" s="50"/>
      <c r="L624" s="231"/>
      <c r="M624" s="231"/>
      <c r="N624" s="231"/>
      <c r="O624" s="231"/>
      <c r="P624" s="231"/>
      <c r="Q624" s="231"/>
      <c r="R624" s="231"/>
      <c r="S624" s="231"/>
      <c r="T624" s="231"/>
      <c r="U624" s="231"/>
      <c r="V624" s="231"/>
      <c r="W624" s="231"/>
      <c r="X624" s="231"/>
      <c r="Y624" s="231"/>
      <c r="Z624" s="231"/>
    </row>
    <row r="625" spans="1:26" ht="14.25" customHeight="1">
      <c r="A625" s="63"/>
      <c r="B625" s="63"/>
      <c r="C625" s="63"/>
      <c r="D625" s="63"/>
      <c r="E625" s="63"/>
      <c r="F625" s="63"/>
      <c r="G625" s="63"/>
      <c r="H625" s="63"/>
      <c r="I625" s="63"/>
      <c r="J625" s="63"/>
      <c r="K625" s="50"/>
      <c r="L625" s="231"/>
      <c r="M625" s="231"/>
      <c r="N625" s="231"/>
      <c r="O625" s="231"/>
      <c r="P625" s="231"/>
      <c r="Q625" s="231"/>
      <c r="R625" s="231"/>
      <c r="S625" s="231"/>
      <c r="T625" s="231"/>
      <c r="U625" s="231"/>
      <c r="V625" s="231"/>
      <c r="W625" s="231"/>
      <c r="X625" s="231"/>
      <c r="Y625" s="231"/>
      <c r="Z625" s="231"/>
    </row>
    <row r="626" spans="1:26" ht="14.25" customHeight="1">
      <c r="A626" s="63"/>
      <c r="B626" s="63"/>
      <c r="C626" s="63"/>
      <c r="D626" s="63"/>
      <c r="E626" s="63"/>
      <c r="F626" s="63"/>
      <c r="G626" s="63"/>
      <c r="H626" s="63"/>
      <c r="I626" s="63"/>
      <c r="J626" s="63"/>
      <c r="K626" s="50"/>
      <c r="L626" s="231"/>
      <c r="M626" s="231"/>
      <c r="N626" s="231"/>
      <c r="O626" s="231"/>
      <c r="P626" s="231"/>
      <c r="Q626" s="231"/>
      <c r="R626" s="231"/>
      <c r="S626" s="231"/>
      <c r="T626" s="231"/>
      <c r="U626" s="231"/>
      <c r="V626" s="231"/>
      <c r="W626" s="231"/>
      <c r="X626" s="231"/>
      <c r="Y626" s="231"/>
      <c r="Z626" s="231"/>
    </row>
    <row r="627" spans="1:26" ht="14.25" customHeight="1">
      <c r="A627" s="63"/>
      <c r="B627" s="63"/>
      <c r="C627" s="63"/>
      <c r="D627" s="63"/>
      <c r="E627" s="63"/>
      <c r="F627" s="63"/>
      <c r="G627" s="63"/>
      <c r="H627" s="63"/>
      <c r="I627" s="63"/>
      <c r="J627" s="63"/>
      <c r="K627" s="50"/>
      <c r="L627" s="231"/>
      <c r="M627" s="231"/>
      <c r="N627" s="231"/>
      <c r="O627" s="231"/>
      <c r="P627" s="231"/>
      <c r="Q627" s="231"/>
      <c r="R627" s="231"/>
      <c r="S627" s="231"/>
      <c r="T627" s="231"/>
      <c r="U627" s="231"/>
      <c r="V627" s="231"/>
      <c r="W627" s="231"/>
      <c r="X627" s="231"/>
      <c r="Y627" s="231"/>
      <c r="Z627" s="231"/>
    </row>
    <row r="628" spans="1:26" ht="14.25" customHeight="1">
      <c r="A628" s="63"/>
      <c r="B628" s="63"/>
      <c r="C628" s="63"/>
      <c r="D628" s="63"/>
      <c r="E628" s="63"/>
      <c r="F628" s="63"/>
      <c r="G628" s="63"/>
      <c r="H628" s="63"/>
      <c r="I628" s="63"/>
      <c r="J628" s="63"/>
      <c r="K628" s="50"/>
      <c r="L628" s="231"/>
      <c r="M628" s="231"/>
      <c r="N628" s="231"/>
      <c r="O628" s="231"/>
      <c r="P628" s="231"/>
      <c r="Q628" s="231"/>
      <c r="R628" s="231"/>
      <c r="S628" s="231"/>
      <c r="T628" s="231"/>
      <c r="U628" s="231"/>
      <c r="V628" s="231"/>
      <c r="W628" s="231"/>
      <c r="X628" s="231"/>
      <c r="Y628" s="231"/>
      <c r="Z628" s="231"/>
    </row>
    <row r="629" spans="1:26" ht="14.25" customHeight="1">
      <c r="A629" s="63"/>
      <c r="B629" s="63"/>
      <c r="C629" s="63"/>
      <c r="D629" s="63"/>
      <c r="E629" s="63"/>
      <c r="F629" s="63"/>
      <c r="G629" s="63"/>
      <c r="H629" s="63"/>
      <c r="I629" s="63"/>
      <c r="J629" s="63"/>
      <c r="K629" s="50"/>
      <c r="L629" s="231"/>
      <c r="M629" s="231"/>
      <c r="N629" s="231"/>
      <c r="O629" s="231"/>
      <c r="P629" s="231"/>
      <c r="Q629" s="231"/>
      <c r="R629" s="231"/>
      <c r="S629" s="231"/>
      <c r="T629" s="231"/>
      <c r="U629" s="231"/>
      <c r="V629" s="231"/>
      <c r="W629" s="231"/>
      <c r="X629" s="231"/>
      <c r="Y629" s="231"/>
      <c r="Z629" s="231"/>
    </row>
    <row r="630" spans="1:26" ht="14.25" customHeight="1">
      <c r="A630" s="63"/>
      <c r="B630" s="63"/>
      <c r="C630" s="63"/>
      <c r="D630" s="63"/>
      <c r="E630" s="63"/>
      <c r="F630" s="63"/>
      <c r="G630" s="63"/>
      <c r="H630" s="63"/>
      <c r="I630" s="63"/>
      <c r="J630" s="63"/>
      <c r="K630" s="50"/>
      <c r="L630" s="231"/>
      <c r="M630" s="231"/>
      <c r="N630" s="231"/>
      <c r="O630" s="231"/>
      <c r="P630" s="231"/>
      <c r="Q630" s="231"/>
      <c r="R630" s="231"/>
      <c r="S630" s="231"/>
      <c r="T630" s="231"/>
      <c r="U630" s="231"/>
      <c r="V630" s="231"/>
      <c r="W630" s="231"/>
      <c r="X630" s="231"/>
      <c r="Y630" s="231"/>
      <c r="Z630" s="231"/>
    </row>
    <row r="631" spans="1:26" ht="14.25" customHeight="1">
      <c r="A631" s="63"/>
      <c r="B631" s="63"/>
      <c r="C631" s="63"/>
      <c r="D631" s="63"/>
      <c r="E631" s="63"/>
      <c r="F631" s="63"/>
      <c r="G631" s="63"/>
      <c r="H631" s="63"/>
      <c r="I631" s="63"/>
      <c r="J631" s="63"/>
      <c r="K631" s="50"/>
      <c r="L631" s="231"/>
      <c r="M631" s="231"/>
      <c r="N631" s="231"/>
      <c r="O631" s="231"/>
      <c r="P631" s="231"/>
      <c r="Q631" s="231"/>
      <c r="R631" s="231"/>
      <c r="S631" s="231"/>
      <c r="T631" s="231"/>
      <c r="U631" s="231"/>
      <c r="V631" s="231"/>
      <c r="W631" s="231"/>
      <c r="X631" s="231"/>
      <c r="Y631" s="231"/>
      <c r="Z631" s="231"/>
    </row>
    <row r="632" spans="1:26" ht="14.25" customHeight="1">
      <c r="A632" s="63"/>
      <c r="B632" s="63"/>
      <c r="C632" s="63"/>
      <c r="D632" s="63"/>
      <c r="E632" s="63"/>
      <c r="F632" s="63"/>
      <c r="G632" s="63"/>
      <c r="H632" s="63"/>
      <c r="I632" s="63"/>
      <c r="J632" s="63"/>
      <c r="K632" s="50"/>
      <c r="L632" s="231"/>
      <c r="M632" s="231"/>
      <c r="N632" s="231"/>
      <c r="O632" s="231"/>
      <c r="P632" s="231"/>
      <c r="Q632" s="231"/>
      <c r="R632" s="231"/>
      <c r="S632" s="231"/>
      <c r="T632" s="231"/>
      <c r="U632" s="231"/>
      <c r="V632" s="231"/>
      <c r="W632" s="231"/>
      <c r="X632" s="231"/>
      <c r="Y632" s="231"/>
      <c r="Z632" s="231"/>
    </row>
    <row r="633" spans="1:26" ht="14.25" customHeight="1">
      <c r="A633" s="63"/>
      <c r="B633" s="63"/>
      <c r="C633" s="63"/>
      <c r="D633" s="63"/>
      <c r="E633" s="63"/>
      <c r="F633" s="63"/>
      <c r="G633" s="63"/>
      <c r="H633" s="63"/>
      <c r="I633" s="63"/>
      <c r="J633" s="63"/>
      <c r="K633" s="50"/>
      <c r="L633" s="231"/>
      <c r="M633" s="231"/>
      <c r="N633" s="231"/>
      <c r="O633" s="231"/>
      <c r="P633" s="231"/>
      <c r="Q633" s="231"/>
      <c r="R633" s="231"/>
      <c r="S633" s="231"/>
      <c r="T633" s="231"/>
      <c r="U633" s="231"/>
      <c r="V633" s="231"/>
      <c r="W633" s="231"/>
      <c r="X633" s="231"/>
      <c r="Y633" s="231"/>
      <c r="Z633" s="231"/>
    </row>
    <row r="634" spans="1:26" ht="14.25" customHeight="1">
      <c r="A634" s="63"/>
      <c r="B634" s="63"/>
      <c r="C634" s="63"/>
      <c r="D634" s="63"/>
      <c r="E634" s="63"/>
      <c r="F634" s="63"/>
      <c r="G634" s="63"/>
      <c r="H634" s="63"/>
      <c r="I634" s="63"/>
      <c r="J634" s="63"/>
      <c r="K634" s="50"/>
      <c r="L634" s="231"/>
      <c r="M634" s="231"/>
      <c r="N634" s="231"/>
      <c r="O634" s="231"/>
      <c r="P634" s="231"/>
      <c r="Q634" s="231"/>
      <c r="R634" s="231"/>
      <c r="S634" s="231"/>
      <c r="T634" s="231"/>
      <c r="U634" s="231"/>
      <c r="V634" s="231"/>
      <c r="W634" s="231"/>
      <c r="X634" s="231"/>
      <c r="Y634" s="231"/>
      <c r="Z634" s="231"/>
    </row>
    <row r="635" spans="1:26" ht="14.25" customHeight="1">
      <c r="A635" s="63"/>
      <c r="B635" s="63"/>
      <c r="C635" s="63"/>
      <c r="D635" s="63"/>
      <c r="E635" s="63"/>
      <c r="F635" s="63"/>
      <c r="G635" s="63"/>
      <c r="H635" s="63"/>
      <c r="I635" s="63"/>
      <c r="J635" s="63"/>
      <c r="K635" s="50"/>
      <c r="L635" s="231"/>
      <c r="M635" s="231"/>
      <c r="N635" s="231"/>
      <c r="O635" s="231"/>
      <c r="P635" s="231"/>
      <c r="Q635" s="231"/>
      <c r="R635" s="231"/>
      <c r="S635" s="231"/>
      <c r="T635" s="231"/>
      <c r="U635" s="231"/>
      <c r="V635" s="231"/>
      <c r="W635" s="231"/>
      <c r="X635" s="231"/>
      <c r="Y635" s="231"/>
      <c r="Z635" s="231"/>
    </row>
    <row r="636" spans="1:26" ht="14.25" customHeight="1">
      <c r="A636" s="63"/>
      <c r="B636" s="63"/>
      <c r="C636" s="63"/>
      <c r="D636" s="63"/>
      <c r="E636" s="63"/>
      <c r="F636" s="63"/>
      <c r="G636" s="63"/>
      <c r="H636" s="63"/>
      <c r="I636" s="63"/>
      <c r="J636" s="63"/>
      <c r="K636" s="50"/>
      <c r="L636" s="231"/>
      <c r="M636" s="231"/>
      <c r="N636" s="231"/>
      <c r="O636" s="231"/>
      <c r="P636" s="231"/>
      <c r="Q636" s="231"/>
      <c r="R636" s="231"/>
      <c r="S636" s="231"/>
      <c r="T636" s="231"/>
      <c r="U636" s="231"/>
      <c r="V636" s="231"/>
      <c r="W636" s="231"/>
      <c r="X636" s="231"/>
      <c r="Y636" s="231"/>
      <c r="Z636" s="231"/>
    </row>
    <row r="637" spans="1:26" ht="14.25" customHeight="1">
      <c r="A637" s="63"/>
      <c r="B637" s="63"/>
      <c r="C637" s="63"/>
      <c r="D637" s="63"/>
      <c r="E637" s="63"/>
      <c r="F637" s="63"/>
      <c r="G637" s="63"/>
      <c r="H637" s="63"/>
      <c r="I637" s="63"/>
      <c r="J637" s="63"/>
      <c r="K637" s="50"/>
      <c r="L637" s="231"/>
      <c r="M637" s="231"/>
      <c r="N637" s="231"/>
      <c r="O637" s="231"/>
      <c r="P637" s="231"/>
      <c r="Q637" s="231"/>
      <c r="R637" s="231"/>
      <c r="S637" s="231"/>
      <c r="T637" s="231"/>
      <c r="U637" s="231"/>
      <c r="V637" s="231"/>
      <c r="W637" s="231"/>
      <c r="X637" s="231"/>
      <c r="Y637" s="231"/>
      <c r="Z637" s="231"/>
    </row>
    <row r="638" spans="1:26" ht="14.25" customHeight="1">
      <c r="A638" s="63"/>
      <c r="B638" s="63"/>
      <c r="C638" s="63"/>
      <c r="D638" s="63"/>
      <c r="E638" s="63"/>
      <c r="F638" s="63"/>
      <c r="G638" s="63"/>
      <c r="H638" s="63"/>
      <c r="I638" s="63"/>
      <c r="J638" s="63"/>
      <c r="K638" s="50"/>
      <c r="L638" s="231"/>
      <c r="M638" s="231"/>
      <c r="N638" s="231"/>
      <c r="O638" s="231"/>
      <c r="P638" s="231"/>
      <c r="Q638" s="231"/>
      <c r="R638" s="231"/>
      <c r="S638" s="231"/>
      <c r="T638" s="231"/>
      <c r="U638" s="231"/>
      <c r="V638" s="231"/>
      <c r="W638" s="231"/>
      <c r="X638" s="231"/>
      <c r="Y638" s="231"/>
      <c r="Z638" s="231"/>
    </row>
    <row r="639" spans="1:26" ht="14.25" customHeight="1">
      <c r="A639" s="63"/>
      <c r="B639" s="63"/>
      <c r="C639" s="63"/>
      <c r="D639" s="63"/>
      <c r="E639" s="63"/>
      <c r="F639" s="63"/>
      <c r="G639" s="63"/>
      <c r="H639" s="63"/>
      <c r="I639" s="63"/>
      <c r="J639" s="63"/>
      <c r="K639" s="50"/>
      <c r="L639" s="231"/>
      <c r="M639" s="231"/>
      <c r="N639" s="231"/>
      <c r="O639" s="231"/>
      <c r="P639" s="231"/>
      <c r="Q639" s="231"/>
      <c r="R639" s="231"/>
      <c r="S639" s="231"/>
      <c r="T639" s="231"/>
      <c r="U639" s="231"/>
      <c r="V639" s="231"/>
      <c r="W639" s="231"/>
      <c r="X639" s="231"/>
      <c r="Y639" s="231"/>
      <c r="Z639" s="231"/>
    </row>
    <row r="640" spans="1:26" ht="14.25" customHeight="1">
      <c r="A640" s="63"/>
      <c r="B640" s="63"/>
      <c r="C640" s="63"/>
      <c r="D640" s="63"/>
      <c r="E640" s="63"/>
      <c r="F640" s="63"/>
      <c r="G640" s="63"/>
      <c r="H640" s="63"/>
      <c r="I640" s="63"/>
      <c r="J640" s="63"/>
      <c r="K640" s="50"/>
      <c r="L640" s="231"/>
      <c r="M640" s="231"/>
      <c r="N640" s="231"/>
      <c r="O640" s="231"/>
      <c r="P640" s="231"/>
      <c r="Q640" s="231"/>
      <c r="R640" s="231"/>
      <c r="S640" s="231"/>
      <c r="T640" s="231"/>
      <c r="U640" s="231"/>
      <c r="V640" s="231"/>
      <c r="W640" s="231"/>
      <c r="X640" s="231"/>
      <c r="Y640" s="231"/>
      <c r="Z640" s="231"/>
    </row>
    <row r="641" spans="1:26" ht="14.25" customHeight="1">
      <c r="A641" s="63"/>
      <c r="B641" s="63"/>
      <c r="C641" s="63"/>
      <c r="D641" s="63"/>
      <c r="E641" s="63"/>
      <c r="F641" s="63"/>
      <c r="G641" s="63"/>
      <c r="H641" s="63"/>
      <c r="I641" s="63"/>
      <c r="J641" s="63"/>
      <c r="K641" s="50"/>
      <c r="L641" s="231"/>
      <c r="M641" s="231"/>
      <c r="N641" s="231"/>
      <c r="O641" s="231"/>
      <c r="P641" s="231"/>
      <c r="Q641" s="231"/>
      <c r="R641" s="231"/>
      <c r="S641" s="231"/>
      <c r="T641" s="231"/>
      <c r="U641" s="231"/>
      <c r="V641" s="231"/>
      <c r="W641" s="231"/>
      <c r="X641" s="231"/>
      <c r="Y641" s="231"/>
      <c r="Z641" s="231"/>
    </row>
    <row r="642" spans="1:26" ht="14.25" customHeight="1">
      <c r="A642" s="63"/>
      <c r="B642" s="63"/>
      <c r="C642" s="63"/>
      <c r="D642" s="63"/>
      <c r="E642" s="63"/>
      <c r="F642" s="63"/>
      <c r="G642" s="63"/>
      <c r="H642" s="63"/>
      <c r="I642" s="63"/>
      <c r="J642" s="63"/>
      <c r="K642" s="50"/>
      <c r="L642" s="231"/>
      <c r="M642" s="231"/>
      <c r="N642" s="231"/>
      <c r="O642" s="231"/>
      <c r="P642" s="231"/>
      <c r="Q642" s="231"/>
      <c r="R642" s="231"/>
      <c r="S642" s="231"/>
      <c r="T642" s="231"/>
      <c r="U642" s="231"/>
      <c r="V642" s="231"/>
      <c r="W642" s="231"/>
      <c r="X642" s="231"/>
      <c r="Y642" s="231"/>
      <c r="Z642" s="231"/>
    </row>
    <row r="643" spans="1:26" ht="14.25" customHeight="1">
      <c r="A643" s="63"/>
      <c r="B643" s="63"/>
      <c r="C643" s="63"/>
      <c r="D643" s="63"/>
      <c r="E643" s="63"/>
      <c r="F643" s="63"/>
      <c r="G643" s="63"/>
      <c r="H643" s="63"/>
      <c r="I643" s="63"/>
      <c r="J643" s="63"/>
      <c r="K643" s="50"/>
      <c r="L643" s="231"/>
      <c r="M643" s="231"/>
      <c r="N643" s="231"/>
      <c r="O643" s="231"/>
      <c r="P643" s="231"/>
      <c r="Q643" s="231"/>
      <c r="R643" s="231"/>
      <c r="S643" s="231"/>
      <c r="T643" s="231"/>
      <c r="U643" s="231"/>
      <c r="V643" s="231"/>
      <c r="W643" s="231"/>
      <c r="X643" s="231"/>
      <c r="Y643" s="231"/>
      <c r="Z643" s="231"/>
    </row>
    <row r="644" spans="1:26" ht="14.25" customHeight="1">
      <c r="A644" s="63"/>
      <c r="B644" s="63"/>
      <c r="C644" s="63"/>
      <c r="D644" s="63"/>
      <c r="E644" s="63"/>
      <c r="F644" s="63"/>
      <c r="G644" s="63"/>
      <c r="H644" s="63"/>
      <c r="I644" s="63"/>
      <c r="J644" s="63"/>
      <c r="K644" s="50"/>
      <c r="L644" s="231"/>
      <c r="M644" s="231"/>
      <c r="N644" s="231"/>
      <c r="O644" s="231"/>
      <c r="P644" s="231"/>
      <c r="Q644" s="231"/>
      <c r="R644" s="231"/>
      <c r="S644" s="231"/>
      <c r="T644" s="231"/>
      <c r="U644" s="231"/>
      <c r="V644" s="231"/>
      <c r="W644" s="231"/>
      <c r="X644" s="231"/>
      <c r="Y644" s="231"/>
      <c r="Z644" s="231"/>
    </row>
    <row r="645" spans="1:26" ht="14.25" customHeight="1">
      <c r="A645" s="63"/>
      <c r="B645" s="63"/>
      <c r="C645" s="63"/>
      <c r="D645" s="63"/>
      <c r="E645" s="63"/>
      <c r="F645" s="63"/>
      <c r="G645" s="63"/>
      <c r="H645" s="63"/>
      <c r="I645" s="63"/>
      <c r="J645" s="63"/>
      <c r="K645" s="50"/>
      <c r="L645" s="231"/>
      <c r="M645" s="231"/>
      <c r="N645" s="231"/>
      <c r="O645" s="231"/>
      <c r="P645" s="231"/>
      <c r="Q645" s="231"/>
      <c r="R645" s="231"/>
      <c r="S645" s="231"/>
      <c r="T645" s="231"/>
      <c r="U645" s="231"/>
      <c r="V645" s="231"/>
      <c r="W645" s="231"/>
      <c r="X645" s="231"/>
      <c r="Y645" s="231"/>
      <c r="Z645" s="231"/>
    </row>
    <row r="646" spans="1:26" ht="14.25" customHeight="1">
      <c r="A646" s="63"/>
      <c r="B646" s="63"/>
      <c r="C646" s="63"/>
      <c r="D646" s="63"/>
      <c r="E646" s="63"/>
      <c r="F646" s="63"/>
      <c r="G646" s="63"/>
      <c r="H646" s="63"/>
      <c r="I646" s="63"/>
      <c r="J646" s="63"/>
      <c r="K646" s="50"/>
      <c r="L646" s="231"/>
      <c r="M646" s="231"/>
      <c r="N646" s="231"/>
      <c r="O646" s="231"/>
      <c r="P646" s="231"/>
      <c r="Q646" s="231"/>
      <c r="R646" s="231"/>
      <c r="S646" s="231"/>
      <c r="T646" s="231"/>
      <c r="U646" s="231"/>
      <c r="V646" s="231"/>
      <c r="W646" s="231"/>
      <c r="X646" s="231"/>
      <c r="Y646" s="231"/>
      <c r="Z646" s="231"/>
    </row>
    <row r="647" spans="1:26" ht="14.25" customHeight="1">
      <c r="A647" s="63"/>
      <c r="B647" s="63"/>
      <c r="C647" s="63"/>
      <c r="D647" s="63"/>
      <c r="E647" s="63"/>
      <c r="F647" s="63"/>
      <c r="G647" s="63"/>
      <c r="H647" s="63"/>
      <c r="I647" s="63"/>
      <c r="J647" s="63"/>
      <c r="K647" s="50"/>
      <c r="L647" s="231"/>
      <c r="M647" s="231"/>
      <c r="N647" s="231"/>
      <c r="O647" s="231"/>
      <c r="P647" s="231"/>
      <c r="Q647" s="231"/>
      <c r="R647" s="231"/>
      <c r="S647" s="231"/>
      <c r="T647" s="231"/>
      <c r="U647" s="231"/>
      <c r="V647" s="231"/>
      <c r="W647" s="231"/>
      <c r="X647" s="231"/>
      <c r="Y647" s="231"/>
      <c r="Z647" s="231"/>
    </row>
    <row r="648" spans="1:26" ht="14.25" customHeight="1">
      <c r="A648" s="63"/>
      <c r="B648" s="63"/>
      <c r="C648" s="63"/>
      <c r="D648" s="63"/>
      <c r="E648" s="63"/>
      <c r="F648" s="63"/>
      <c r="G648" s="63"/>
      <c r="H648" s="63"/>
      <c r="I648" s="63"/>
      <c r="J648" s="63"/>
      <c r="K648" s="50"/>
      <c r="L648" s="231"/>
      <c r="M648" s="231"/>
      <c r="N648" s="231"/>
      <c r="O648" s="231"/>
      <c r="P648" s="231"/>
      <c r="Q648" s="231"/>
      <c r="R648" s="231"/>
      <c r="S648" s="231"/>
      <c r="T648" s="231"/>
      <c r="U648" s="231"/>
      <c r="V648" s="231"/>
      <c r="W648" s="231"/>
      <c r="X648" s="231"/>
      <c r="Y648" s="231"/>
      <c r="Z648" s="231"/>
    </row>
    <row r="649" spans="1:26" ht="14.25" customHeight="1">
      <c r="A649" s="63"/>
      <c r="B649" s="63"/>
      <c r="C649" s="63"/>
      <c r="D649" s="63"/>
      <c r="E649" s="63"/>
      <c r="F649" s="63"/>
      <c r="G649" s="63"/>
      <c r="H649" s="63"/>
      <c r="I649" s="63"/>
      <c r="J649" s="63"/>
      <c r="K649" s="50"/>
      <c r="L649" s="231"/>
      <c r="M649" s="231"/>
      <c r="N649" s="231"/>
      <c r="O649" s="231"/>
      <c r="P649" s="231"/>
      <c r="Q649" s="231"/>
      <c r="R649" s="231"/>
      <c r="S649" s="231"/>
      <c r="T649" s="231"/>
      <c r="U649" s="231"/>
      <c r="V649" s="231"/>
      <c r="W649" s="231"/>
      <c r="X649" s="231"/>
      <c r="Y649" s="231"/>
      <c r="Z649" s="231"/>
    </row>
    <row r="650" spans="1:26" ht="14.25" customHeight="1">
      <c r="A650" s="63"/>
      <c r="B650" s="63"/>
      <c r="C650" s="63"/>
      <c r="D650" s="63"/>
      <c r="E650" s="63"/>
      <c r="F650" s="63"/>
      <c r="G650" s="63"/>
      <c r="H650" s="63"/>
      <c r="I650" s="63"/>
      <c r="J650" s="63"/>
      <c r="K650" s="50"/>
      <c r="L650" s="231"/>
      <c r="M650" s="231"/>
      <c r="N650" s="231"/>
      <c r="O650" s="231"/>
      <c r="P650" s="231"/>
      <c r="Q650" s="231"/>
      <c r="R650" s="231"/>
      <c r="S650" s="231"/>
      <c r="T650" s="231"/>
      <c r="U650" s="231"/>
      <c r="V650" s="231"/>
      <c r="W650" s="231"/>
      <c r="X650" s="231"/>
      <c r="Y650" s="231"/>
      <c r="Z650" s="231"/>
    </row>
    <row r="651" spans="1:26" ht="14.25" customHeight="1">
      <c r="A651" s="63"/>
      <c r="B651" s="63"/>
      <c r="C651" s="63"/>
      <c r="D651" s="63"/>
      <c r="E651" s="63"/>
      <c r="F651" s="63"/>
      <c r="G651" s="63"/>
      <c r="H651" s="63"/>
      <c r="I651" s="63"/>
      <c r="J651" s="63"/>
      <c r="K651" s="50"/>
      <c r="L651" s="231"/>
      <c r="M651" s="231"/>
      <c r="N651" s="231"/>
      <c r="O651" s="231"/>
      <c r="P651" s="231"/>
      <c r="Q651" s="231"/>
      <c r="R651" s="231"/>
      <c r="S651" s="231"/>
      <c r="T651" s="231"/>
      <c r="U651" s="231"/>
      <c r="V651" s="231"/>
      <c r="W651" s="231"/>
      <c r="X651" s="231"/>
      <c r="Y651" s="231"/>
      <c r="Z651" s="231"/>
    </row>
    <row r="652" spans="1:26" ht="14.25" customHeight="1">
      <c r="A652" s="63"/>
      <c r="B652" s="63"/>
      <c r="C652" s="63"/>
      <c r="D652" s="63"/>
      <c r="E652" s="63"/>
      <c r="F652" s="63"/>
      <c r="G652" s="63"/>
      <c r="H652" s="63"/>
      <c r="I652" s="63"/>
      <c r="J652" s="63"/>
      <c r="K652" s="50"/>
      <c r="L652" s="231"/>
      <c r="M652" s="231"/>
      <c r="N652" s="231"/>
      <c r="O652" s="231"/>
      <c r="P652" s="231"/>
      <c r="Q652" s="231"/>
      <c r="R652" s="231"/>
      <c r="S652" s="231"/>
      <c r="T652" s="231"/>
      <c r="U652" s="231"/>
      <c r="V652" s="231"/>
      <c r="W652" s="231"/>
      <c r="X652" s="231"/>
      <c r="Y652" s="231"/>
      <c r="Z652" s="231"/>
    </row>
    <row r="653" spans="1:26" ht="14.25" customHeight="1">
      <c r="A653" s="63"/>
      <c r="B653" s="63"/>
      <c r="C653" s="63"/>
      <c r="D653" s="63"/>
      <c r="E653" s="63"/>
      <c r="F653" s="63"/>
      <c r="G653" s="63"/>
      <c r="H653" s="63"/>
      <c r="I653" s="63"/>
      <c r="J653" s="63"/>
      <c r="K653" s="50"/>
      <c r="L653" s="231"/>
      <c r="M653" s="231"/>
      <c r="N653" s="231"/>
      <c r="O653" s="231"/>
      <c r="P653" s="231"/>
      <c r="Q653" s="231"/>
      <c r="R653" s="231"/>
      <c r="S653" s="231"/>
      <c r="T653" s="231"/>
      <c r="U653" s="231"/>
      <c r="V653" s="231"/>
      <c r="W653" s="231"/>
      <c r="X653" s="231"/>
      <c r="Y653" s="231"/>
      <c r="Z653" s="231"/>
    </row>
    <row r="654" spans="1:26" ht="14.25" customHeight="1">
      <c r="A654" s="63"/>
      <c r="B654" s="63"/>
      <c r="C654" s="63"/>
      <c r="D654" s="63"/>
      <c r="E654" s="63"/>
      <c r="F654" s="63"/>
      <c r="G654" s="63"/>
      <c r="H654" s="63"/>
      <c r="I654" s="63"/>
      <c r="J654" s="63"/>
      <c r="K654" s="50"/>
      <c r="L654" s="231"/>
      <c r="M654" s="231"/>
      <c r="N654" s="231"/>
      <c r="O654" s="231"/>
      <c r="P654" s="231"/>
      <c r="Q654" s="231"/>
      <c r="R654" s="231"/>
      <c r="S654" s="231"/>
      <c r="T654" s="231"/>
      <c r="U654" s="231"/>
      <c r="V654" s="231"/>
      <c r="W654" s="231"/>
      <c r="X654" s="231"/>
      <c r="Y654" s="231"/>
      <c r="Z654" s="231"/>
    </row>
    <row r="655" spans="1:26" ht="14.25" customHeight="1">
      <c r="A655" s="63"/>
      <c r="B655" s="63"/>
      <c r="C655" s="63"/>
      <c r="D655" s="63"/>
      <c r="E655" s="63"/>
      <c r="F655" s="63"/>
      <c r="G655" s="63"/>
      <c r="H655" s="63"/>
      <c r="I655" s="63"/>
      <c r="J655" s="63"/>
      <c r="K655" s="50"/>
      <c r="L655" s="231"/>
      <c r="M655" s="231"/>
      <c r="N655" s="231"/>
      <c r="O655" s="231"/>
      <c r="P655" s="231"/>
      <c r="Q655" s="231"/>
      <c r="R655" s="231"/>
      <c r="S655" s="231"/>
      <c r="T655" s="231"/>
      <c r="U655" s="231"/>
      <c r="V655" s="231"/>
      <c r="W655" s="231"/>
      <c r="X655" s="231"/>
      <c r="Y655" s="231"/>
      <c r="Z655" s="231"/>
    </row>
    <row r="656" spans="1:26" ht="14.25" customHeight="1">
      <c r="A656" s="63"/>
      <c r="B656" s="63"/>
      <c r="C656" s="63"/>
      <c r="D656" s="63"/>
      <c r="E656" s="63"/>
      <c r="F656" s="63"/>
      <c r="G656" s="63"/>
      <c r="H656" s="63"/>
      <c r="I656" s="63"/>
      <c r="J656" s="63"/>
      <c r="K656" s="50"/>
      <c r="L656" s="231"/>
      <c r="M656" s="231"/>
      <c r="N656" s="231"/>
      <c r="O656" s="231"/>
      <c r="P656" s="231"/>
      <c r="Q656" s="231"/>
      <c r="R656" s="231"/>
      <c r="S656" s="231"/>
      <c r="T656" s="231"/>
      <c r="U656" s="231"/>
      <c r="V656" s="231"/>
      <c r="W656" s="231"/>
      <c r="X656" s="231"/>
      <c r="Y656" s="231"/>
      <c r="Z656" s="231"/>
    </row>
    <row r="657" spans="1:26" ht="14.25" customHeight="1">
      <c r="A657" s="63"/>
      <c r="B657" s="63"/>
      <c r="C657" s="63"/>
      <c r="D657" s="63"/>
      <c r="E657" s="63"/>
      <c r="F657" s="63"/>
      <c r="G657" s="63"/>
      <c r="H657" s="63"/>
      <c r="I657" s="63"/>
      <c r="J657" s="63"/>
      <c r="K657" s="50"/>
      <c r="L657" s="231"/>
      <c r="M657" s="231"/>
      <c r="N657" s="231"/>
      <c r="O657" s="231"/>
      <c r="P657" s="231"/>
      <c r="Q657" s="231"/>
      <c r="R657" s="231"/>
      <c r="S657" s="231"/>
      <c r="T657" s="231"/>
      <c r="U657" s="231"/>
      <c r="V657" s="231"/>
      <c r="W657" s="231"/>
      <c r="X657" s="231"/>
      <c r="Y657" s="231"/>
      <c r="Z657" s="231"/>
    </row>
    <row r="658" spans="1:26" ht="14.25" customHeight="1">
      <c r="A658" s="63"/>
      <c r="B658" s="63"/>
      <c r="C658" s="63"/>
      <c r="D658" s="63"/>
      <c r="E658" s="63"/>
      <c r="F658" s="63"/>
      <c r="G658" s="63"/>
      <c r="H658" s="63"/>
      <c r="I658" s="63"/>
      <c r="J658" s="63"/>
      <c r="K658" s="50"/>
      <c r="L658" s="231"/>
      <c r="M658" s="231"/>
      <c r="N658" s="231"/>
      <c r="O658" s="231"/>
      <c r="P658" s="231"/>
      <c r="Q658" s="231"/>
      <c r="R658" s="231"/>
      <c r="S658" s="231"/>
      <c r="T658" s="231"/>
      <c r="U658" s="231"/>
      <c r="V658" s="231"/>
      <c r="W658" s="231"/>
      <c r="X658" s="231"/>
      <c r="Y658" s="231"/>
      <c r="Z658" s="231"/>
    </row>
    <row r="659" spans="1:26" ht="14.25" customHeight="1">
      <c r="A659" s="63"/>
      <c r="B659" s="63"/>
      <c r="C659" s="63"/>
      <c r="D659" s="63"/>
      <c r="E659" s="63"/>
      <c r="F659" s="63"/>
      <c r="G659" s="63"/>
      <c r="H659" s="63"/>
      <c r="I659" s="63"/>
      <c r="J659" s="63"/>
      <c r="K659" s="50"/>
      <c r="L659" s="231"/>
      <c r="M659" s="231"/>
      <c r="N659" s="231"/>
      <c r="O659" s="231"/>
      <c r="P659" s="231"/>
      <c r="Q659" s="231"/>
      <c r="R659" s="231"/>
      <c r="S659" s="231"/>
      <c r="T659" s="231"/>
      <c r="U659" s="231"/>
      <c r="V659" s="231"/>
      <c r="W659" s="231"/>
      <c r="X659" s="231"/>
      <c r="Y659" s="231"/>
      <c r="Z659" s="231"/>
    </row>
    <row r="660" spans="1:26" ht="14.25" customHeight="1">
      <c r="A660" s="63"/>
      <c r="B660" s="63"/>
      <c r="C660" s="63"/>
      <c r="D660" s="63"/>
      <c r="E660" s="63"/>
      <c r="F660" s="63"/>
      <c r="G660" s="63"/>
      <c r="H660" s="63"/>
      <c r="I660" s="63"/>
      <c r="J660" s="63"/>
      <c r="K660" s="50"/>
      <c r="L660" s="231"/>
      <c r="M660" s="231"/>
      <c r="N660" s="231"/>
      <c r="O660" s="231"/>
      <c r="P660" s="231"/>
      <c r="Q660" s="231"/>
      <c r="R660" s="231"/>
      <c r="S660" s="231"/>
      <c r="T660" s="231"/>
      <c r="U660" s="231"/>
      <c r="V660" s="231"/>
      <c r="W660" s="231"/>
      <c r="X660" s="231"/>
      <c r="Y660" s="231"/>
      <c r="Z660" s="231"/>
    </row>
    <row r="661" spans="1:26" ht="14.25" customHeight="1">
      <c r="A661" s="63"/>
      <c r="B661" s="63"/>
      <c r="C661" s="63"/>
      <c r="D661" s="63"/>
      <c r="E661" s="63"/>
      <c r="F661" s="63"/>
      <c r="G661" s="63"/>
      <c r="H661" s="63"/>
      <c r="I661" s="63"/>
      <c r="J661" s="63"/>
      <c r="K661" s="50"/>
      <c r="L661" s="231"/>
      <c r="M661" s="231"/>
      <c r="N661" s="231"/>
      <c r="O661" s="231"/>
      <c r="P661" s="231"/>
      <c r="Q661" s="231"/>
      <c r="R661" s="231"/>
      <c r="S661" s="231"/>
      <c r="T661" s="231"/>
      <c r="U661" s="231"/>
      <c r="V661" s="231"/>
      <c r="W661" s="231"/>
      <c r="X661" s="231"/>
      <c r="Y661" s="231"/>
      <c r="Z661" s="231"/>
    </row>
    <row r="662" spans="1:26" ht="14.25" customHeight="1">
      <c r="A662" s="63"/>
      <c r="B662" s="63"/>
      <c r="C662" s="63"/>
      <c r="D662" s="63"/>
      <c r="E662" s="63"/>
      <c r="F662" s="63"/>
      <c r="G662" s="63"/>
      <c r="H662" s="63"/>
      <c r="I662" s="63"/>
      <c r="J662" s="63"/>
      <c r="K662" s="50"/>
      <c r="L662" s="231"/>
      <c r="M662" s="231"/>
      <c r="N662" s="231"/>
      <c r="O662" s="231"/>
      <c r="P662" s="231"/>
      <c r="Q662" s="231"/>
      <c r="R662" s="231"/>
      <c r="S662" s="231"/>
      <c r="T662" s="231"/>
      <c r="U662" s="231"/>
      <c r="V662" s="231"/>
      <c r="W662" s="231"/>
      <c r="X662" s="231"/>
      <c r="Y662" s="231"/>
      <c r="Z662" s="231"/>
    </row>
    <row r="663" spans="1:26" ht="14.25" customHeight="1">
      <c r="A663" s="63"/>
      <c r="B663" s="63"/>
      <c r="C663" s="63"/>
      <c r="D663" s="63"/>
      <c r="E663" s="63"/>
      <c r="F663" s="63"/>
      <c r="G663" s="63"/>
      <c r="H663" s="63"/>
      <c r="I663" s="63"/>
      <c r="J663" s="63"/>
      <c r="K663" s="50"/>
      <c r="L663" s="231"/>
      <c r="M663" s="231"/>
      <c r="N663" s="231"/>
      <c r="O663" s="231"/>
      <c r="P663" s="231"/>
      <c r="Q663" s="231"/>
      <c r="R663" s="231"/>
      <c r="S663" s="231"/>
      <c r="T663" s="231"/>
      <c r="U663" s="231"/>
      <c r="V663" s="231"/>
      <c r="W663" s="231"/>
      <c r="X663" s="231"/>
      <c r="Y663" s="231"/>
      <c r="Z663" s="231"/>
    </row>
    <row r="664" spans="1:26" ht="14.25" customHeight="1">
      <c r="A664" s="63"/>
      <c r="B664" s="63"/>
      <c r="C664" s="63"/>
      <c r="D664" s="63"/>
      <c r="E664" s="63"/>
      <c r="F664" s="63"/>
      <c r="G664" s="63"/>
      <c r="H664" s="63"/>
      <c r="I664" s="63"/>
      <c r="J664" s="63"/>
      <c r="K664" s="50"/>
      <c r="L664" s="231"/>
      <c r="M664" s="231"/>
      <c r="N664" s="231"/>
      <c r="O664" s="231"/>
      <c r="P664" s="231"/>
      <c r="Q664" s="231"/>
      <c r="R664" s="231"/>
      <c r="S664" s="231"/>
      <c r="T664" s="231"/>
      <c r="U664" s="231"/>
      <c r="V664" s="231"/>
      <c r="W664" s="231"/>
      <c r="X664" s="231"/>
      <c r="Y664" s="231"/>
      <c r="Z664" s="231"/>
    </row>
    <row r="665" spans="1:26" ht="14.25" customHeight="1">
      <c r="A665" s="63"/>
      <c r="B665" s="63"/>
      <c r="C665" s="63"/>
      <c r="D665" s="63"/>
      <c r="E665" s="63"/>
      <c r="F665" s="63"/>
      <c r="G665" s="63"/>
      <c r="H665" s="63"/>
      <c r="I665" s="63"/>
      <c r="J665" s="63"/>
      <c r="K665" s="50"/>
      <c r="L665" s="231"/>
      <c r="M665" s="231"/>
      <c r="N665" s="231"/>
      <c r="O665" s="231"/>
      <c r="P665" s="231"/>
      <c r="Q665" s="231"/>
      <c r="R665" s="231"/>
      <c r="S665" s="231"/>
      <c r="T665" s="231"/>
      <c r="U665" s="231"/>
      <c r="V665" s="231"/>
      <c r="W665" s="231"/>
      <c r="X665" s="231"/>
      <c r="Y665" s="231"/>
      <c r="Z665" s="231"/>
    </row>
    <row r="666" spans="1:26" ht="14.25" customHeight="1">
      <c r="A666" s="63"/>
      <c r="B666" s="63"/>
      <c r="C666" s="63"/>
      <c r="D666" s="63"/>
      <c r="E666" s="63"/>
      <c r="F666" s="63"/>
      <c r="G666" s="63"/>
      <c r="H666" s="63"/>
      <c r="I666" s="63"/>
      <c r="J666" s="63"/>
      <c r="K666" s="50"/>
      <c r="L666" s="231"/>
      <c r="M666" s="231"/>
      <c r="N666" s="231"/>
      <c r="O666" s="231"/>
      <c r="P666" s="231"/>
      <c r="Q666" s="231"/>
      <c r="R666" s="231"/>
      <c r="S666" s="231"/>
      <c r="T666" s="231"/>
      <c r="U666" s="231"/>
      <c r="V666" s="231"/>
      <c r="W666" s="231"/>
      <c r="X666" s="231"/>
      <c r="Y666" s="231"/>
      <c r="Z666" s="231"/>
    </row>
    <row r="667" spans="1:26" ht="14.25" customHeight="1">
      <c r="A667" s="63"/>
      <c r="B667" s="63"/>
      <c r="C667" s="63"/>
      <c r="D667" s="63"/>
      <c r="E667" s="63"/>
      <c r="F667" s="63"/>
      <c r="G667" s="63"/>
      <c r="H667" s="63"/>
      <c r="I667" s="63"/>
      <c r="J667" s="63"/>
      <c r="K667" s="50"/>
      <c r="L667" s="231"/>
      <c r="M667" s="231"/>
      <c r="N667" s="231"/>
      <c r="O667" s="231"/>
      <c r="P667" s="231"/>
      <c r="Q667" s="231"/>
      <c r="R667" s="231"/>
      <c r="S667" s="231"/>
      <c r="T667" s="231"/>
      <c r="U667" s="231"/>
      <c r="V667" s="231"/>
      <c r="W667" s="231"/>
      <c r="X667" s="231"/>
      <c r="Y667" s="231"/>
      <c r="Z667" s="231"/>
    </row>
    <row r="668" spans="1:26" ht="14.25" customHeight="1">
      <c r="A668" s="63"/>
      <c r="B668" s="63"/>
      <c r="C668" s="63"/>
      <c r="D668" s="63"/>
      <c r="E668" s="63"/>
      <c r="F668" s="63"/>
      <c r="G668" s="63"/>
      <c r="H668" s="63"/>
      <c r="I668" s="63"/>
      <c r="J668" s="63"/>
      <c r="K668" s="50"/>
      <c r="L668" s="231"/>
      <c r="M668" s="231"/>
      <c r="N668" s="231"/>
      <c r="O668" s="231"/>
      <c r="P668" s="231"/>
      <c r="Q668" s="231"/>
      <c r="R668" s="231"/>
      <c r="S668" s="231"/>
      <c r="T668" s="231"/>
      <c r="U668" s="231"/>
      <c r="V668" s="231"/>
      <c r="W668" s="231"/>
      <c r="X668" s="231"/>
      <c r="Y668" s="231"/>
      <c r="Z668" s="231"/>
    </row>
    <row r="669" spans="1:26" ht="14.25" customHeight="1">
      <c r="A669" s="63"/>
      <c r="B669" s="63"/>
      <c r="C669" s="63"/>
      <c r="D669" s="63"/>
      <c r="E669" s="63"/>
      <c r="F669" s="63"/>
      <c r="G669" s="63"/>
      <c r="H669" s="63"/>
      <c r="I669" s="63"/>
      <c r="J669" s="63"/>
      <c r="K669" s="50"/>
      <c r="L669" s="231"/>
      <c r="M669" s="231"/>
      <c r="N669" s="231"/>
      <c r="O669" s="231"/>
      <c r="P669" s="231"/>
      <c r="Q669" s="231"/>
      <c r="R669" s="231"/>
      <c r="S669" s="231"/>
      <c r="T669" s="231"/>
      <c r="U669" s="231"/>
      <c r="V669" s="231"/>
      <c r="W669" s="231"/>
      <c r="X669" s="231"/>
      <c r="Y669" s="231"/>
      <c r="Z669" s="231"/>
    </row>
    <row r="670" spans="1:26" ht="14.25" customHeight="1">
      <c r="A670" s="63"/>
      <c r="B670" s="63"/>
      <c r="C670" s="63"/>
      <c r="D670" s="63"/>
      <c r="E670" s="63"/>
      <c r="F670" s="63"/>
      <c r="G670" s="63"/>
      <c r="H670" s="63"/>
      <c r="I670" s="63"/>
      <c r="J670" s="63"/>
      <c r="K670" s="50"/>
      <c r="L670" s="231"/>
      <c r="M670" s="231"/>
      <c r="N670" s="231"/>
      <c r="O670" s="231"/>
      <c r="P670" s="231"/>
      <c r="Q670" s="231"/>
      <c r="R670" s="231"/>
      <c r="S670" s="231"/>
      <c r="T670" s="231"/>
      <c r="U670" s="231"/>
      <c r="V670" s="231"/>
      <c r="W670" s="231"/>
      <c r="X670" s="231"/>
      <c r="Y670" s="231"/>
      <c r="Z670" s="231"/>
    </row>
    <row r="671" spans="1:26" ht="14.25" customHeight="1">
      <c r="A671" s="63"/>
      <c r="B671" s="63"/>
      <c r="C671" s="63"/>
      <c r="D671" s="63"/>
      <c r="E671" s="63"/>
      <c r="F671" s="63"/>
      <c r="G671" s="63"/>
      <c r="H671" s="63"/>
      <c r="I671" s="63"/>
      <c r="J671" s="63"/>
      <c r="K671" s="50"/>
      <c r="L671" s="231"/>
      <c r="M671" s="231"/>
      <c r="N671" s="231"/>
      <c r="O671" s="231"/>
      <c r="P671" s="231"/>
      <c r="Q671" s="231"/>
      <c r="R671" s="231"/>
      <c r="S671" s="231"/>
      <c r="T671" s="231"/>
      <c r="U671" s="231"/>
      <c r="V671" s="231"/>
      <c r="W671" s="231"/>
      <c r="X671" s="231"/>
      <c r="Y671" s="231"/>
      <c r="Z671" s="231"/>
    </row>
    <row r="672" spans="1:26" ht="14.25" customHeight="1">
      <c r="A672" s="63"/>
      <c r="B672" s="63"/>
      <c r="C672" s="63"/>
      <c r="D672" s="63"/>
      <c r="E672" s="63"/>
      <c r="F672" s="63"/>
      <c r="G672" s="63"/>
      <c r="H672" s="63"/>
      <c r="I672" s="63"/>
      <c r="J672" s="63"/>
      <c r="K672" s="50"/>
      <c r="L672" s="231"/>
      <c r="M672" s="231"/>
      <c r="N672" s="231"/>
      <c r="O672" s="231"/>
      <c r="P672" s="231"/>
      <c r="Q672" s="231"/>
      <c r="R672" s="231"/>
      <c r="S672" s="231"/>
      <c r="T672" s="231"/>
      <c r="U672" s="231"/>
      <c r="V672" s="231"/>
      <c r="W672" s="231"/>
      <c r="X672" s="231"/>
      <c r="Y672" s="231"/>
      <c r="Z672" s="231"/>
    </row>
    <row r="673" spans="1:26" ht="14.25" customHeight="1">
      <c r="A673" s="63"/>
      <c r="B673" s="63"/>
      <c r="C673" s="63"/>
      <c r="D673" s="63"/>
      <c r="E673" s="63"/>
      <c r="F673" s="63"/>
      <c r="G673" s="63"/>
      <c r="H673" s="63"/>
      <c r="I673" s="63"/>
      <c r="J673" s="63"/>
      <c r="K673" s="50"/>
      <c r="L673" s="231"/>
      <c r="M673" s="231"/>
      <c r="N673" s="231"/>
      <c r="O673" s="231"/>
      <c r="P673" s="231"/>
      <c r="Q673" s="231"/>
      <c r="R673" s="231"/>
      <c r="S673" s="231"/>
      <c r="T673" s="231"/>
      <c r="U673" s="231"/>
      <c r="V673" s="231"/>
      <c r="W673" s="231"/>
      <c r="X673" s="231"/>
      <c r="Y673" s="231"/>
      <c r="Z673" s="231"/>
    </row>
    <row r="674" spans="1:26" ht="14.25" customHeight="1">
      <c r="A674" s="63"/>
      <c r="B674" s="63"/>
      <c r="C674" s="63"/>
      <c r="D674" s="63"/>
      <c r="E674" s="63"/>
      <c r="F674" s="63"/>
      <c r="G674" s="63"/>
      <c r="H674" s="63"/>
      <c r="I674" s="63"/>
      <c r="J674" s="63"/>
      <c r="K674" s="50"/>
      <c r="L674" s="231"/>
      <c r="M674" s="231"/>
      <c r="N674" s="231"/>
      <c r="O674" s="231"/>
      <c r="P674" s="231"/>
      <c r="Q674" s="231"/>
      <c r="R674" s="231"/>
      <c r="S674" s="231"/>
      <c r="T674" s="231"/>
      <c r="U674" s="231"/>
      <c r="V674" s="231"/>
      <c r="W674" s="231"/>
      <c r="X674" s="231"/>
      <c r="Y674" s="231"/>
      <c r="Z674" s="231"/>
    </row>
    <row r="675" spans="1:26" ht="14.25" customHeight="1">
      <c r="A675" s="63"/>
      <c r="B675" s="63"/>
      <c r="C675" s="63"/>
      <c r="D675" s="63"/>
      <c r="E675" s="63"/>
      <c r="F675" s="63"/>
      <c r="G675" s="63"/>
      <c r="H675" s="63"/>
      <c r="I675" s="63"/>
      <c r="J675" s="63"/>
      <c r="K675" s="50"/>
      <c r="L675" s="231"/>
      <c r="M675" s="231"/>
      <c r="N675" s="231"/>
      <c r="O675" s="231"/>
      <c r="P675" s="231"/>
      <c r="Q675" s="231"/>
      <c r="R675" s="231"/>
      <c r="S675" s="231"/>
      <c r="T675" s="231"/>
      <c r="U675" s="231"/>
      <c r="V675" s="231"/>
      <c r="W675" s="231"/>
      <c r="X675" s="231"/>
      <c r="Y675" s="231"/>
      <c r="Z675" s="231"/>
    </row>
    <row r="676" spans="1:26" ht="14.25" customHeight="1">
      <c r="A676" s="63"/>
      <c r="B676" s="63"/>
      <c r="C676" s="63"/>
      <c r="D676" s="63"/>
      <c r="E676" s="63"/>
      <c r="F676" s="63"/>
      <c r="G676" s="63"/>
      <c r="H676" s="63"/>
      <c r="I676" s="63"/>
      <c r="J676" s="63"/>
      <c r="K676" s="50"/>
      <c r="L676" s="231"/>
      <c r="M676" s="231"/>
      <c r="N676" s="231"/>
      <c r="O676" s="231"/>
      <c r="P676" s="231"/>
      <c r="Q676" s="231"/>
      <c r="R676" s="231"/>
      <c r="S676" s="231"/>
      <c r="T676" s="231"/>
      <c r="U676" s="231"/>
      <c r="V676" s="231"/>
      <c r="W676" s="231"/>
      <c r="X676" s="231"/>
      <c r="Y676" s="231"/>
      <c r="Z676" s="231"/>
    </row>
    <row r="677" spans="1:26" ht="14.25" customHeight="1">
      <c r="A677" s="63"/>
      <c r="B677" s="63"/>
      <c r="C677" s="63"/>
      <c r="D677" s="63"/>
      <c r="E677" s="63"/>
      <c r="F677" s="63"/>
      <c r="G677" s="63"/>
      <c r="H677" s="63"/>
      <c r="I677" s="63"/>
      <c r="J677" s="63"/>
      <c r="K677" s="50"/>
      <c r="L677" s="231"/>
      <c r="M677" s="231"/>
      <c r="N677" s="231"/>
      <c r="O677" s="231"/>
      <c r="P677" s="231"/>
      <c r="Q677" s="231"/>
      <c r="R677" s="231"/>
      <c r="S677" s="231"/>
      <c r="T677" s="231"/>
      <c r="U677" s="231"/>
      <c r="V677" s="231"/>
      <c r="W677" s="231"/>
      <c r="X677" s="231"/>
      <c r="Y677" s="231"/>
      <c r="Z677" s="231"/>
    </row>
    <row r="678" spans="1:26" ht="14.25" customHeight="1">
      <c r="A678" s="63"/>
      <c r="B678" s="63"/>
      <c r="C678" s="63"/>
      <c r="D678" s="63"/>
      <c r="E678" s="63"/>
      <c r="F678" s="63"/>
      <c r="G678" s="63"/>
      <c r="H678" s="63"/>
      <c r="I678" s="63"/>
      <c r="J678" s="63"/>
      <c r="K678" s="50"/>
      <c r="L678" s="231"/>
      <c r="M678" s="231"/>
      <c r="N678" s="231"/>
      <c r="O678" s="231"/>
      <c r="P678" s="231"/>
      <c r="Q678" s="231"/>
      <c r="R678" s="231"/>
      <c r="S678" s="231"/>
      <c r="T678" s="231"/>
      <c r="U678" s="231"/>
      <c r="V678" s="231"/>
      <c r="W678" s="231"/>
      <c r="X678" s="231"/>
      <c r="Y678" s="231"/>
      <c r="Z678" s="231"/>
    </row>
    <row r="679" spans="1:26" ht="14.25" customHeight="1">
      <c r="A679" s="63"/>
      <c r="B679" s="63"/>
      <c r="C679" s="63"/>
      <c r="D679" s="63"/>
      <c r="E679" s="63"/>
      <c r="F679" s="63"/>
      <c r="G679" s="63"/>
      <c r="H679" s="63"/>
      <c r="I679" s="63"/>
      <c r="J679" s="63"/>
      <c r="K679" s="50"/>
      <c r="L679" s="231"/>
      <c r="M679" s="231"/>
      <c r="N679" s="231"/>
      <c r="O679" s="231"/>
      <c r="P679" s="231"/>
      <c r="Q679" s="231"/>
      <c r="R679" s="231"/>
      <c r="S679" s="231"/>
      <c r="T679" s="231"/>
      <c r="U679" s="231"/>
      <c r="V679" s="231"/>
      <c r="W679" s="231"/>
      <c r="X679" s="231"/>
      <c r="Y679" s="231"/>
      <c r="Z679" s="231"/>
    </row>
    <row r="680" spans="1:26" ht="14.25" customHeight="1">
      <c r="A680" s="63"/>
      <c r="B680" s="63"/>
      <c r="C680" s="63"/>
      <c r="D680" s="63"/>
      <c r="E680" s="63"/>
      <c r="F680" s="63"/>
      <c r="G680" s="63"/>
      <c r="H680" s="63"/>
      <c r="I680" s="63"/>
      <c r="J680" s="63"/>
      <c r="K680" s="50"/>
      <c r="L680" s="231"/>
      <c r="M680" s="231"/>
      <c r="N680" s="231"/>
      <c r="O680" s="231"/>
      <c r="P680" s="231"/>
      <c r="Q680" s="231"/>
      <c r="R680" s="231"/>
      <c r="S680" s="231"/>
      <c r="T680" s="231"/>
      <c r="U680" s="231"/>
      <c r="V680" s="231"/>
      <c r="W680" s="231"/>
      <c r="X680" s="231"/>
      <c r="Y680" s="231"/>
      <c r="Z680" s="231"/>
    </row>
    <row r="681" spans="1:26" ht="14.25" customHeight="1">
      <c r="A681" s="63"/>
      <c r="B681" s="63"/>
      <c r="C681" s="63"/>
      <c r="D681" s="63"/>
      <c r="E681" s="63"/>
      <c r="F681" s="63"/>
      <c r="G681" s="63"/>
      <c r="H681" s="63"/>
      <c r="I681" s="63"/>
      <c r="J681" s="63"/>
      <c r="K681" s="50"/>
      <c r="L681" s="231"/>
      <c r="M681" s="231"/>
      <c r="N681" s="231"/>
      <c r="O681" s="231"/>
      <c r="P681" s="231"/>
      <c r="Q681" s="231"/>
      <c r="R681" s="231"/>
      <c r="S681" s="231"/>
      <c r="T681" s="231"/>
      <c r="U681" s="231"/>
      <c r="V681" s="231"/>
      <c r="W681" s="231"/>
      <c r="X681" s="231"/>
      <c r="Y681" s="231"/>
      <c r="Z681" s="231"/>
    </row>
    <row r="682" spans="1:26" ht="14.25" customHeight="1">
      <c r="A682" s="63"/>
      <c r="B682" s="63"/>
      <c r="C682" s="63"/>
      <c r="D682" s="63"/>
      <c r="E682" s="63"/>
      <c r="F682" s="63"/>
      <c r="G682" s="63"/>
      <c r="H682" s="63"/>
      <c r="I682" s="63"/>
      <c r="J682" s="63"/>
      <c r="K682" s="50"/>
      <c r="L682" s="231"/>
      <c r="M682" s="231"/>
      <c r="N682" s="231"/>
      <c r="O682" s="231"/>
      <c r="P682" s="231"/>
      <c r="Q682" s="231"/>
      <c r="R682" s="231"/>
      <c r="S682" s="231"/>
      <c r="T682" s="231"/>
      <c r="U682" s="231"/>
      <c r="V682" s="231"/>
      <c r="W682" s="231"/>
      <c r="X682" s="231"/>
      <c r="Y682" s="231"/>
      <c r="Z682" s="231"/>
    </row>
    <row r="683" spans="1:26" ht="14.25" customHeight="1">
      <c r="A683" s="63"/>
      <c r="B683" s="63"/>
      <c r="C683" s="63"/>
      <c r="D683" s="63"/>
      <c r="E683" s="63"/>
      <c r="F683" s="63"/>
      <c r="G683" s="63"/>
      <c r="H683" s="63"/>
      <c r="I683" s="63"/>
      <c r="J683" s="63"/>
      <c r="K683" s="50"/>
      <c r="L683" s="231"/>
      <c r="M683" s="231"/>
      <c r="N683" s="231"/>
      <c r="O683" s="231"/>
      <c r="P683" s="231"/>
      <c r="Q683" s="231"/>
      <c r="R683" s="231"/>
      <c r="S683" s="231"/>
      <c r="T683" s="231"/>
      <c r="U683" s="231"/>
      <c r="V683" s="231"/>
      <c r="W683" s="231"/>
      <c r="X683" s="231"/>
      <c r="Y683" s="231"/>
      <c r="Z683" s="231"/>
    </row>
    <row r="684" spans="1:26" ht="14.25" customHeight="1">
      <c r="A684" s="63"/>
      <c r="B684" s="63"/>
      <c r="C684" s="63"/>
      <c r="D684" s="63"/>
      <c r="E684" s="63"/>
      <c r="F684" s="63"/>
      <c r="G684" s="63"/>
      <c r="H684" s="63"/>
      <c r="I684" s="63"/>
      <c r="J684" s="63"/>
      <c r="K684" s="50"/>
      <c r="L684" s="231"/>
      <c r="M684" s="231"/>
      <c r="N684" s="231"/>
      <c r="O684" s="231"/>
      <c r="P684" s="231"/>
      <c r="Q684" s="231"/>
      <c r="R684" s="231"/>
      <c r="S684" s="231"/>
      <c r="T684" s="231"/>
      <c r="U684" s="231"/>
      <c r="V684" s="231"/>
      <c r="W684" s="231"/>
      <c r="X684" s="231"/>
      <c r="Y684" s="231"/>
      <c r="Z684" s="231"/>
    </row>
    <row r="685" spans="1:26" ht="14.25" customHeight="1">
      <c r="A685" s="63"/>
      <c r="B685" s="63"/>
      <c r="C685" s="63"/>
      <c r="D685" s="63"/>
      <c r="E685" s="63"/>
      <c r="F685" s="63"/>
      <c r="G685" s="63"/>
      <c r="H685" s="63"/>
      <c r="I685" s="63"/>
      <c r="J685" s="63"/>
      <c r="K685" s="50"/>
      <c r="L685" s="231"/>
      <c r="M685" s="231"/>
      <c r="N685" s="231"/>
      <c r="O685" s="231"/>
      <c r="P685" s="231"/>
      <c r="Q685" s="231"/>
      <c r="R685" s="231"/>
      <c r="S685" s="231"/>
      <c r="T685" s="231"/>
      <c r="U685" s="231"/>
      <c r="V685" s="231"/>
      <c r="W685" s="231"/>
      <c r="X685" s="231"/>
      <c r="Y685" s="231"/>
      <c r="Z685" s="231"/>
    </row>
    <row r="686" spans="1:26" ht="14.25" customHeight="1">
      <c r="A686" s="63"/>
      <c r="B686" s="63"/>
      <c r="C686" s="63"/>
      <c r="D686" s="63"/>
      <c r="E686" s="63"/>
      <c r="F686" s="63"/>
      <c r="G686" s="63"/>
      <c r="H686" s="63"/>
      <c r="I686" s="63"/>
      <c r="J686" s="63"/>
      <c r="K686" s="50"/>
      <c r="L686" s="231"/>
      <c r="M686" s="231"/>
      <c r="N686" s="231"/>
      <c r="O686" s="231"/>
      <c r="P686" s="231"/>
      <c r="Q686" s="231"/>
      <c r="R686" s="231"/>
      <c r="S686" s="231"/>
      <c r="T686" s="231"/>
      <c r="U686" s="231"/>
      <c r="V686" s="231"/>
      <c r="W686" s="231"/>
      <c r="X686" s="231"/>
      <c r="Y686" s="231"/>
      <c r="Z686" s="231"/>
    </row>
    <row r="687" spans="1:26" ht="14.25" customHeight="1">
      <c r="A687" s="63"/>
      <c r="B687" s="63"/>
      <c r="C687" s="63"/>
      <c r="D687" s="63"/>
      <c r="E687" s="63"/>
      <c r="F687" s="63"/>
      <c r="G687" s="63"/>
      <c r="H687" s="63"/>
      <c r="I687" s="63"/>
      <c r="J687" s="63"/>
      <c r="K687" s="50"/>
      <c r="L687" s="231"/>
      <c r="M687" s="231"/>
      <c r="N687" s="231"/>
      <c r="O687" s="231"/>
      <c r="P687" s="231"/>
      <c r="Q687" s="231"/>
      <c r="R687" s="231"/>
      <c r="S687" s="231"/>
      <c r="T687" s="231"/>
      <c r="U687" s="231"/>
      <c r="V687" s="231"/>
      <c r="W687" s="231"/>
      <c r="X687" s="231"/>
      <c r="Y687" s="231"/>
      <c r="Z687" s="231"/>
    </row>
    <row r="688" spans="1:26" ht="14.25" customHeight="1">
      <c r="A688" s="63"/>
      <c r="B688" s="63"/>
      <c r="C688" s="63"/>
      <c r="D688" s="63"/>
      <c r="E688" s="63"/>
      <c r="F688" s="63"/>
      <c r="G688" s="63"/>
      <c r="H688" s="63"/>
      <c r="I688" s="63"/>
      <c r="J688" s="63"/>
      <c r="K688" s="50"/>
      <c r="L688" s="231"/>
      <c r="M688" s="231"/>
      <c r="N688" s="231"/>
      <c r="O688" s="231"/>
      <c r="P688" s="231"/>
      <c r="Q688" s="231"/>
      <c r="R688" s="231"/>
      <c r="S688" s="231"/>
      <c r="T688" s="231"/>
      <c r="U688" s="231"/>
      <c r="V688" s="231"/>
      <c r="W688" s="231"/>
      <c r="X688" s="231"/>
      <c r="Y688" s="231"/>
      <c r="Z688" s="231"/>
    </row>
    <row r="689" spans="1:26" ht="14.25" customHeight="1">
      <c r="A689" s="63"/>
      <c r="B689" s="63"/>
      <c r="C689" s="63"/>
      <c r="D689" s="63"/>
      <c r="E689" s="63"/>
      <c r="F689" s="63"/>
      <c r="G689" s="63"/>
      <c r="H689" s="63"/>
      <c r="I689" s="63"/>
      <c r="J689" s="63"/>
      <c r="K689" s="50"/>
      <c r="L689" s="231"/>
      <c r="M689" s="231"/>
      <c r="N689" s="231"/>
      <c r="O689" s="231"/>
      <c r="P689" s="231"/>
      <c r="Q689" s="231"/>
      <c r="R689" s="231"/>
      <c r="S689" s="231"/>
      <c r="T689" s="231"/>
      <c r="U689" s="231"/>
      <c r="V689" s="231"/>
      <c r="W689" s="231"/>
      <c r="X689" s="231"/>
      <c r="Y689" s="231"/>
      <c r="Z689" s="231"/>
    </row>
    <row r="690" spans="1:26" ht="14.25" customHeight="1">
      <c r="A690" s="63"/>
      <c r="B690" s="63"/>
      <c r="C690" s="63"/>
      <c r="D690" s="63"/>
      <c r="E690" s="63"/>
      <c r="F690" s="63"/>
      <c r="G690" s="63"/>
      <c r="H690" s="63"/>
      <c r="I690" s="63"/>
      <c r="J690" s="63"/>
      <c r="K690" s="50"/>
      <c r="L690" s="231"/>
      <c r="M690" s="231"/>
      <c r="N690" s="231"/>
      <c r="O690" s="231"/>
      <c r="P690" s="231"/>
      <c r="Q690" s="231"/>
      <c r="R690" s="231"/>
      <c r="S690" s="231"/>
      <c r="T690" s="231"/>
      <c r="U690" s="231"/>
      <c r="V690" s="231"/>
      <c r="W690" s="231"/>
      <c r="X690" s="231"/>
      <c r="Y690" s="231"/>
      <c r="Z690" s="231"/>
    </row>
    <row r="691" spans="1:26" ht="14.25" customHeight="1">
      <c r="A691" s="63"/>
      <c r="B691" s="63"/>
      <c r="C691" s="63"/>
      <c r="D691" s="63"/>
      <c r="E691" s="63"/>
      <c r="F691" s="63"/>
      <c r="G691" s="63"/>
      <c r="H691" s="63"/>
      <c r="I691" s="63"/>
      <c r="J691" s="63"/>
      <c r="K691" s="50"/>
      <c r="L691" s="231"/>
      <c r="M691" s="231"/>
      <c r="N691" s="231"/>
      <c r="O691" s="231"/>
      <c r="P691" s="231"/>
      <c r="Q691" s="231"/>
      <c r="R691" s="231"/>
      <c r="S691" s="231"/>
      <c r="T691" s="231"/>
      <c r="U691" s="231"/>
      <c r="V691" s="231"/>
      <c r="W691" s="231"/>
      <c r="X691" s="231"/>
      <c r="Y691" s="231"/>
      <c r="Z691" s="231"/>
    </row>
    <row r="692" spans="1:26" ht="14.25" customHeight="1">
      <c r="A692" s="63"/>
      <c r="B692" s="63"/>
      <c r="C692" s="63"/>
      <c r="D692" s="63"/>
      <c r="E692" s="63"/>
      <c r="F692" s="63"/>
      <c r="G692" s="63"/>
      <c r="H692" s="63"/>
      <c r="I692" s="63"/>
      <c r="J692" s="63"/>
      <c r="K692" s="50"/>
      <c r="L692" s="231"/>
      <c r="M692" s="231"/>
      <c r="N692" s="231"/>
      <c r="O692" s="231"/>
      <c r="P692" s="231"/>
      <c r="Q692" s="231"/>
      <c r="R692" s="231"/>
      <c r="S692" s="231"/>
      <c r="T692" s="231"/>
      <c r="U692" s="231"/>
      <c r="V692" s="231"/>
      <c r="W692" s="231"/>
      <c r="X692" s="231"/>
      <c r="Y692" s="231"/>
      <c r="Z692" s="231"/>
    </row>
    <row r="693" spans="1:26" ht="14.25" customHeight="1">
      <c r="A693" s="63"/>
      <c r="B693" s="63"/>
      <c r="C693" s="63"/>
      <c r="D693" s="63"/>
      <c r="E693" s="63"/>
      <c r="F693" s="63"/>
      <c r="G693" s="63"/>
      <c r="H693" s="63"/>
      <c r="I693" s="63"/>
      <c r="J693" s="63"/>
      <c r="K693" s="50"/>
      <c r="L693" s="231"/>
      <c r="M693" s="231"/>
      <c r="N693" s="231"/>
      <c r="O693" s="231"/>
      <c r="P693" s="231"/>
      <c r="Q693" s="231"/>
      <c r="R693" s="231"/>
      <c r="S693" s="231"/>
      <c r="T693" s="231"/>
      <c r="U693" s="231"/>
      <c r="V693" s="231"/>
      <c r="W693" s="231"/>
      <c r="X693" s="231"/>
      <c r="Y693" s="231"/>
      <c r="Z693" s="231"/>
    </row>
    <row r="694" spans="1:26" ht="14.25" customHeight="1">
      <c r="A694" s="63"/>
      <c r="B694" s="63"/>
      <c r="C694" s="63"/>
      <c r="D694" s="63"/>
      <c r="E694" s="63"/>
      <c r="F694" s="63"/>
      <c r="G694" s="63"/>
      <c r="H694" s="63"/>
      <c r="I694" s="63"/>
      <c r="J694" s="63"/>
      <c r="K694" s="50"/>
      <c r="L694" s="231"/>
      <c r="M694" s="231"/>
      <c r="N694" s="231"/>
      <c r="O694" s="231"/>
      <c r="P694" s="231"/>
      <c r="Q694" s="231"/>
      <c r="R694" s="231"/>
      <c r="S694" s="231"/>
      <c r="T694" s="231"/>
      <c r="U694" s="231"/>
      <c r="V694" s="231"/>
      <c r="W694" s="231"/>
      <c r="X694" s="231"/>
      <c r="Y694" s="231"/>
      <c r="Z694" s="231"/>
    </row>
    <row r="695" spans="1:26" ht="14.25" customHeight="1">
      <c r="A695" s="63"/>
      <c r="B695" s="63"/>
      <c r="C695" s="63"/>
      <c r="D695" s="63"/>
      <c r="E695" s="63"/>
      <c r="F695" s="63"/>
      <c r="G695" s="63"/>
      <c r="H695" s="63"/>
      <c r="I695" s="63"/>
      <c r="J695" s="63"/>
      <c r="K695" s="50"/>
      <c r="L695" s="231"/>
      <c r="M695" s="231"/>
      <c r="N695" s="231"/>
      <c r="O695" s="231"/>
      <c r="P695" s="231"/>
      <c r="Q695" s="231"/>
      <c r="R695" s="231"/>
      <c r="S695" s="231"/>
      <c r="T695" s="231"/>
      <c r="U695" s="231"/>
      <c r="V695" s="231"/>
      <c r="W695" s="231"/>
      <c r="X695" s="231"/>
      <c r="Y695" s="231"/>
      <c r="Z695" s="231"/>
    </row>
    <row r="696" spans="1:26" ht="14.25" customHeight="1">
      <c r="A696" s="63"/>
      <c r="B696" s="63"/>
      <c r="C696" s="63"/>
      <c r="D696" s="63"/>
      <c r="E696" s="63"/>
      <c r="F696" s="63"/>
      <c r="G696" s="63"/>
      <c r="H696" s="63"/>
      <c r="I696" s="63"/>
      <c r="J696" s="63"/>
      <c r="K696" s="50"/>
      <c r="L696" s="231"/>
      <c r="M696" s="231"/>
      <c r="N696" s="231"/>
      <c r="O696" s="231"/>
      <c r="P696" s="231"/>
      <c r="Q696" s="231"/>
      <c r="R696" s="231"/>
      <c r="S696" s="231"/>
      <c r="T696" s="231"/>
      <c r="U696" s="231"/>
      <c r="V696" s="231"/>
      <c r="W696" s="231"/>
      <c r="X696" s="231"/>
      <c r="Y696" s="231"/>
      <c r="Z696" s="231"/>
    </row>
    <row r="697" spans="1:26" ht="14.25" customHeight="1">
      <c r="A697" s="63"/>
      <c r="B697" s="63"/>
      <c r="C697" s="63"/>
      <c r="D697" s="63"/>
      <c r="E697" s="63"/>
      <c r="F697" s="63"/>
      <c r="G697" s="63"/>
      <c r="H697" s="63"/>
      <c r="I697" s="63"/>
      <c r="J697" s="63"/>
      <c r="K697" s="50"/>
      <c r="L697" s="231"/>
      <c r="M697" s="231"/>
      <c r="N697" s="231"/>
      <c r="O697" s="231"/>
      <c r="P697" s="231"/>
      <c r="Q697" s="231"/>
      <c r="R697" s="231"/>
      <c r="S697" s="231"/>
      <c r="T697" s="231"/>
      <c r="U697" s="231"/>
      <c r="V697" s="231"/>
      <c r="W697" s="231"/>
      <c r="X697" s="231"/>
      <c r="Y697" s="231"/>
      <c r="Z697" s="231"/>
    </row>
    <row r="698" spans="1:26" ht="14.25" customHeight="1">
      <c r="A698" s="63"/>
      <c r="B698" s="63"/>
      <c r="C698" s="63"/>
      <c r="D698" s="63"/>
      <c r="E698" s="63"/>
      <c r="F698" s="63"/>
      <c r="G698" s="63"/>
      <c r="H698" s="63"/>
      <c r="I698" s="63"/>
      <c r="J698" s="63"/>
      <c r="K698" s="50"/>
      <c r="L698" s="231"/>
      <c r="M698" s="231"/>
      <c r="N698" s="231"/>
      <c r="O698" s="231"/>
      <c r="P698" s="231"/>
      <c r="Q698" s="231"/>
      <c r="R698" s="231"/>
      <c r="S698" s="231"/>
      <c r="T698" s="231"/>
      <c r="U698" s="231"/>
      <c r="V698" s="231"/>
      <c r="W698" s="231"/>
      <c r="X698" s="231"/>
      <c r="Y698" s="231"/>
      <c r="Z698" s="231"/>
    </row>
    <row r="699" spans="1:26" ht="14.25" customHeight="1">
      <c r="A699" s="63"/>
      <c r="B699" s="63"/>
      <c r="C699" s="63"/>
      <c r="D699" s="63"/>
      <c r="E699" s="63"/>
      <c r="F699" s="63"/>
      <c r="G699" s="63"/>
      <c r="H699" s="63"/>
      <c r="I699" s="63"/>
      <c r="J699" s="63"/>
      <c r="K699" s="50"/>
      <c r="L699" s="231"/>
      <c r="M699" s="231"/>
      <c r="N699" s="231"/>
      <c r="O699" s="231"/>
      <c r="P699" s="231"/>
      <c r="Q699" s="231"/>
      <c r="R699" s="231"/>
      <c r="S699" s="231"/>
      <c r="T699" s="231"/>
      <c r="U699" s="231"/>
      <c r="V699" s="231"/>
      <c r="W699" s="231"/>
      <c r="X699" s="231"/>
      <c r="Y699" s="231"/>
      <c r="Z699" s="231"/>
    </row>
    <row r="700" spans="1:26" ht="14.25" customHeight="1">
      <c r="A700" s="63"/>
      <c r="B700" s="63"/>
      <c r="C700" s="63"/>
      <c r="D700" s="63"/>
      <c r="E700" s="63"/>
      <c r="F700" s="63"/>
      <c r="G700" s="63"/>
      <c r="H700" s="63"/>
      <c r="I700" s="63"/>
      <c r="J700" s="63"/>
      <c r="K700" s="50"/>
      <c r="L700" s="231"/>
      <c r="M700" s="231"/>
      <c r="N700" s="231"/>
      <c r="O700" s="231"/>
      <c r="P700" s="231"/>
      <c r="Q700" s="231"/>
      <c r="R700" s="231"/>
      <c r="S700" s="231"/>
      <c r="T700" s="231"/>
      <c r="U700" s="231"/>
      <c r="V700" s="231"/>
      <c r="W700" s="231"/>
      <c r="X700" s="231"/>
      <c r="Y700" s="231"/>
      <c r="Z700" s="231"/>
    </row>
    <row r="701" spans="1:26" ht="14.25" customHeight="1">
      <c r="A701" s="63"/>
      <c r="B701" s="63"/>
      <c r="C701" s="63"/>
      <c r="D701" s="63"/>
      <c r="E701" s="63"/>
      <c r="F701" s="63"/>
      <c r="G701" s="63"/>
      <c r="H701" s="63"/>
      <c r="I701" s="63"/>
      <c r="J701" s="63"/>
      <c r="K701" s="50"/>
      <c r="L701" s="231"/>
      <c r="M701" s="231"/>
      <c r="N701" s="231"/>
      <c r="O701" s="231"/>
      <c r="P701" s="231"/>
      <c r="Q701" s="231"/>
      <c r="R701" s="231"/>
      <c r="S701" s="231"/>
      <c r="T701" s="231"/>
      <c r="U701" s="231"/>
      <c r="V701" s="231"/>
      <c r="W701" s="231"/>
      <c r="X701" s="231"/>
      <c r="Y701" s="231"/>
      <c r="Z701" s="231"/>
    </row>
    <row r="702" spans="1:26" ht="14.25" customHeight="1">
      <c r="A702" s="63"/>
      <c r="B702" s="63"/>
      <c r="C702" s="63"/>
      <c r="D702" s="63"/>
      <c r="E702" s="63"/>
      <c r="F702" s="63"/>
      <c r="G702" s="63"/>
      <c r="H702" s="63"/>
      <c r="I702" s="63"/>
      <c r="J702" s="63"/>
      <c r="K702" s="50"/>
      <c r="L702" s="231"/>
      <c r="M702" s="231"/>
      <c r="N702" s="231"/>
      <c r="O702" s="231"/>
      <c r="P702" s="231"/>
      <c r="Q702" s="231"/>
      <c r="R702" s="231"/>
      <c r="S702" s="231"/>
      <c r="T702" s="231"/>
      <c r="U702" s="231"/>
      <c r="V702" s="231"/>
      <c r="W702" s="231"/>
      <c r="X702" s="231"/>
      <c r="Y702" s="231"/>
      <c r="Z702" s="231"/>
    </row>
    <row r="703" spans="1:26" ht="14.25" customHeight="1">
      <c r="A703" s="63"/>
      <c r="B703" s="63"/>
      <c r="C703" s="63"/>
      <c r="D703" s="63"/>
      <c r="E703" s="63"/>
      <c r="F703" s="63"/>
      <c r="G703" s="63"/>
      <c r="H703" s="63"/>
      <c r="I703" s="63"/>
      <c r="J703" s="63"/>
      <c r="K703" s="50"/>
      <c r="L703" s="231"/>
      <c r="M703" s="231"/>
      <c r="N703" s="231"/>
      <c r="O703" s="231"/>
      <c r="P703" s="231"/>
      <c r="Q703" s="231"/>
      <c r="R703" s="231"/>
      <c r="S703" s="231"/>
      <c r="T703" s="231"/>
      <c r="U703" s="231"/>
      <c r="V703" s="231"/>
      <c r="W703" s="231"/>
      <c r="X703" s="231"/>
      <c r="Y703" s="231"/>
      <c r="Z703" s="231"/>
    </row>
    <row r="704" spans="1:26" ht="14.25" customHeight="1">
      <c r="A704" s="63"/>
      <c r="B704" s="63"/>
      <c r="C704" s="63"/>
      <c r="D704" s="63"/>
      <c r="E704" s="63"/>
      <c r="F704" s="63"/>
      <c r="G704" s="63"/>
      <c r="H704" s="63"/>
      <c r="I704" s="63"/>
      <c r="J704" s="63"/>
      <c r="K704" s="50"/>
      <c r="L704" s="231"/>
      <c r="M704" s="231"/>
      <c r="N704" s="231"/>
      <c r="O704" s="231"/>
      <c r="P704" s="231"/>
      <c r="Q704" s="231"/>
      <c r="R704" s="231"/>
      <c r="S704" s="231"/>
      <c r="T704" s="231"/>
      <c r="U704" s="231"/>
      <c r="V704" s="231"/>
      <c r="W704" s="231"/>
      <c r="X704" s="231"/>
      <c r="Y704" s="231"/>
      <c r="Z704" s="231"/>
    </row>
    <row r="705" spans="1:26" ht="14.25" customHeight="1">
      <c r="A705" s="63"/>
      <c r="B705" s="63"/>
      <c r="C705" s="63"/>
      <c r="D705" s="63"/>
      <c r="E705" s="63"/>
      <c r="F705" s="63"/>
      <c r="G705" s="63"/>
      <c r="H705" s="63"/>
      <c r="I705" s="63"/>
      <c r="J705" s="63"/>
      <c r="K705" s="50"/>
      <c r="L705" s="231"/>
      <c r="M705" s="231"/>
      <c r="N705" s="231"/>
      <c r="O705" s="231"/>
      <c r="P705" s="231"/>
      <c r="Q705" s="231"/>
      <c r="R705" s="231"/>
      <c r="S705" s="231"/>
      <c r="T705" s="231"/>
      <c r="U705" s="231"/>
      <c r="V705" s="231"/>
      <c r="W705" s="231"/>
      <c r="X705" s="231"/>
      <c r="Y705" s="231"/>
      <c r="Z705" s="231"/>
    </row>
    <row r="706" spans="1:26" ht="14.25" customHeight="1">
      <c r="A706" s="63"/>
      <c r="B706" s="63"/>
      <c r="C706" s="63"/>
      <c r="D706" s="63"/>
      <c r="E706" s="63"/>
      <c r="F706" s="63"/>
      <c r="G706" s="63"/>
      <c r="H706" s="63"/>
      <c r="I706" s="63"/>
      <c r="J706" s="63"/>
      <c r="K706" s="50"/>
      <c r="L706" s="231"/>
      <c r="M706" s="231"/>
      <c r="N706" s="231"/>
      <c r="O706" s="231"/>
      <c r="P706" s="231"/>
      <c r="Q706" s="231"/>
      <c r="R706" s="231"/>
      <c r="S706" s="231"/>
      <c r="T706" s="231"/>
      <c r="U706" s="231"/>
      <c r="V706" s="231"/>
      <c r="W706" s="231"/>
      <c r="X706" s="231"/>
      <c r="Y706" s="231"/>
      <c r="Z706" s="231"/>
    </row>
    <row r="707" spans="1:26" ht="14.25" customHeight="1">
      <c r="A707" s="63"/>
      <c r="B707" s="63"/>
      <c r="C707" s="63"/>
      <c r="D707" s="63"/>
      <c r="E707" s="63"/>
      <c r="F707" s="63"/>
      <c r="G707" s="63"/>
      <c r="H707" s="63"/>
      <c r="I707" s="63"/>
      <c r="J707" s="63"/>
      <c r="K707" s="50"/>
      <c r="L707" s="231"/>
      <c r="M707" s="231"/>
      <c r="N707" s="231"/>
      <c r="O707" s="231"/>
      <c r="P707" s="231"/>
      <c r="Q707" s="231"/>
      <c r="R707" s="231"/>
      <c r="S707" s="231"/>
      <c r="T707" s="231"/>
      <c r="U707" s="231"/>
      <c r="V707" s="231"/>
      <c r="W707" s="231"/>
      <c r="X707" s="231"/>
      <c r="Y707" s="231"/>
      <c r="Z707" s="231"/>
    </row>
    <row r="708" spans="1:26" ht="14.25" customHeight="1">
      <c r="A708" s="63"/>
      <c r="B708" s="63"/>
      <c r="C708" s="63"/>
      <c r="D708" s="63"/>
      <c r="E708" s="63"/>
      <c r="F708" s="63"/>
      <c r="G708" s="63"/>
      <c r="H708" s="63"/>
      <c r="I708" s="63"/>
      <c r="J708" s="63"/>
      <c r="K708" s="50"/>
      <c r="L708" s="231"/>
      <c r="M708" s="231"/>
      <c r="N708" s="231"/>
      <c r="O708" s="231"/>
      <c r="P708" s="231"/>
      <c r="Q708" s="231"/>
      <c r="R708" s="231"/>
      <c r="S708" s="231"/>
      <c r="T708" s="231"/>
      <c r="U708" s="231"/>
      <c r="V708" s="231"/>
      <c r="W708" s="231"/>
      <c r="X708" s="231"/>
      <c r="Y708" s="231"/>
      <c r="Z708" s="231"/>
    </row>
    <row r="709" spans="1:26" ht="14.25" customHeight="1">
      <c r="A709" s="63"/>
      <c r="B709" s="63"/>
      <c r="C709" s="63"/>
      <c r="D709" s="63"/>
      <c r="E709" s="63"/>
      <c r="F709" s="63"/>
      <c r="G709" s="63"/>
      <c r="H709" s="63"/>
      <c r="I709" s="63"/>
      <c r="J709" s="63"/>
      <c r="K709" s="50"/>
      <c r="L709" s="231"/>
      <c r="M709" s="231"/>
      <c r="N709" s="231"/>
      <c r="O709" s="231"/>
      <c r="P709" s="231"/>
      <c r="Q709" s="231"/>
      <c r="R709" s="231"/>
      <c r="S709" s="231"/>
      <c r="T709" s="231"/>
      <c r="U709" s="231"/>
      <c r="V709" s="231"/>
      <c r="W709" s="231"/>
      <c r="X709" s="231"/>
      <c r="Y709" s="231"/>
      <c r="Z709" s="231"/>
    </row>
    <row r="710" spans="1:26" ht="14.25" customHeight="1">
      <c r="A710" s="63"/>
      <c r="B710" s="63"/>
      <c r="C710" s="63"/>
      <c r="D710" s="63"/>
      <c r="E710" s="63"/>
      <c r="F710" s="63"/>
      <c r="G710" s="63"/>
      <c r="H710" s="63"/>
      <c r="I710" s="63"/>
      <c r="J710" s="63"/>
      <c r="K710" s="50"/>
      <c r="L710" s="231"/>
      <c r="M710" s="231"/>
      <c r="N710" s="231"/>
      <c r="O710" s="231"/>
      <c r="P710" s="231"/>
      <c r="Q710" s="231"/>
      <c r="R710" s="231"/>
      <c r="S710" s="231"/>
      <c r="T710" s="231"/>
      <c r="U710" s="231"/>
      <c r="V710" s="231"/>
      <c r="W710" s="231"/>
      <c r="X710" s="231"/>
      <c r="Y710" s="231"/>
      <c r="Z710" s="231"/>
    </row>
    <row r="711" spans="1:26" ht="14.25" customHeight="1">
      <c r="A711" s="63"/>
      <c r="B711" s="63"/>
      <c r="C711" s="63"/>
      <c r="D711" s="63"/>
      <c r="E711" s="63"/>
      <c r="F711" s="63"/>
      <c r="G711" s="63"/>
      <c r="H711" s="63"/>
      <c r="I711" s="63"/>
      <c r="J711" s="63"/>
      <c r="K711" s="50"/>
      <c r="L711" s="231"/>
      <c r="M711" s="231"/>
      <c r="N711" s="231"/>
      <c r="O711" s="231"/>
      <c r="P711" s="231"/>
      <c r="Q711" s="231"/>
      <c r="R711" s="231"/>
      <c r="S711" s="231"/>
      <c r="T711" s="231"/>
      <c r="U711" s="231"/>
      <c r="V711" s="231"/>
      <c r="W711" s="231"/>
      <c r="X711" s="231"/>
      <c r="Y711" s="231"/>
      <c r="Z711" s="231"/>
    </row>
    <row r="712" spans="1:26" ht="14.25" customHeight="1">
      <c r="A712" s="63"/>
      <c r="B712" s="63"/>
      <c r="C712" s="63"/>
      <c r="D712" s="63"/>
      <c r="E712" s="63"/>
      <c r="F712" s="63"/>
      <c r="G712" s="63"/>
      <c r="H712" s="63"/>
      <c r="I712" s="63"/>
      <c r="J712" s="63"/>
      <c r="K712" s="50"/>
      <c r="L712" s="231"/>
      <c r="M712" s="231"/>
      <c r="N712" s="231"/>
      <c r="O712" s="231"/>
      <c r="P712" s="231"/>
      <c r="Q712" s="231"/>
      <c r="R712" s="231"/>
      <c r="S712" s="231"/>
      <c r="T712" s="231"/>
      <c r="U712" s="231"/>
      <c r="V712" s="231"/>
      <c r="W712" s="231"/>
      <c r="X712" s="231"/>
      <c r="Y712" s="231"/>
      <c r="Z712" s="231"/>
    </row>
    <row r="713" spans="1:26" ht="14.25" customHeight="1">
      <c r="A713" s="63"/>
      <c r="B713" s="63"/>
      <c r="C713" s="63"/>
      <c r="D713" s="63"/>
      <c r="E713" s="63"/>
      <c r="F713" s="63"/>
      <c r="G713" s="63"/>
      <c r="H713" s="63"/>
      <c r="I713" s="63"/>
      <c r="J713" s="63"/>
      <c r="K713" s="50"/>
      <c r="L713" s="231"/>
      <c r="M713" s="231"/>
      <c r="N713" s="231"/>
      <c r="O713" s="231"/>
      <c r="P713" s="231"/>
      <c r="Q713" s="231"/>
      <c r="R713" s="231"/>
      <c r="S713" s="231"/>
      <c r="T713" s="231"/>
      <c r="U713" s="231"/>
      <c r="V713" s="231"/>
      <c r="W713" s="231"/>
      <c r="X713" s="231"/>
      <c r="Y713" s="231"/>
      <c r="Z713" s="231"/>
    </row>
    <row r="714" spans="1:26" ht="14.25" customHeight="1">
      <c r="A714" s="63"/>
      <c r="B714" s="63"/>
      <c r="C714" s="63"/>
      <c r="D714" s="63"/>
      <c r="E714" s="63"/>
      <c r="F714" s="63"/>
      <c r="G714" s="63"/>
      <c r="H714" s="63"/>
      <c r="I714" s="63"/>
      <c r="J714" s="63"/>
      <c r="K714" s="50"/>
      <c r="L714" s="231"/>
      <c r="M714" s="231"/>
      <c r="N714" s="231"/>
      <c r="O714" s="231"/>
      <c r="P714" s="231"/>
      <c r="Q714" s="231"/>
      <c r="R714" s="231"/>
      <c r="S714" s="231"/>
      <c r="T714" s="231"/>
      <c r="U714" s="231"/>
      <c r="V714" s="231"/>
      <c r="W714" s="231"/>
      <c r="X714" s="231"/>
      <c r="Y714" s="231"/>
      <c r="Z714" s="231"/>
    </row>
    <row r="715" spans="1:26" ht="14.25" customHeight="1">
      <c r="A715" s="63"/>
      <c r="B715" s="63"/>
      <c r="C715" s="63"/>
      <c r="D715" s="63"/>
      <c r="E715" s="63"/>
      <c r="F715" s="63"/>
      <c r="G715" s="63"/>
      <c r="H715" s="63"/>
      <c r="I715" s="63"/>
      <c r="J715" s="63"/>
      <c r="K715" s="50"/>
      <c r="L715" s="231"/>
      <c r="M715" s="231"/>
      <c r="N715" s="231"/>
      <c r="O715" s="231"/>
      <c r="P715" s="231"/>
      <c r="Q715" s="231"/>
      <c r="R715" s="231"/>
      <c r="S715" s="231"/>
      <c r="T715" s="231"/>
      <c r="U715" s="231"/>
      <c r="V715" s="231"/>
      <c r="W715" s="231"/>
      <c r="X715" s="231"/>
      <c r="Y715" s="231"/>
      <c r="Z715" s="231"/>
    </row>
    <row r="716" spans="1:26" ht="14.25" customHeight="1">
      <c r="A716" s="63"/>
      <c r="B716" s="63"/>
      <c r="C716" s="63"/>
      <c r="D716" s="63"/>
      <c r="E716" s="63"/>
      <c r="F716" s="63"/>
      <c r="G716" s="63"/>
      <c r="H716" s="63"/>
      <c r="I716" s="63"/>
      <c r="J716" s="63"/>
      <c r="K716" s="50"/>
      <c r="L716" s="231"/>
      <c r="M716" s="231"/>
      <c r="N716" s="231"/>
      <c r="O716" s="231"/>
      <c r="P716" s="231"/>
      <c r="Q716" s="231"/>
      <c r="R716" s="231"/>
      <c r="S716" s="231"/>
      <c r="T716" s="231"/>
      <c r="U716" s="231"/>
      <c r="V716" s="231"/>
      <c r="W716" s="231"/>
      <c r="X716" s="231"/>
      <c r="Y716" s="231"/>
      <c r="Z716" s="231"/>
    </row>
    <row r="717" spans="1:26" ht="14.25" customHeight="1">
      <c r="A717" s="63"/>
      <c r="B717" s="63"/>
      <c r="C717" s="63"/>
      <c r="D717" s="63"/>
      <c r="E717" s="63"/>
      <c r="F717" s="63"/>
      <c r="G717" s="63"/>
      <c r="H717" s="63"/>
      <c r="I717" s="63"/>
      <c r="J717" s="63"/>
      <c r="K717" s="50"/>
      <c r="L717" s="231"/>
      <c r="M717" s="231"/>
      <c r="N717" s="231"/>
      <c r="O717" s="231"/>
      <c r="P717" s="231"/>
      <c r="Q717" s="231"/>
      <c r="R717" s="231"/>
      <c r="S717" s="231"/>
      <c r="T717" s="231"/>
      <c r="U717" s="231"/>
      <c r="V717" s="231"/>
      <c r="W717" s="231"/>
      <c r="X717" s="231"/>
      <c r="Y717" s="231"/>
      <c r="Z717" s="231"/>
    </row>
    <row r="718" spans="1:26" ht="14.25" customHeight="1">
      <c r="A718" s="63"/>
      <c r="B718" s="63"/>
      <c r="C718" s="63"/>
      <c r="D718" s="63"/>
      <c r="E718" s="63"/>
      <c r="F718" s="63"/>
      <c r="G718" s="63"/>
      <c r="H718" s="63"/>
      <c r="I718" s="63"/>
      <c r="J718" s="63"/>
      <c r="K718" s="50"/>
      <c r="L718" s="231"/>
      <c r="M718" s="231"/>
      <c r="N718" s="231"/>
      <c r="O718" s="231"/>
      <c r="P718" s="231"/>
      <c r="Q718" s="231"/>
      <c r="R718" s="231"/>
      <c r="S718" s="231"/>
      <c r="T718" s="231"/>
      <c r="U718" s="231"/>
      <c r="V718" s="231"/>
      <c r="W718" s="231"/>
      <c r="X718" s="231"/>
      <c r="Y718" s="231"/>
      <c r="Z718" s="231"/>
    </row>
    <row r="719" spans="1:26" ht="14.25" customHeight="1">
      <c r="A719" s="63"/>
      <c r="B719" s="63"/>
      <c r="C719" s="63"/>
      <c r="D719" s="63"/>
      <c r="E719" s="63"/>
      <c r="F719" s="63"/>
      <c r="G719" s="63"/>
      <c r="H719" s="63"/>
      <c r="I719" s="63"/>
      <c r="J719" s="63"/>
      <c r="K719" s="50"/>
      <c r="L719" s="231"/>
      <c r="M719" s="231"/>
      <c r="N719" s="231"/>
      <c r="O719" s="231"/>
      <c r="P719" s="231"/>
      <c r="Q719" s="231"/>
      <c r="R719" s="231"/>
      <c r="S719" s="231"/>
      <c r="T719" s="231"/>
      <c r="U719" s="231"/>
      <c r="V719" s="231"/>
      <c r="W719" s="231"/>
      <c r="X719" s="231"/>
      <c r="Y719" s="231"/>
      <c r="Z719" s="231"/>
    </row>
    <row r="720" spans="1:26" ht="14.25" customHeight="1">
      <c r="A720" s="63"/>
      <c r="B720" s="63"/>
      <c r="C720" s="63"/>
      <c r="D720" s="63"/>
      <c r="E720" s="63"/>
      <c r="F720" s="63"/>
      <c r="G720" s="63"/>
      <c r="H720" s="63"/>
      <c r="I720" s="63"/>
      <c r="J720" s="63"/>
      <c r="K720" s="50"/>
      <c r="L720" s="231"/>
      <c r="M720" s="231"/>
      <c r="N720" s="231"/>
      <c r="O720" s="231"/>
      <c r="P720" s="231"/>
      <c r="Q720" s="231"/>
      <c r="R720" s="231"/>
      <c r="S720" s="231"/>
      <c r="T720" s="231"/>
      <c r="U720" s="231"/>
      <c r="V720" s="231"/>
      <c r="W720" s="231"/>
      <c r="X720" s="231"/>
      <c r="Y720" s="231"/>
      <c r="Z720" s="231"/>
    </row>
    <row r="721" spans="1:26" ht="14.25" customHeight="1">
      <c r="A721" s="63"/>
      <c r="B721" s="63"/>
      <c r="C721" s="63"/>
      <c r="D721" s="63"/>
      <c r="E721" s="63"/>
      <c r="F721" s="63"/>
      <c r="G721" s="63"/>
      <c r="H721" s="63"/>
      <c r="I721" s="63"/>
      <c r="J721" s="63"/>
      <c r="K721" s="50"/>
      <c r="L721" s="231"/>
      <c r="M721" s="231"/>
      <c r="N721" s="231"/>
      <c r="O721" s="231"/>
      <c r="P721" s="231"/>
      <c r="Q721" s="231"/>
      <c r="R721" s="231"/>
      <c r="S721" s="231"/>
      <c r="T721" s="231"/>
      <c r="U721" s="231"/>
      <c r="V721" s="231"/>
      <c r="W721" s="231"/>
      <c r="X721" s="231"/>
      <c r="Y721" s="231"/>
      <c r="Z721" s="231"/>
    </row>
    <row r="722" spans="1:26" ht="14.25" customHeight="1">
      <c r="A722" s="63"/>
      <c r="B722" s="63"/>
      <c r="C722" s="63"/>
      <c r="D722" s="63"/>
      <c r="E722" s="63"/>
      <c r="F722" s="63"/>
      <c r="G722" s="63"/>
      <c r="H722" s="63"/>
      <c r="I722" s="63"/>
      <c r="J722" s="63"/>
      <c r="K722" s="50"/>
      <c r="L722" s="231"/>
      <c r="M722" s="231"/>
      <c r="N722" s="231"/>
      <c r="O722" s="231"/>
      <c r="P722" s="231"/>
      <c r="Q722" s="231"/>
      <c r="R722" s="231"/>
      <c r="S722" s="231"/>
      <c r="T722" s="231"/>
      <c r="U722" s="231"/>
      <c r="V722" s="231"/>
      <c r="W722" s="231"/>
      <c r="X722" s="231"/>
      <c r="Y722" s="231"/>
      <c r="Z722" s="231"/>
    </row>
    <row r="723" spans="1:26" ht="14.25" customHeight="1">
      <c r="A723" s="63"/>
      <c r="B723" s="63"/>
      <c r="C723" s="63"/>
      <c r="D723" s="63"/>
      <c r="E723" s="63"/>
      <c r="F723" s="63"/>
      <c r="G723" s="63"/>
      <c r="H723" s="63"/>
      <c r="I723" s="63"/>
      <c r="J723" s="63"/>
      <c r="K723" s="50"/>
      <c r="L723" s="231"/>
      <c r="M723" s="231"/>
      <c r="N723" s="231"/>
      <c r="O723" s="231"/>
      <c r="P723" s="231"/>
      <c r="Q723" s="231"/>
      <c r="R723" s="231"/>
      <c r="S723" s="231"/>
      <c r="T723" s="231"/>
      <c r="U723" s="231"/>
      <c r="V723" s="231"/>
      <c r="W723" s="231"/>
      <c r="X723" s="231"/>
      <c r="Y723" s="231"/>
      <c r="Z723" s="231"/>
    </row>
    <row r="724" spans="1:26" ht="14.25" customHeight="1">
      <c r="A724" s="63"/>
      <c r="B724" s="63"/>
      <c r="C724" s="63"/>
      <c r="D724" s="63"/>
      <c r="E724" s="63"/>
      <c r="F724" s="63"/>
      <c r="G724" s="63"/>
      <c r="H724" s="63"/>
      <c r="I724" s="63"/>
      <c r="J724" s="63"/>
      <c r="K724" s="50"/>
      <c r="L724" s="231"/>
      <c r="M724" s="231"/>
      <c r="N724" s="231"/>
      <c r="O724" s="231"/>
      <c r="P724" s="231"/>
      <c r="Q724" s="231"/>
      <c r="R724" s="231"/>
      <c r="S724" s="231"/>
      <c r="T724" s="231"/>
      <c r="U724" s="231"/>
      <c r="V724" s="231"/>
      <c r="W724" s="231"/>
      <c r="X724" s="231"/>
      <c r="Y724" s="231"/>
      <c r="Z724" s="231"/>
    </row>
    <row r="725" spans="1:26" ht="14.25" customHeight="1">
      <c r="A725" s="63"/>
      <c r="B725" s="63"/>
      <c r="C725" s="63"/>
      <c r="D725" s="63"/>
      <c r="E725" s="63"/>
      <c r="F725" s="63"/>
      <c r="G725" s="63"/>
      <c r="H725" s="63"/>
      <c r="I725" s="63"/>
      <c r="J725" s="63"/>
      <c r="K725" s="50"/>
      <c r="L725" s="231"/>
      <c r="M725" s="231"/>
      <c r="N725" s="231"/>
      <c r="O725" s="231"/>
      <c r="P725" s="231"/>
      <c r="Q725" s="231"/>
      <c r="R725" s="231"/>
      <c r="S725" s="231"/>
      <c r="T725" s="231"/>
      <c r="U725" s="231"/>
      <c r="V725" s="231"/>
      <c r="W725" s="231"/>
      <c r="X725" s="231"/>
      <c r="Y725" s="231"/>
      <c r="Z725" s="231"/>
    </row>
    <row r="726" spans="1:26" ht="14.25" customHeight="1">
      <c r="A726" s="63"/>
      <c r="B726" s="63"/>
      <c r="C726" s="63"/>
      <c r="D726" s="63"/>
      <c r="E726" s="63"/>
      <c r="F726" s="63"/>
      <c r="G726" s="63"/>
      <c r="H726" s="63"/>
      <c r="I726" s="63"/>
      <c r="J726" s="63"/>
      <c r="K726" s="50"/>
      <c r="L726" s="231"/>
      <c r="M726" s="231"/>
      <c r="N726" s="231"/>
      <c r="O726" s="231"/>
      <c r="P726" s="231"/>
      <c r="Q726" s="231"/>
      <c r="R726" s="231"/>
      <c r="S726" s="231"/>
      <c r="T726" s="231"/>
      <c r="U726" s="231"/>
      <c r="V726" s="231"/>
      <c r="W726" s="231"/>
      <c r="X726" s="231"/>
      <c r="Y726" s="231"/>
      <c r="Z726" s="231"/>
    </row>
    <row r="727" spans="1:26" ht="14.25" customHeight="1">
      <c r="A727" s="63"/>
      <c r="B727" s="63"/>
      <c r="C727" s="63"/>
      <c r="D727" s="63"/>
      <c r="E727" s="63"/>
      <c r="F727" s="63"/>
      <c r="G727" s="63"/>
      <c r="H727" s="63"/>
      <c r="I727" s="63"/>
      <c r="J727" s="63"/>
      <c r="K727" s="50"/>
      <c r="L727" s="231"/>
      <c r="M727" s="231"/>
      <c r="N727" s="231"/>
      <c r="O727" s="231"/>
      <c r="P727" s="231"/>
      <c r="Q727" s="231"/>
      <c r="R727" s="231"/>
      <c r="S727" s="231"/>
      <c r="T727" s="231"/>
      <c r="U727" s="231"/>
      <c r="V727" s="231"/>
      <c r="W727" s="231"/>
      <c r="X727" s="231"/>
      <c r="Y727" s="231"/>
      <c r="Z727" s="231"/>
    </row>
    <row r="728" spans="1:26" ht="14.25" customHeight="1">
      <c r="A728" s="63"/>
      <c r="B728" s="63"/>
      <c r="C728" s="63"/>
      <c r="D728" s="63"/>
      <c r="E728" s="63"/>
      <c r="F728" s="63"/>
      <c r="G728" s="63"/>
      <c r="H728" s="63"/>
      <c r="I728" s="63"/>
      <c r="J728" s="63"/>
      <c r="K728" s="50"/>
      <c r="L728" s="231"/>
      <c r="M728" s="231"/>
      <c r="N728" s="231"/>
      <c r="O728" s="231"/>
      <c r="P728" s="231"/>
      <c r="Q728" s="231"/>
      <c r="R728" s="231"/>
      <c r="S728" s="231"/>
      <c r="T728" s="231"/>
      <c r="U728" s="231"/>
      <c r="V728" s="231"/>
      <c r="W728" s="231"/>
      <c r="X728" s="231"/>
      <c r="Y728" s="231"/>
      <c r="Z728" s="231"/>
    </row>
    <row r="729" spans="1:26" ht="14.25" customHeight="1">
      <c r="A729" s="63"/>
      <c r="B729" s="63"/>
      <c r="C729" s="63"/>
      <c r="D729" s="63"/>
      <c r="E729" s="63"/>
      <c r="F729" s="63"/>
      <c r="G729" s="63"/>
      <c r="H729" s="63"/>
      <c r="I729" s="63"/>
      <c r="J729" s="63"/>
      <c r="K729" s="50"/>
      <c r="L729" s="231"/>
      <c r="M729" s="231"/>
      <c r="N729" s="231"/>
      <c r="O729" s="231"/>
      <c r="P729" s="231"/>
      <c r="Q729" s="231"/>
      <c r="R729" s="231"/>
      <c r="S729" s="231"/>
      <c r="T729" s="231"/>
      <c r="U729" s="231"/>
      <c r="V729" s="231"/>
      <c r="W729" s="231"/>
      <c r="X729" s="231"/>
      <c r="Y729" s="231"/>
      <c r="Z729" s="231"/>
    </row>
    <row r="730" spans="1:26" ht="14.25" customHeight="1">
      <c r="A730" s="63"/>
      <c r="B730" s="63"/>
      <c r="C730" s="63"/>
      <c r="D730" s="63"/>
      <c r="E730" s="63"/>
      <c r="F730" s="63"/>
      <c r="G730" s="63"/>
      <c r="H730" s="63"/>
      <c r="I730" s="63"/>
      <c r="J730" s="63"/>
      <c r="K730" s="50"/>
      <c r="L730" s="231"/>
      <c r="M730" s="231"/>
      <c r="N730" s="231"/>
      <c r="O730" s="231"/>
      <c r="P730" s="231"/>
      <c r="Q730" s="231"/>
      <c r="R730" s="231"/>
      <c r="S730" s="231"/>
      <c r="T730" s="231"/>
      <c r="U730" s="231"/>
      <c r="V730" s="231"/>
      <c r="W730" s="231"/>
      <c r="X730" s="231"/>
      <c r="Y730" s="231"/>
      <c r="Z730" s="231"/>
    </row>
    <row r="731" spans="1:26" ht="14.25" customHeight="1">
      <c r="A731" s="63"/>
      <c r="B731" s="63"/>
      <c r="C731" s="63"/>
      <c r="D731" s="63"/>
      <c r="E731" s="63"/>
      <c r="F731" s="63"/>
      <c r="G731" s="63"/>
      <c r="H731" s="63"/>
      <c r="I731" s="63"/>
      <c r="J731" s="63"/>
      <c r="K731" s="50"/>
      <c r="L731" s="231"/>
      <c r="M731" s="231"/>
      <c r="N731" s="231"/>
      <c r="O731" s="231"/>
      <c r="P731" s="231"/>
      <c r="Q731" s="231"/>
      <c r="R731" s="231"/>
      <c r="S731" s="231"/>
      <c r="T731" s="231"/>
      <c r="U731" s="231"/>
      <c r="V731" s="231"/>
      <c r="W731" s="231"/>
      <c r="X731" s="231"/>
      <c r="Y731" s="231"/>
      <c r="Z731" s="231"/>
    </row>
    <row r="732" spans="1:26" ht="14.25" customHeight="1">
      <c r="A732" s="63"/>
      <c r="B732" s="63"/>
      <c r="C732" s="63"/>
      <c r="D732" s="63"/>
      <c r="E732" s="63"/>
      <c r="F732" s="63"/>
      <c r="G732" s="63"/>
      <c r="H732" s="63"/>
      <c r="I732" s="63"/>
      <c r="J732" s="63"/>
      <c r="K732" s="50"/>
      <c r="L732" s="231"/>
      <c r="M732" s="231"/>
      <c r="N732" s="231"/>
      <c r="O732" s="231"/>
      <c r="P732" s="231"/>
      <c r="Q732" s="231"/>
      <c r="R732" s="231"/>
      <c r="S732" s="231"/>
      <c r="T732" s="231"/>
      <c r="U732" s="231"/>
      <c r="V732" s="231"/>
      <c r="W732" s="231"/>
      <c r="X732" s="231"/>
      <c r="Y732" s="231"/>
      <c r="Z732" s="231"/>
    </row>
    <row r="733" spans="1:26" ht="14.25" customHeight="1">
      <c r="A733" s="63"/>
      <c r="B733" s="63"/>
      <c r="C733" s="63"/>
      <c r="D733" s="63"/>
      <c r="E733" s="63"/>
      <c r="F733" s="63"/>
      <c r="G733" s="63"/>
      <c r="H733" s="63"/>
      <c r="I733" s="63"/>
      <c r="J733" s="63"/>
      <c r="K733" s="50"/>
      <c r="L733" s="231"/>
      <c r="M733" s="231"/>
      <c r="N733" s="231"/>
      <c r="O733" s="231"/>
      <c r="P733" s="231"/>
      <c r="Q733" s="231"/>
      <c r="R733" s="231"/>
      <c r="S733" s="231"/>
      <c r="T733" s="231"/>
      <c r="U733" s="231"/>
      <c r="V733" s="231"/>
      <c r="W733" s="231"/>
      <c r="X733" s="231"/>
      <c r="Y733" s="231"/>
      <c r="Z733" s="231"/>
    </row>
    <row r="734" spans="1:26" ht="14.25" customHeight="1">
      <c r="A734" s="63"/>
      <c r="B734" s="63"/>
      <c r="C734" s="63"/>
      <c r="D734" s="63"/>
      <c r="E734" s="63"/>
      <c r="F734" s="63"/>
      <c r="G734" s="63"/>
      <c r="H734" s="63"/>
      <c r="I734" s="63"/>
      <c r="J734" s="63"/>
      <c r="K734" s="50"/>
      <c r="L734" s="231"/>
      <c r="M734" s="231"/>
      <c r="N734" s="231"/>
      <c r="O734" s="231"/>
      <c r="P734" s="231"/>
      <c r="Q734" s="231"/>
      <c r="R734" s="231"/>
      <c r="S734" s="231"/>
      <c r="T734" s="231"/>
      <c r="U734" s="231"/>
      <c r="V734" s="231"/>
      <c r="W734" s="231"/>
      <c r="X734" s="231"/>
      <c r="Y734" s="231"/>
      <c r="Z734" s="231"/>
    </row>
    <row r="735" spans="1:26" ht="14.25" customHeight="1">
      <c r="A735" s="63"/>
      <c r="B735" s="63"/>
      <c r="C735" s="63"/>
      <c r="D735" s="63"/>
      <c r="E735" s="63"/>
      <c r="F735" s="63"/>
      <c r="G735" s="63"/>
      <c r="H735" s="63"/>
      <c r="I735" s="63"/>
      <c r="J735" s="63"/>
      <c r="K735" s="50"/>
      <c r="L735" s="231"/>
      <c r="M735" s="231"/>
      <c r="N735" s="231"/>
      <c r="O735" s="231"/>
      <c r="P735" s="231"/>
      <c r="Q735" s="231"/>
      <c r="R735" s="231"/>
      <c r="S735" s="231"/>
      <c r="T735" s="231"/>
      <c r="U735" s="231"/>
      <c r="V735" s="231"/>
      <c r="W735" s="231"/>
      <c r="X735" s="231"/>
      <c r="Y735" s="231"/>
      <c r="Z735" s="231"/>
    </row>
    <row r="736" spans="1:26" ht="14.25" customHeight="1">
      <c r="A736" s="63"/>
      <c r="B736" s="63"/>
      <c r="C736" s="63"/>
      <c r="D736" s="63"/>
      <c r="E736" s="63"/>
      <c r="F736" s="63"/>
      <c r="G736" s="63"/>
      <c r="H736" s="63"/>
      <c r="I736" s="63"/>
      <c r="J736" s="63"/>
      <c r="K736" s="50"/>
      <c r="L736" s="231"/>
      <c r="M736" s="231"/>
      <c r="N736" s="231"/>
      <c r="O736" s="231"/>
      <c r="P736" s="231"/>
      <c r="Q736" s="231"/>
      <c r="R736" s="231"/>
      <c r="S736" s="231"/>
      <c r="T736" s="231"/>
      <c r="U736" s="231"/>
      <c r="V736" s="231"/>
      <c r="W736" s="231"/>
      <c r="X736" s="231"/>
      <c r="Y736" s="231"/>
      <c r="Z736" s="231"/>
    </row>
    <row r="737" spans="1:26" ht="14.25" customHeight="1">
      <c r="A737" s="63"/>
      <c r="B737" s="63"/>
      <c r="C737" s="63"/>
      <c r="D737" s="63"/>
      <c r="E737" s="63"/>
      <c r="F737" s="63"/>
      <c r="G737" s="63"/>
      <c r="H737" s="63"/>
      <c r="I737" s="63"/>
      <c r="J737" s="63"/>
      <c r="K737" s="50"/>
      <c r="L737" s="231"/>
      <c r="M737" s="231"/>
      <c r="N737" s="231"/>
      <c r="O737" s="231"/>
      <c r="P737" s="231"/>
      <c r="Q737" s="231"/>
      <c r="R737" s="231"/>
      <c r="S737" s="231"/>
      <c r="T737" s="231"/>
      <c r="U737" s="231"/>
      <c r="V737" s="231"/>
      <c r="W737" s="231"/>
      <c r="X737" s="231"/>
      <c r="Y737" s="231"/>
      <c r="Z737" s="231"/>
    </row>
    <row r="738" spans="1:26" ht="14.25" customHeight="1">
      <c r="A738" s="63"/>
      <c r="B738" s="63"/>
      <c r="C738" s="63"/>
      <c r="D738" s="63"/>
      <c r="E738" s="63"/>
      <c r="F738" s="63"/>
      <c r="G738" s="63"/>
      <c r="H738" s="63"/>
      <c r="I738" s="63"/>
      <c r="J738" s="63"/>
      <c r="K738" s="50"/>
      <c r="L738" s="231"/>
      <c r="M738" s="231"/>
      <c r="N738" s="231"/>
      <c r="O738" s="231"/>
      <c r="P738" s="231"/>
      <c r="Q738" s="231"/>
      <c r="R738" s="231"/>
      <c r="S738" s="231"/>
      <c r="T738" s="231"/>
      <c r="U738" s="231"/>
      <c r="V738" s="231"/>
      <c r="W738" s="231"/>
      <c r="X738" s="231"/>
      <c r="Y738" s="231"/>
      <c r="Z738" s="231"/>
    </row>
    <row r="739" spans="1:26" ht="14.25" customHeight="1">
      <c r="A739" s="63"/>
      <c r="B739" s="63"/>
      <c r="C739" s="63"/>
      <c r="D739" s="63"/>
      <c r="E739" s="63"/>
      <c r="F739" s="63"/>
      <c r="G739" s="63"/>
      <c r="H739" s="63"/>
      <c r="I739" s="63"/>
      <c r="J739" s="63"/>
      <c r="K739" s="50"/>
      <c r="L739" s="231"/>
      <c r="M739" s="231"/>
      <c r="N739" s="231"/>
      <c r="O739" s="231"/>
      <c r="P739" s="231"/>
      <c r="Q739" s="231"/>
      <c r="R739" s="231"/>
      <c r="S739" s="231"/>
      <c r="T739" s="231"/>
      <c r="U739" s="231"/>
      <c r="V739" s="231"/>
      <c r="W739" s="231"/>
      <c r="X739" s="231"/>
      <c r="Y739" s="231"/>
      <c r="Z739" s="231"/>
    </row>
    <row r="740" spans="1:26" ht="14.25" customHeight="1">
      <c r="A740" s="63"/>
      <c r="B740" s="63"/>
      <c r="C740" s="63"/>
      <c r="D740" s="63"/>
      <c r="E740" s="63"/>
      <c r="F740" s="63"/>
      <c r="G740" s="63"/>
      <c r="H740" s="63"/>
      <c r="I740" s="63"/>
      <c r="J740" s="63"/>
      <c r="K740" s="50"/>
      <c r="L740" s="231"/>
      <c r="M740" s="231"/>
      <c r="N740" s="231"/>
      <c r="O740" s="231"/>
      <c r="P740" s="231"/>
      <c r="Q740" s="231"/>
      <c r="R740" s="231"/>
      <c r="S740" s="231"/>
      <c r="T740" s="231"/>
      <c r="U740" s="231"/>
      <c r="V740" s="231"/>
      <c r="W740" s="231"/>
      <c r="X740" s="231"/>
      <c r="Y740" s="231"/>
      <c r="Z740" s="231"/>
    </row>
    <row r="741" spans="1:26" ht="14.25" customHeight="1">
      <c r="A741" s="63"/>
      <c r="B741" s="63"/>
      <c r="C741" s="63"/>
      <c r="D741" s="63"/>
      <c r="E741" s="63"/>
      <c r="F741" s="63"/>
      <c r="G741" s="63"/>
      <c r="H741" s="63"/>
      <c r="I741" s="63"/>
      <c r="J741" s="63"/>
      <c r="K741" s="50"/>
      <c r="L741" s="231"/>
      <c r="M741" s="231"/>
      <c r="N741" s="231"/>
      <c r="O741" s="231"/>
      <c r="P741" s="231"/>
      <c r="Q741" s="231"/>
      <c r="R741" s="231"/>
      <c r="S741" s="231"/>
      <c r="T741" s="231"/>
      <c r="U741" s="231"/>
      <c r="V741" s="231"/>
      <c r="W741" s="231"/>
      <c r="X741" s="231"/>
      <c r="Y741" s="231"/>
      <c r="Z741" s="231"/>
    </row>
    <row r="742" spans="1:26" ht="14.25" customHeight="1">
      <c r="A742" s="63"/>
      <c r="B742" s="63"/>
      <c r="C742" s="63"/>
      <c r="D742" s="63"/>
      <c r="E742" s="63"/>
      <c r="F742" s="63"/>
      <c r="G742" s="63"/>
      <c r="H742" s="63"/>
      <c r="I742" s="63"/>
      <c r="J742" s="63"/>
      <c r="K742" s="50"/>
      <c r="L742" s="231"/>
      <c r="M742" s="231"/>
      <c r="N742" s="231"/>
      <c r="O742" s="231"/>
      <c r="P742" s="231"/>
      <c r="Q742" s="231"/>
      <c r="R742" s="231"/>
      <c r="S742" s="231"/>
      <c r="T742" s="231"/>
      <c r="U742" s="231"/>
      <c r="V742" s="231"/>
      <c r="W742" s="231"/>
      <c r="X742" s="231"/>
      <c r="Y742" s="231"/>
      <c r="Z742" s="231"/>
    </row>
    <row r="743" spans="1:26" ht="14.25" customHeight="1">
      <c r="A743" s="63"/>
      <c r="B743" s="63"/>
      <c r="C743" s="63"/>
      <c r="D743" s="63"/>
      <c r="E743" s="63"/>
      <c r="F743" s="63"/>
      <c r="G743" s="63"/>
      <c r="H743" s="63"/>
      <c r="I743" s="63"/>
      <c r="J743" s="63"/>
      <c r="K743" s="50"/>
      <c r="L743" s="231"/>
      <c r="M743" s="231"/>
      <c r="N743" s="231"/>
      <c r="O743" s="231"/>
      <c r="P743" s="231"/>
      <c r="Q743" s="231"/>
      <c r="R743" s="231"/>
      <c r="S743" s="231"/>
      <c r="T743" s="231"/>
      <c r="U743" s="231"/>
      <c r="V743" s="231"/>
      <c r="W743" s="231"/>
      <c r="X743" s="231"/>
      <c r="Y743" s="231"/>
      <c r="Z743" s="231"/>
    </row>
    <row r="744" spans="1:26" ht="14.25" customHeight="1">
      <c r="A744" s="63"/>
      <c r="B744" s="63"/>
      <c r="C744" s="63"/>
      <c r="D744" s="63"/>
      <c r="E744" s="63"/>
      <c r="F744" s="63"/>
      <c r="G744" s="63"/>
      <c r="H744" s="63"/>
      <c r="I744" s="63"/>
      <c r="J744" s="63"/>
      <c r="K744" s="50"/>
      <c r="L744" s="231"/>
      <c r="M744" s="231"/>
      <c r="N744" s="231"/>
      <c r="O744" s="231"/>
      <c r="P744" s="231"/>
      <c r="Q744" s="231"/>
      <c r="R744" s="231"/>
      <c r="S744" s="231"/>
      <c r="T744" s="231"/>
      <c r="U744" s="231"/>
      <c r="V744" s="231"/>
      <c r="W744" s="231"/>
      <c r="X744" s="231"/>
      <c r="Y744" s="231"/>
      <c r="Z744" s="231"/>
    </row>
    <row r="745" spans="1:26" ht="14.25" customHeight="1">
      <c r="A745" s="63"/>
      <c r="B745" s="63"/>
      <c r="C745" s="63"/>
      <c r="D745" s="63"/>
      <c r="E745" s="63"/>
      <c r="F745" s="63"/>
      <c r="G745" s="63"/>
      <c r="H745" s="63"/>
      <c r="I745" s="63"/>
      <c r="J745" s="63"/>
      <c r="K745" s="50"/>
      <c r="L745" s="231"/>
      <c r="M745" s="231"/>
      <c r="N745" s="231"/>
      <c r="O745" s="231"/>
      <c r="P745" s="231"/>
      <c r="Q745" s="231"/>
      <c r="R745" s="231"/>
      <c r="S745" s="231"/>
      <c r="T745" s="231"/>
      <c r="U745" s="231"/>
      <c r="V745" s="231"/>
      <c r="W745" s="231"/>
      <c r="X745" s="231"/>
      <c r="Y745" s="231"/>
      <c r="Z745" s="231"/>
    </row>
    <row r="746" spans="1:26" ht="14.25" customHeight="1">
      <c r="A746" s="63"/>
      <c r="B746" s="63"/>
      <c r="C746" s="63"/>
      <c r="D746" s="63"/>
      <c r="E746" s="63"/>
      <c r="F746" s="63"/>
      <c r="G746" s="63"/>
      <c r="H746" s="63"/>
      <c r="I746" s="63"/>
      <c r="J746" s="63"/>
      <c r="K746" s="50"/>
      <c r="L746" s="231"/>
      <c r="M746" s="231"/>
      <c r="N746" s="231"/>
      <c r="O746" s="231"/>
      <c r="P746" s="231"/>
      <c r="Q746" s="231"/>
      <c r="R746" s="231"/>
      <c r="S746" s="231"/>
      <c r="T746" s="231"/>
      <c r="U746" s="231"/>
      <c r="V746" s="231"/>
      <c r="W746" s="231"/>
      <c r="X746" s="231"/>
      <c r="Y746" s="231"/>
      <c r="Z746" s="231"/>
    </row>
    <row r="747" spans="1:26" ht="14.25" customHeight="1">
      <c r="A747" s="63"/>
      <c r="B747" s="63"/>
      <c r="C747" s="63"/>
      <c r="D747" s="63"/>
      <c r="E747" s="63"/>
      <c r="F747" s="63"/>
      <c r="G747" s="63"/>
      <c r="H747" s="63"/>
      <c r="I747" s="63"/>
      <c r="J747" s="63"/>
      <c r="K747" s="50"/>
      <c r="L747" s="231"/>
      <c r="M747" s="231"/>
      <c r="N747" s="231"/>
      <c r="O747" s="231"/>
      <c r="P747" s="231"/>
      <c r="Q747" s="231"/>
      <c r="R747" s="231"/>
      <c r="S747" s="231"/>
      <c r="T747" s="231"/>
      <c r="U747" s="231"/>
      <c r="V747" s="231"/>
      <c r="W747" s="231"/>
      <c r="X747" s="231"/>
      <c r="Y747" s="231"/>
      <c r="Z747" s="231"/>
    </row>
    <row r="748" spans="1:26" ht="14.25" customHeight="1">
      <c r="A748" s="63"/>
      <c r="B748" s="63"/>
      <c r="C748" s="63"/>
      <c r="D748" s="63"/>
      <c r="E748" s="63"/>
      <c r="F748" s="63"/>
      <c r="G748" s="63"/>
      <c r="H748" s="63"/>
      <c r="I748" s="63"/>
      <c r="J748" s="63"/>
      <c r="K748" s="50"/>
      <c r="L748" s="231"/>
      <c r="M748" s="231"/>
      <c r="N748" s="231"/>
      <c r="O748" s="231"/>
      <c r="P748" s="231"/>
      <c r="Q748" s="231"/>
      <c r="R748" s="231"/>
      <c r="S748" s="231"/>
      <c r="T748" s="231"/>
      <c r="U748" s="231"/>
      <c r="V748" s="231"/>
      <c r="W748" s="231"/>
      <c r="X748" s="231"/>
      <c r="Y748" s="231"/>
      <c r="Z748" s="231"/>
    </row>
    <row r="749" spans="1:26" ht="14.25" customHeight="1">
      <c r="A749" s="63"/>
      <c r="B749" s="63"/>
      <c r="C749" s="63"/>
      <c r="D749" s="63"/>
      <c r="E749" s="63"/>
      <c r="F749" s="63"/>
      <c r="G749" s="63"/>
      <c r="H749" s="63"/>
      <c r="I749" s="63"/>
      <c r="J749" s="63"/>
      <c r="K749" s="50"/>
      <c r="L749" s="231"/>
      <c r="M749" s="231"/>
      <c r="N749" s="231"/>
      <c r="O749" s="231"/>
      <c r="P749" s="231"/>
      <c r="Q749" s="231"/>
      <c r="R749" s="231"/>
      <c r="S749" s="231"/>
      <c r="T749" s="231"/>
      <c r="U749" s="231"/>
      <c r="V749" s="231"/>
      <c r="W749" s="231"/>
      <c r="X749" s="231"/>
      <c r="Y749" s="231"/>
      <c r="Z749" s="231"/>
    </row>
    <row r="750" spans="1:26" ht="14.25" customHeight="1">
      <c r="A750" s="63"/>
      <c r="B750" s="63"/>
      <c r="C750" s="63"/>
      <c r="D750" s="63"/>
      <c r="E750" s="63"/>
      <c r="F750" s="63"/>
      <c r="G750" s="63"/>
      <c r="H750" s="63"/>
      <c r="I750" s="63"/>
      <c r="J750" s="63"/>
      <c r="K750" s="50"/>
      <c r="L750" s="231"/>
      <c r="M750" s="231"/>
      <c r="N750" s="231"/>
      <c r="O750" s="231"/>
      <c r="P750" s="231"/>
      <c r="Q750" s="231"/>
      <c r="R750" s="231"/>
      <c r="S750" s="231"/>
      <c r="T750" s="231"/>
      <c r="U750" s="231"/>
      <c r="V750" s="231"/>
      <c r="W750" s="231"/>
      <c r="X750" s="231"/>
      <c r="Y750" s="231"/>
      <c r="Z750" s="231"/>
    </row>
    <row r="751" spans="1:26" ht="14.25" customHeight="1">
      <c r="A751" s="63"/>
      <c r="B751" s="63"/>
      <c r="C751" s="63"/>
      <c r="D751" s="63"/>
      <c r="E751" s="63"/>
      <c r="F751" s="63"/>
      <c r="G751" s="63"/>
      <c r="H751" s="63"/>
      <c r="I751" s="63"/>
      <c r="J751" s="63"/>
      <c r="K751" s="50"/>
      <c r="L751" s="231"/>
      <c r="M751" s="231"/>
      <c r="N751" s="231"/>
      <c r="O751" s="231"/>
      <c r="P751" s="231"/>
      <c r="Q751" s="231"/>
      <c r="R751" s="231"/>
      <c r="S751" s="231"/>
      <c r="T751" s="231"/>
      <c r="U751" s="231"/>
      <c r="V751" s="231"/>
      <c r="W751" s="231"/>
      <c r="X751" s="231"/>
      <c r="Y751" s="231"/>
      <c r="Z751" s="231"/>
    </row>
    <row r="752" spans="1:26" ht="14.25" customHeight="1">
      <c r="A752" s="63"/>
      <c r="B752" s="63"/>
      <c r="C752" s="63"/>
      <c r="D752" s="63"/>
      <c r="E752" s="63"/>
      <c r="F752" s="63"/>
      <c r="G752" s="63"/>
      <c r="H752" s="63"/>
      <c r="I752" s="63"/>
      <c r="J752" s="63"/>
      <c r="K752" s="50"/>
      <c r="L752" s="231"/>
      <c r="M752" s="231"/>
      <c r="N752" s="231"/>
      <c r="O752" s="231"/>
      <c r="P752" s="231"/>
      <c r="Q752" s="231"/>
      <c r="R752" s="231"/>
      <c r="S752" s="231"/>
      <c r="T752" s="231"/>
      <c r="U752" s="231"/>
      <c r="V752" s="231"/>
      <c r="W752" s="231"/>
      <c r="X752" s="231"/>
      <c r="Y752" s="231"/>
      <c r="Z752" s="231"/>
    </row>
    <row r="753" spans="1:26" ht="14.25" customHeight="1">
      <c r="A753" s="63"/>
      <c r="B753" s="63"/>
      <c r="C753" s="63"/>
      <c r="D753" s="63"/>
      <c r="E753" s="63"/>
      <c r="F753" s="63"/>
      <c r="G753" s="63"/>
      <c r="H753" s="63"/>
      <c r="I753" s="63"/>
      <c r="J753" s="63"/>
      <c r="K753" s="50"/>
      <c r="L753" s="231"/>
      <c r="M753" s="231"/>
      <c r="N753" s="231"/>
      <c r="O753" s="231"/>
      <c r="P753" s="231"/>
      <c r="Q753" s="231"/>
      <c r="R753" s="231"/>
      <c r="S753" s="231"/>
      <c r="T753" s="231"/>
      <c r="U753" s="231"/>
      <c r="V753" s="231"/>
      <c r="W753" s="231"/>
      <c r="X753" s="231"/>
      <c r="Y753" s="231"/>
      <c r="Z753" s="231"/>
    </row>
    <row r="754" spans="1:26" ht="14.25" customHeight="1">
      <c r="A754" s="63"/>
      <c r="B754" s="63"/>
      <c r="C754" s="63"/>
      <c r="D754" s="63"/>
      <c r="E754" s="63"/>
      <c r="F754" s="63"/>
      <c r="G754" s="63"/>
      <c r="H754" s="63"/>
      <c r="I754" s="63"/>
      <c r="J754" s="63"/>
      <c r="K754" s="50"/>
      <c r="L754" s="231"/>
      <c r="M754" s="231"/>
      <c r="N754" s="231"/>
      <c r="O754" s="231"/>
      <c r="P754" s="231"/>
      <c r="Q754" s="231"/>
      <c r="R754" s="231"/>
      <c r="S754" s="231"/>
      <c r="T754" s="231"/>
      <c r="U754" s="231"/>
      <c r="V754" s="231"/>
      <c r="W754" s="231"/>
      <c r="X754" s="231"/>
      <c r="Y754" s="231"/>
      <c r="Z754" s="231"/>
    </row>
    <row r="755" spans="1:26" ht="14.25" customHeight="1">
      <c r="A755" s="63"/>
      <c r="B755" s="63"/>
      <c r="C755" s="63"/>
      <c r="D755" s="63"/>
      <c r="E755" s="63"/>
      <c r="F755" s="63"/>
      <c r="G755" s="63"/>
      <c r="H755" s="63"/>
      <c r="I755" s="63"/>
      <c r="J755" s="63"/>
      <c r="K755" s="50"/>
      <c r="L755" s="231"/>
      <c r="M755" s="231"/>
      <c r="N755" s="231"/>
      <c r="O755" s="231"/>
      <c r="P755" s="231"/>
      <c r="Q755" s="231"/>
      <c r="R755" s="231"/>
      <c r="S755" s="231"/>
      <c r="T755" s="231"/>
      <c r="U755" s="231"/>
      <c r="V755" s="231"/>
      <c r="W755" s="231"/>
      <c r="X755" s="231"/>
      <c r="Y755" s="231"/>
      <c r="Z755" s="231"/>
    </row>
    <row r="756" spans="1:26" ht="14.25" customHeight="1">
      <c r="A756" s="63"/>
      <c r="B756" s="63"/>
      <c r="C756" s="63"/>
      <c r="D756" s="63"/>
      <c r="E756" s="63"/>
      <c r="F756" s="63"/>
      <c r="G756" s="63"/>
      <c r="H756" s="63"/>
      <c r="I756" s="63"/>
      <c r="J756" s="63"/>
      <c r="K756" s="50"/>
      <c r="L756" s="231"/>
      <c r="M756" s="231"/>
      <c r="N756" s="231"/>
      <c r="O756" s="231"/>
      <c r="P756" s="231"/>
      <c r="Q756" s="231"/>
      <c r="R756" s="231"/>
      <c r="S756" s="231"/>
      <c r="T756" s="231"/>
      <c r="U756" s="231"/>
      <c r="V756" s="231"/>
      <c r="W756" s="231"/>
      <c r="X756" s="231"/>
      <c r="Y756" s="231"/>
      <c r="Z756" s="231"/>
    </row>
    <row r="757" spans="1:26" ht="14.25" customHeight="1">
      <c r="A757" s="63"/>
      <c r="B757" s="63"/>
      <c r="C757" s="63"/>
      <c r="D757" s="63"/>
      <c r="E757" s="63"/>
      <c r="F757" s="63"/>
      <c r="G757" s="63"/>
      <c r="H757" s="63"/>
      <c r="I757" s="63"/>
      <c r="J757" s="63"/>
      <c r="K757" s="50"/>
      <c r="L757" s="231"/>
      <c r="M757" s="231"/>
      <c r="N757" s="231"/>
      <c r="O757" s="231"/>
      <c r="P757" s="231"/>
      <c r="Q757" s="231"/>
      <c r="R757" s="231"/>
      <c r="S757" s="231"/>
      <c r="T757" s="231"/>
      <c r="U757" s="231"/>
      <c r="V757" s="231"/>
      <c r="W757" s="231"/>
      <c r="X757" s="231"/>
      <c r="Y757" s="231"/>
      <c r="Z757" s="231"/>
    </row>
    <row r="758" spans="1:26" ht="14.25" customHeight="1">
      <c r="A758" s="63"/>
      <c r="B758" s="63"/>
      <c r="C758" s="63"/>
      <c r="D758" s="63"/>
      <c r="E758" s="63"/>
      <c r="F758" s="63"/>
      <c r="G758" s="63"/>
      <c r="H758" s="63"/>
      <c r="I758" s="63"/>
      <c r="J758" s="63"/>
      <c r="K758" s="50"/>
      <c r="L758" s="231"/>
      <c r="M758" s="231"/>
      <c r="N758" s="231"/>
      <c r="O758" s="231"/>
      <c r="P758" s="231"/>
      <c r="Q758" s="231"/>
      <c r="R758" s="231"/>
      <c r="S758" s="231"/>
      <c r="T758" s="231"/>
      <c r="U758" s="231"/>
      <c r="V758" s="231"/>
      <c r="W758" s="231"/>
      <c r="X758" s="231"/>
      <c r="Y758" s="231"/>
      <c r="Z758" s="231"/>
    </row>
    <row r="759" spans="1:26" ht="14.25" customHeight="1">
      <c r="A759" s="63"/>
      <c r="B759" s="63"/>
      <c r="C759" s="63"/>
      <c r="D759" s="63"/>
      <c r="E759" s="63"/>
      <c r="F759" s="63"/>
      <c r="G759" s="63"/>
      <c r="H759" s="63"/>
      <c r="I759" s="63"/>
      <c r="J759" s="63"/>
      <c r="K759" s="50"/>
      <c r="L759" s="231"/>
      <c r="M759" s="231"/>
      <c r="N759" s="231"/>
      <c r="O759" s="231"/>
      <c r="P759" s="231"/>
      <c r="Q759" s="231"/>
      <c r="R759" s="231"/>
      <c r="S759" s="231"/>
      <c r="T759" s="231"/>
      <c r="U759" s="231"/>
      <c r="V759" s="231"/>
      <c r="W759" s="231"/>
      <c r="X759" s="231"/>
      <c r="Y759" s="231"/>
      <c r="Z759" s="231"/>
    </row>
    <row r="760" spans="1:26" ht="14.25" customHeight="1">
      <c r="A760" s="63"/>
      <c r="B760" s="63"/>
      <c r="C760" s="63"/>
      <c r="D760" s="63"/>
      <c r="E760" s="63"/>
      <c r="F760" s="63"/>
      <c r="G760" s="63"/>
      <c r="H760" s="63"/>
      <c r="I760" s="63"/>
      <c r="J760" s="63"/>
      <c r="K760" s="50"/>
      <c r="L760" s="231"/>
      <c r="M760" s="231"/>
      <c r="N760" s="231"/>
      <c r="O760" s="231"/>
      <c r="P760" s="231"/>
      <c r="Q760" s="231"/>
      <c r="R760" s="231"/>
      <c r="S760" s="231"/>
      <c r="T760" s="231"/>
      <c r="U760" s="231"/>
      <c r="V760" s="231"/>
      <c r="W760" s="231"/>
      <c r="X760" s="231"/>
      <c r="Y760" s="231"/>
      <c r="Z760" s="231"/>
    </row>
    <row r="761" spans="1:26" ht="14.25" customHeight="1">
      <c r="A761" s="63"/>
      <c r="B761" s="63"/>
      <c r="C761" s="63"/>
      <c r="D761" s="63"/>
      <c r="E761" s="63"/>
      <c r="F761" s="63"/>
      <c r="G761" s="63"/>
      <c r="H761" s="63"/>
      <c r="I761" s="63"/>
      <c r="J761" s="63"/>
      <c r="K761" s="50"/>
      <c r="L761" s="231"/>
      <c r="M761" s="231"/>
      <c r="N761" s="231"/>
      <c r="O761" s="231"/>
      <c r="P761" s="231"/>
      <c r="Q761" s="231"/>
      <c r="R761" s="231"/>
      <c r="S761" s="231"/>
      <c r="T761" s="231"/>
      <c r="U761" s="231"/>
      <c r="V761" s="231"/>
      <c r="W761" s="231"/>
      <c r="X761" s="231"/>
      <c r="Y761" s="231"/>
      <c r="Z761" s="231"/>
    </row>
    <row r="762" spans="1:26" ht="14.25" customHeight="1">
      <c r="A762" s="63"/>
      <c r="B762" s="63"/>
      <c r="C762" s="63"/>
      <c r="D762" s="63"/>
      <c r="E762" s="63"/>
      <c r="F762" s="63"/>
      <c r="G762" s="63"/>
      <c r="H762" s="63"/>
      <c r="I762" s="63"/>
      <c r="J762" s="63"/>
      <c r="K762" s="50"/>
      <c r="L762" s="231"/>
      <c r="M762" s="231"/>
      <c r="N762" s="231"/>
      <c r="O762" s="231"/>
      <c r="P762" s="231"/>
      <c r="Q762" s="231"/>
      <c r="R762" s="231"/>
      <c r="S762" s="231"/>
      <c r="T762" s="231"/>
      <c r="U762" s="231"/>
      <c r="V762" s="231"/>
      <c r="W762" s="231"/>
      <c r="X762" s="231"/>
      <c r="Y762" s="231"/>
      <c r="Z762" s="231"/>
    </row>
    <row r="763" spans="1:26" ht="14.25" customHeight="1">
      <c r="A763" s="63"/>
      <c r="B763" s="63"/>
      <c r="C763" s="63"/>
      <c r="D763" s="63"/>
      <c r="E763" s="63"/>
      <c r="F763" s="63"/>
      <c r="G763" s="63"/>
      <c r="H763" s="63"/>
      <c r="I763" s="63"/>
      <c r="J763" s="63"/>
      <c r="K763" s="50"/>
      <c r="L763" s="231"/>
      <c r="M763" s="231"/>
      <c r="N763" s="231"/>
      <c r="O763" s="231"/>
      <c r="P763" s="231"/>
      <c r="Q763" s="231"/>
      <c r="R763" s="231"/>
      <c r="S763" s="231"/>
      <c r="T763" s="231"/>
      <c r="U763" s="231"/>
      <c r="V763" s="231"/>
      <c r="W763" s="231"/>
      <c r="X763" s="231"/>
      <c r="Y763" s="231"/>
      <c r="Z763" s="231"/>
    </row>
    <row r="764" spans="1:26" ht="14.25" customHeight="1">
      <c r="A764" s="63"/>
      <c r="B764" s="63"/>
      <c r="C764" s="63"/>
      <c r="D764" s="63"/>
      <c r="E764" s="63"/>
      <c r="F764" s="63"/>
      <c r="G764" s="63"/>
      <c r="H764" s="63"/>
      <c r="I764" s="63"/>
      <c r="J764" s="63"/>
      <c r="K764" s="50"/>
      <c r="L764" s="231"/>
      <c r="M764" s="231"/>
      <c r="N764" s="231"/>
      <c r="O764" s="231"/>
      <c r="P764" s="231"/>
      <c r="Q764" s="231"/>
      <c r="R764" s="231"/>
      <c r="S764" s="231"/>
      <c r="T764" s="231"/>
      <c r="U764" s="231"/>
      <c r="V764" s="231"/>
      <c r="W764" s="231"/>
      <c r="X764" s="231"/>
      <c r="Y764" s="231"/>
      <c r="Z764" s="231"/>
    </row>
    <row r="765" spans="1:26" ht="14.25" customHeight="1">
      <c r="A765" s="63"/>
      <c r="B765" s="63"/>
      <c r="C765" s="63"/>
      <c r="D765" s="63"/>
      <c r="E765" s="63"/>
      <c r="F765" s="63"/>
      <c r="G765" s="63"/>
      <c r="H765" s="63"/>
      <c r="I765" s="63"/>
      <c r="J765" s="63"/>
      <c r="K765" s="50"/>
      <c r="L765" s="231"/>
      <c r="M765" s="231"/>
      <c r="N765" s="231"/>
      <c r="O765" s="231"/>
      <c r="P765" s="231"/>
      <c r="Q765" s="231"/>
      <c r="R765" s="231"/>
      <c r="S765" s="231"/>
      <c r="T765" s="231"/>
      <c r="U765" s="231"/>
      <c r="V765" s="231"/>
      <c r="W765" s="231"/>
      <c r="X765" s="231"/>
      <c r="Y765" s="231"/>
      <c r="Z765" s="231"/>
    </row>
    <row r="766" spans="1:26" ht="14.25" customHeight="1">
      <c r="A766" s="63"/>
      <c r="B766" s="63"/>
      <c r="C766" s="63"/>
      <c r="D766" s="63"/>
      <c r="E766" s="63"/>
      <c r="F766" s="63"/>
      <c r="G766" s="63"/>
      <c r="H766" s="63"/>
      <c r="I766" s="63"/>
      <c r="J766" s="63"/>
      <c r="K766" s="50"/>
      <c r="L766" s="231"/>
      <c r="M766" s="231"/>
      <c r="N766" s="231"/>
      <c r="O766" s="231"/>
      <c r="P766" s="231"/>
      <c r="Q766" s="231"/>
      <c r="R766" s="231"/>
      <c r="S766" s="231"/>
      <c r="T766" s="231"/>
      <c r="U766" s="231"/>
      <c r="V766" s="231"/>
      <c r="W766" s="231"/>
      <c r="X766" s="231"/>
      <c r="Y766" s="231"/>
      <c r="Z766" s="231"/>
    </row>
    <row r="767" spans="1:26" ht="14.25" customHeight="1">
      <c r="A767" s="63"/>
      <c r="B767" s="63"/>
      <c r="C767" s="63"/>
      <c r="D767" s="63"/>
      <c r="E767" s="63"/>
      <c r="F767" s="63"/>
      <c r="G767" s="63"/>
      <c r="H767" s="63"/>
      <c r="I767" s="63"/>
      <c r="J767" s="63"/>
      <c r="K767" s="50"/>
      <c r="L767" s="231"/>
      <c r="M767" s="231"/>
      <c r="N767" s="231"/>
      <c r="O767" s="231"/>
      <c r="P767" s="231"/>
      <c r="Q767" s="231"/>
      <c r="R767" s="231"/>
      <c r="S767" s="231"/>
      <c r="T767" s="231"/>
      <c r="U767" s="231"/>
      <c r="V767" s="231"/>
      <c r="W767" s="231"/>
      <c r="X767" s="231"/>
      <c r="Y767" s="231"/>
      <c r="Z767" s="231"/>
    </row>
    <row r="768" spans="1:26" ht="14.25" customHeight="1">
      <c r="A768" s="63"/>
      <c r="B768" s="63"/>
      <c r="C768" s="63"/>
      <c r="D768" s="63"/>
      <c r="E768" s="63"/>
      <c r="F768" s="63"/>
      <c r="G768" s="63"/>
      <c r="H768" s="63"/>
      <c r="I768" s="63"/>
      <c r="J768" s="63"/>
      <c r="K768" s="50"/>
      <c r="L768" s="231"/>
      <c r="M768" s="231"/>
      <c r="N768" s="231"/>
      <c r="O768" s="231"/>
      <c r="P768" s="231"/>
      <c r="Q768" s="231"/>
      <c r="R768" s="231"/>
      <c r="S768" s="231"/>
      <c r="T768" s="231"/>
      <c r="U768" s="231"/>
      <c r="V768" s="231"/>
      <c r="W768" s="231"/>
      <c r="X768" s="231"/>
      <c r="Y768" s="231"/>
      <c r="Z768" s="231"/>
    </row>
    <row r="769" spans="1:26" ht="14.25" customHeight="1">
      <c r="A769" s="63"/>
      <c r="B769" s="63"/>
      <c r="C769" s="63"/>
      <c r="D769" s="63"/>
      <c r="E769" s="63"/>
      <c r="F769" s="63"/>
      <c r="G769" s="63"/>
      <c r="H769" s="63"/>
      <c r="I769" s="63"/>
      <c r="J769" s="63"/>
      <c r="K769" s="50"/>
      <c r="L769" s="231"/>
      <c r="M769" s="231"/>
      <c r="N769" s="231"/>
      <c r="O769" s="231"/>
      <c r="P769" s="231"/>
      <c r="Q769" s="231"/>
      <c r="R769" s="231"/>
      <c r="S769" s="231"/>
      <c r="T769" s="231"/>
      <c r="U769" s="231"/>
      <c r="V769" s="231"/>
      <c r="W769" s="231"/>
      <c r="X769" s="231"/>
      <c r="Y769" s="231"/>
      <c r="Z769" s="231"/>
    </row>
    <row r="770" spans="1:26" ht="14.25" customHeight="1">
      <c r="A770" s="63"/>
      <c r="B770" s="63"/>
      <c r="C770" s="63"/>
      <c r="D770" s="63"/>
      <c r="E770" s="63"/>
      <c r="F770" s="63"/>
      <c r="G770" s="63"/>
      <c r="H770" s="63"/>
      <c r="I770" s="63"/>
      <c r="J770" s="63"/>
      <c r="K770" s="50"/>
      <c r="L770" s="231"/>
      <c r="M770" s="231"/>
      <c r="N770" s="231"/>
      <c r="O770" s="231"/>
      <c r="P770" s="231"/>
      <c r="Q770" s="231"/>
      <c r="R770" s="231"/>
      <c r="S770" s="231"/>
      <c r="T770" s="231"/>
      <c r="U770" s="231"/>
      <c r="V770" s="231"/>
      <c r="W770" s="231"/>
      <c r="X770" s="231"/>
      <c r="Y770" s="231"/>
      <c r="Z770" s="231"/>
    </row>
    <row r="771" spans="1:26" ht="14.25" customHeight="1">
      <c r="A771" s="63"/>
      <c r="B771" s="63"/>
      <c r="C771" s="63"/>
      <c r="D771" s="63"/>
      <c r="E771" s="63"/>
      <c r="F771" s="63"/>
      <c r="G771" s="63"/>
      <c r="H771" s="63"/>
      <c r="I771" s="63"/>
      <c r="J771" s="63"/>
      <c r="K771" s="50"/>
      <c r="L771" s="231"/>
      <c r="M771" s="231"/>
      <c r="N771" s="231"/>
      <c r="O771" s="231"/>
      <c r="P771" s="231"/>
      <c r="Q771" s="231"/>
      <c r="R771" s="231"/>
      <c r="S771" s="231"/>
      <c r="T771" s="231"/>
      <c r="U771" s="231"/>
      <c r="V771" s="231"/>
      <c r="W771" s="231"/>
      <c r="X771" s="231"/>
      <c r="Y771" s="231"/>
      <c r="Z771" s="231"/>
    </row>
    <row r="772" spans="1:26" ht="14.25" customHeight="1">
      <c r="A772" s="63"/>
      <c r="B772" s="63"/>
      <c r="C772" s="63"/>
      <c r="D772" s="63"/>
      <c r="E772" s="63"/>
      <c r="F772" s="63"/>
      <c r="G772" s="63"/>
      <c r="H772" s="63"/>
      <c r="I772" s="63"/>
      <c r="J772" s="63"/>
      <c r="K772" s="50"/>
      <c r="L772" s="231"/>
      <c r="M772" s="231"/>
      <c r="N772" s="231"/>
      <c r="O772" s="231"/>
      <c r="P772" s="231"/>
      <c r="Q772" s="231"/>
      <c r="R772" s="231"/>
      <c r="S772" s="231"/>
      <c r="T772" s="231"/>
      <c r="U772" s="231"/>
      <c r="V772" s="231"/>
      <c r="W772" s="231"/>
      <c r="X772" s="231"/>
      <c r="Y772" s="231"/>
      <c r="Z772" s="231"/>
    </row>
    <row r="773" spans="1:26" ht="14.25" customHeight="1">
      <c r="A773" s="63"/>
      <c r="B773" s="63"/>
      <c r="C773" s="63"/>
      <c r="D773" s="63"/>
      <c r="E773" s="63"/>
      <c r="F773" s="63"/>
      <c r="G773" s="63"/>
      <c r="H773" s="63"/>
      <c r="I773" s="63"/>
      <c r="J773" s="63"/>
      <c r="K773" s="50"/>
      <c r="L773" s="231"/>
      <c r="M773" s="231"/>
      <c r="N773" s="231"/>
      <c r="O773" s="231"/>
      <c r="P773" s="231"/>
      <c r="Q773" s="231"/>
      <c r="R773" s="231"/>
      <c r="S773" s="231"/>
      <c r="T773" s="231"/>
      <c r="U773" s="231"/>
      <c r="V773" s="231"/>
      <c r="W773" s="231"/>
      <c r="X773" s="231"/>
      <c r="Y773" s="231"/>
      <c r="Z773" s="231"/>
    </row>
    <row r="774" spans="1:26" ht="14.25" customHeight="1">
      <c r="A774" s="63"/>
      <c r="B774" s="63"/>
      <c r="C774" s="63"/>
      <c r="D774" s="63"/>
      <c r="E774" s="63"/>
      <c r="F774" s="63"/>
      <c r="G774" s="63"/>
      <c r="H774" s="63"/>
      <c r="I774" s="63"/>
      <c r="J774" s="63"/>
      <c r="K774" s="50"/>
      <c r="L774" s="231"/>
      <c r="M774" s="231"/>
      <c r="N774" s="231"/>
      <c r="O774" s="231"/>
      <c r="P774" s="231"/>
      <c r="Q774" s="231"/>
      <c r="R774" s="231"/>
      <c r="S774" s="231"/>
      <c r="T774" s="231"/>
      <c r="U774" s="231"/>
      <c r="V774" s="231"/>
      <c r="W774" s="231"/>
      <c r="X774" s="231"/>
      <c r="Y774" s="231"/>
      <c r="Z774" s="231"/>
    </row>
    <row r="775" spans="1:26" ht="14.25" customHeight="1">
      <c r="A775" s="63"/>
      <c r="B775" s="63"/>
      <c r="C775" s="63"/>
      <c r="D775" s="63"/>
      <c r="E775" s="63"/>
      <c r="F775" s="63"/>
      <c r="G775" s="63"/>
      <c r="H775" s="63"/>
      <c r="I775" s="63"/>
      <c r="J775" s="63"/>
      <c r="K775" s="50"/>
      <c r="L775" s="231"/>
      <c r="M775" s="231"/>
      <c r="N775" s="231"/>
      <c r="O775" s="231"/>
      <c r="P775" s="231"/>
      <c r="Q775" s="231"/>
      <c r="R775" s="231"/>
      <c r="S775" s="231"/>
      <c r="T775" s="231"/>
      <c r="U775" s="231"/>
      <c r="V775" s="231"/>
      <c r="W775" s="231"/>
      <c r="X775" s="231"/>
      <c r="Y775" s="231"/>
      <c r="Z775" s="231"/>
    </row>
    <row r="776" spans="1:26" ht="14.25" customHeight="1">
      <c r="A776" s="63"/>
      <c r="B776" s="63"/>
      <c r="C776" s="63"/>
      <c r="D776" s="63"/>
      <c r="E776" s="63"/>
      <c r="F776" s="63"/>
      <c r="G776" s="63"/>
      <c r="H776" s="63"/>
      <c r="I776" s="63"/>
      <c r="J776" s="63"/>
      <c r="K776" s="50"/>
      <c r="L776" s="231"/>
      <c r="M776" s="231"/>
      <c r="N776" s="231"/>
      <c r="O776" s="231"/>
      <c r="P776" s="231"/>
      <c r="Q776" s="231"/>
      <c r="R776" s="231"/>
      <c r="S776" s="231"/>
      <c r="T776" s="231"/>
      <c r="U776" s="231"/>
      <c r="V776" s="231"/>
      <c r="W776" s="231"/>
      <c r="X776" s="231"/>
      <c r="Y776" s="231"/>
      <c r="Z776" s="231"/>
    </row>
    <row r="777" spans="1:26" ht="14.25" customHeight="1">
      <c r="A777" s="63"/>
      <c r="B777" s="63"/>
      <c r="C777" s="63"/>
      <c r="D777" s="63"/>
      <c r="E777" s="63"/>
      <c r="F777" s="63"/>
      <c r="G777" s="63"/>
      <c r="H777" s="63"/>
      <c r="I777" s="63"/>
      <c r="J777" s="63"/>
      <c r="K777" s="50"/>
      <c r="L777" s="231"/>
      <c r="M777" s="231"/>
      <c r="N777" s="231"/>
      <c r="O777" s="231"/>
      <c r="P777" s="231"/>
      <c r="Q777" s="231"/>
      <c r="R777" s="231"/>
      <c r="S777" s="231"/>
      <c r="T777" s="231"/>
      <c r="U777" s="231"/>
      <c r="V777" s="231"/>
      <c r="W777" s="231"/>
      <c r="X777" s="231"/>
      <c r="Y777" s="231"/>
      <c r="Z777" s="231"/>
    </row>
    <row r="778" spans="1:26" ht="14.25" customHeight="1">
      <c r="A778" s="63"/>
      <c r="B778" s="63"/>
      <c r="C778" s="63"/>
      <c r="D778" s="63"/>
      <c r="E778" s="63"/>
      <c r="F778" s="63"/>
      <c r="G778" s="63"/>
      <c r="H778" s="63"/>
      <c r="I778" s="63"/>
      <c r="J778" s="63"/>
      <c r="K778" s="50"/>
      <c r="L778" s="231"/>
      <c r="M778" s="231"/>
      <c r="N778" s="231"/>
      <c r="O778" s="231"/>
      <c r="P778" s="231"/>
      <c r="Q778" s="231"/>
      <c r="R778" s="231"/>
      <c r="S778" s="231"/>
      <c r="T778" s="231"/>
      <c r="U778" s="231"/>
      <c r="V778" s="231"/>
      <c r="W778" s="231"/>
      <c r="X778" s="231"/>
      <c r="Y778" s="231"/>
      <c r="Z778" s="231"/>
    </row>
    <row r="779" spans="1:26" ht="14.25" customHeight="1">
      <c r="A779" s="63"/>
      <c r="B779" s="63"/>
      <c r="C779" s="63"/>
      <c r="D779" s="63"/>
      <c r="E779" s="63"/>
      <c r="F779" s="63"/>
      <c r="G779" s="63"/>
      <c r="H779" s="63"/>
      <c r="I779" s="63"/>
      <c r="J779" s="63"/>
      <c r="K779" s="50"/>
      <c r="L779" s="231"/>
      <c r="M779" s="231"/>
      <c r="N779" s="231"/>
      <c r="O779" s="231"/>
      <c r="P779" s="231"/>
      <c r="Q779" s="231"/>
      <c r="R779" s="231"/>
      <c r="S779" s="231"/>
      <c r="T779" s="231"/>
      <c r="U779" s="231"/>
      <c r="V779" s="231"/>
      <c r="W779" s="231"/>
      <c r="X779" s="231"/>
      <c r="Y779" s="231"/>
      <c r="Z779" s="231"/>
    </row>
    <row r="780" spans="1:26" ht="14.25" customHeight="1">
      <c r="A780" s="63"/>
      <c r="B780" s="63"/>
      <c r="C780" s="63"/>
      <c r="D780" s="63"/>
      <c r="E780" s="63"/>
      <c r="F780" s="63"/>
      <c r="G780" s="63"/>
      <c r="H780" s="63"/>
      <c r="I780" s="63"/>
      <c r="J780" s="63"/>
      <c r="K780" s="50"/>
      <c r="L780" s="231"/>
      <c r="M780" s="231"/>
      <c r="N780" s="231"/>
      <c r="O780" s="231"/>
      <c r="P780" s="231"/>
      <c r="Q780" s="231"/>
      <c r="R780" s="231"/>
      <c r="S780" s="231"/>
      <c r="T780" s="231"/>
      <c r="U780" s="231"/>
      <c r="V780" s="231"/>
      <c r="W780" s="231"/>
      <c r="X780" s="231"/>
      <c r="Y780" s="231"/>
      <c r="Z780" s="231"/>
    </row>
    <row r="781" spans="1:26" ht="14.25" customHeight="1">
      <c r="A781" s="63"/>
      <c r="B781" s="63"/>
      <c r="C781" s="63"/>
      <c r="D781" s="63"/>
      <c r="E781" s="63"/>
      <c r="F781" s="63"/>
      <c r="G781" s="63"/>
      <c r="H781" s="63"/>
      <c r="I781" s="63"/>
      <c r="J781" s="63"/>
      <c r="K781" s="50"/>
      <c r="L781" s="231"/>
      <c r="M781" s="231"/>
      <c r="N781" s="231"/>
      <c r="O781" s="231"/>
      <c r="P781" s="231"/>
      <c r="Q781" s="231"/>
      <c r="R781" s="231"/>
      <c r="S781" s="231"/>
      <c r="T781" s="231"/>
      <c r="U781" s="231"/>
      <c r="V781" s="231"/>
      <c r="W781" s="231"/>
      <c r="X781" s="231"/>
      <c r="Y781" s="231"/>
      <c r="Z781" s="231"/>
    </row>
    <row r="782" spans="1:26" ht="14.25" customHeight="1">
      <c r="A782" s="63"/>
      <c r="B782" s="63"/>
      <c r="C782" s="63"/>
      <c r="D782" s="63"/>
      <c r="E782" s="63"/>
      <c r="F782" s="63"/>
      <c r="G782" s="63"/>
      <c r="H782" s="63"/>
      <c r="I782" s="63"/>
      <c r="J782" s="63"/>
      <c r="K782" s="50"/>
      <c r="L782" s="231"/>
      <c r="M782" s="231"/>
      <c r="N782" s="231"/>
      <c r="O782" s="231"/>
      <c r="P782" s="231"/>
      <c r="Q782" s="231"/>
      <c r="R782" s="231"/>
      <c r="S782" s="231"/>
      <c r="T782" s="231"/>
      <c r="U782" s="231"/>
      <c r="V782" s="231"/>
      <c r="W782" s="231"/>
      <c r="X782" s="231"/>
      <c r="Y782" s="231"/>
      <c r="Z782" s="231"/>
    </row>
    <row r="783" spans="1:26" ht="14.25" customHeight="1">
      <c r="A783" s="63"/>
      <c r="B783" s="63"/>
      <c r="C783" s="63"/>
      <c r="D783" s="63"/>
      <c r="E783" s="63"/>
      <c r="F783" s="63"/>
      <c r="G783" s="63"/>
      <c r="H783" s="63"/>
      <c r="I783" s="63"/>
      <c r="J783" s="63"/>
      <c r="K783" s="50"/>
      <c r="L783" s="231"/>
      <c r="M783" s="231"/>
      <c r="N783" s="231"/>
      <c r="O783" s="231"/>
      <c r="P783" s="231"/>
      <c r="Q783" s="231"/>
      <c r="R783" s="231"/>
      <c r="S783" s="231"/>
      <c r="T783" s="231"/>
      <c r="U783" s="231"/>
      <c r="V783" s="231"/>
      <c r="W783" s="231"/>
      <c r="X783" s="231"/>
      <c r="Y783" s="231"/>
      <c r="Z783" s="231"/>
    </row>
    <row r="784" spans="1:26" ht="14.25" customHeight="1">
      <c r="A784" s="63"/>
      <c r="B784" s="63"/>
      <c r="C784" s="63"/>
      <c r="D784" s="63"/>
      <c r="E784" s="63"/>
      <c r="F784" s="63"/>
      <c r="G784" s="63"/>
      <c r="H784" s="63"/>
      <c r="I784" s="63"/>
      <c r="J784" s="63"/>
      <c r="K784" s="50"/>
      <c r="L784" s="231"/>
      <c r="M784" s="231"/>
      <c r="N784" s="231"/>
      <c r="O784" s="231"/>
      <c r="P784" s="231"/>
      <c r="Q784" s="231"/>
      <c r="R784" s="231"/>
      <c r="S784" s="231"/>
      <c r="T784" s="231"/>
      <c r="U784" s="231"/>
      <c r="V784" s="231"/>
      <c r="W784" s="231"/>
      <c r="X784" s="231"/>
      <c r="Y784" s="231"/>
      <c r="Z784" s="231"/>
    </row>
    <row r="785" spans="1:26" ht="14.25" customHeight="1">
      <c r="A785" s="63"/>
      <c r="B785" s="63"/>
      <c r="C785" s="63"/>
      <c r="D785" s="63"/>
      <c r="E785" s="63"/>
      <c r="F785" s="63"/>
      <c r="G785" s="63"/>
      <c r="H785" s="63"/>
      <c r="I785" s="63"/>
      <c r="J785" s="63"/>
      <c r="K785" s="50"/>
      <c r="L785" s="231"/>
      <c r="M785" s="231"/>
      <c r="N785" s="231"/>
      <c r="O785" s="231"/>
      <c r="P785" s="231"/>
      <c r="Q785" s="231"/>
      <c r="R785" s="231"/>
      <c r="S785" s="231"/>
      <c r="T785" s="231"/>
      <c r="U785" s="231"/>
      <c r="V785" s="231"/>
      <c r="W785" s="231"/>
      <c r="X785" s="231"/>
      <c r="Y785" s="231"/>
      <c r="Z785" s="231"/>
    </row>
    <row r="786" spans="1:26" ht="14.25" customHeight="1">
      <c r="A786" s="63"/>
      <c r="B786" s="63"/>
      <c r="C786" s="63"/>
      <c r="D786" s="63"/>
      <c r="E786" s="63"/>
      <c r="F786" s="63"/>
      <c r="G786" s="63"/>
      <c r="H786" s="63"/>
      <c r="I786" s="63"/>
      <c r="J786" s="63"/>
      <c r="K786" s="50"/>
      <c r="L786" s="231"/>
      <c r="M786" s="231"/>
      <c r="N786" s="231"/>
      <c r="O786" s="231"/>
      <c r="P786" s="231"/>
      <c r="Q786" s="231"/>
      <c r="R786" s="231"/>
      <c r="S786" s="231"/>
      <c r="T786" s="231"/>
      <c r="U786" s="231"/>
      <c r="V786" s="231"/>
      <c r="W786" s="231"/>
      <c r="X786" s="231"/>
      <c r="Y786" s="231"/>
      <c r="Z786" s="231"/>
    </row>
    <row r="787" spans="1:26" ht="14.25" customHeight="1">
      <c r="A787" s="63"/>
      <c r="B787" s="63"/>
      <c r="C787" s="63"/>
      <c r="D787" s="63"/>
      <c r="E787" s="63"/>
      <c r="F787" s="63"/>
      <c r="G787" s="63"/>
      <c r="H787" s="63"/>
      <c r="I787" s="63"/>
      <c r="J787" s="63"/>
      <c r="K787" s="50"/>
      <c r="L787" s="231"/>
      <c r="M787" s="231"/>
      <c r="N787" s="231"/>
      <c r="O787" s="231"/>
      <c r="P787" s="231"/>
      <c r="Q787" s="231"/>
      <c r="R787" s="231"/>
      <c r="S787" s="231"/>
      <c r="T787" s="231"/>
      <c r="U787" s="231"/>
      <c r="V787" s="231"/>
      <c r="W787" s="231"/>
      <c r="X787" s="231"/>
      <c r="Y787" s="231"/>
      <c r="Z787" s="231"/>
    </row>
    <row r="788" spans="1:26" ht="14.25" customHeight="1">
      <c r="A788" s="63"/>
      <c r="B788" s="63"/>
      <c r="C788" s="63"/>
      <c r="D788" s="63"/>
      <c r="E788" s="63"/>
      <c r="F788" s="63"/>
      <c r="G788" s="63"/>
      <c r="H788" s="63"/>
      <c r="I788" s="63"/>
      <c r="J788" s="63"/>
      <c r="K788" s="50"/>
      <c r="L788" s="231"/>
      <c r="M788" s="231"/>
      <c r="N788" s="231"/>
      <c r="O788" s="231"/>
      <c r="P788" s="231"/>
      <c r="Q788" s="231"/>
      <c r="R788" s="231"/>
      <c r="S788" s="231"/>
      <c r="T788" s="231"/>
      <c r="U788" s="231"/>
      <c r="V788" s="231"/>
      <c r="W788" s="231"/>
      <c r="X788" s="231"/>
      <c r="Y788" s="231"/>
      <c r="Z788" s="231"/>
    </row>
    <row r="789" spans="1:26" ht="14.25" customHeight="1">
      <c r="A789" s="63"/>
      <c r="B789" s="63"/>
      <c r="C789" s="63"/>
      <c r="D789" s="63"/>
      <c r="E789" s="63"/>
      <c r="F789" s="63"/>
      <c r="G789" s="63"/>
      <c r="H789" s="63"/>
      <c r="I789" s="63"/>
      <c r="J789" s="63"/>
      <c r="K789" s="50"/>
      <c r="L789" s="231"/>
      <c r="M789" s="231"/>
      <c r="N789" s="231"/>
      <c r="O789" s="231"/>
      <c r="P789" s="231"/>
      <c r="Q789" s="231"/>
      <c r="R789" s="231"/>
      <c r="S789" s="231"/>
      <c r="T789" s="231"/>
      <c r="U789" s="231"/>
      <c r="V789" s="231"/>
      <c r="W789" s="231"/>
      <c r="X789" s="231"/>
      <c r="Y789" s="231"/>
      <c r="Z789" s="231"/>
    </row>
    <row r="790" spans="1:26" ht="14.25" customHeight="1">
      <c r="A790" s="63"/>
      <c r="B790" s="63"/>
      <c r="C790" s="63"/>
      <c r="D790" s="63"/>
      <c r="E790" s="63"/>
      <c r="F790" s="63"/>
      <c r="G790" s="63"/>
      <c r="H790" s="63"/>
      <c r="I790" s="63"/>
      <c r="J790" s="63"/>
      <c r="K790" s="50"/>
      <c r="L790" s="231"/>
      <c r="M790" s="231"/>
      <c r="N790" s="231"/>
      <c r="O790" s="231"/>
      <c r="P790" s="231"/>
      <c r="Q790" s="231"/>
      <c r="R790" s="231"/>
      <c r="S790" s="231"/>
      <c r="T790" s="231"/>
      <c r="U790" s="231"/>
      <c r="V790" s="231"/>
      <c r="W790" s="231"/>
      <c r="X790" s="231"/>
      <c r="Y790" s="231"/>
      <c r="Z790" s="231"/>
    </row>
    <row r="791" spans="1:26" ht="14.25" customHeight="1">
      <c r="A791" s="63"/>
      <c r="B791" s="63"/>
      <c r="C791" s="63"/>
      <c r="D791" s="63"/>
      <c r="E791" s="63"/>
      <c r="F791" s="63"/>
      <c r="G791" s="63"/>
      <c r="H791" s="63"/>
      <c r="I791" s="63"/>
      <c r="J791" s="63"/>
      <c r="K791" s="50"/>
      <c r="L791" s="231"/>
      <c r="M791" s="231"/>
      <c r="N791" s="231"/>
      <c r="O791" s="231"/>
      <c r="P791" s="231"/>
      <c r="Q791" s="231"/>
      <c r="R791" s="231"/>
      <c r="S791" s="231"/>
      <c r="T791" s="231"/>
      <c r="U791" s="231"/>
      <c r="V791" s="231"/>
      <c r="W791" s="231"/>
      <c r="X791" s="231"/>
      <c r="Y791" s="231"/>
      <c r="Z791" s="231"/>
    </row>
    <row r="792" spans="1:26" ht="14.25" customHeight="1">
      <c r="A792" s="63"/>
      <c r="B792" s="63"/>
      <c r="C792" s="63"/>
      <c r="D792" s="63"/>
      <c r="E792" s="63"/>
      <c r="F792" s="63"/>
      <c r="G792" s="63"/>
      <c r="H792" s="63"/>
      <c r="I792" s="63"/>
      <c r="J792" s="63"/>
      <c r="K792" s="50"/>
      <c r="L792" s="231"/>
      <c r="M792" s="231"/>
      <c r="N792" s="231"/>
      <c r="O792" s="231"/>
      <c r="P792" s="231"/>
      <c r="Q792" s="231"/>
      <c r="R792" s="231"/>
      <c r="S792" s="231"/>
      <c r="T792" s="231"/>
      <c r="U792" s="231"/>
      <c r="V792" s="231"/>
      <c r="W792" s="231"/>
      <c r="X792" s="231"/>
      <c r="Y792" s="231"/>
      <c r="Z792" s="231"/>
    </row>
    <row r="793" spans="1:26" ht="14.25" customHeight="1">
      <c r="A793" s="63"/>
      <c r="B793" s="63"/>
      <c r="C793" s="63"/>
      <c r="D793" s="63"/>
      <c r="E793" s="63"/>
      <c r="F793" s="63"/>
      <c r="G793" s="63"/>
      <c r="H793" s="63"/>
      <c r="I793" s="63"/>
      <c r="J793" s="63"/>
      <c r="K793" s="50"/>
      <c r="L793" s="231"/>
      <c r="M793" s="231"/>
      <c r="N793" s="231"/>
      <c r="O793" s="231"/>
      <c r="P793" s="231"/>
      <c r="Q793" s="231"/>
      <c r="R793" s="231"/>
      <c r="S793" s="231"/>
      <c r="T793" s="231"/>
      <c r="U793" s="231"/>
      <c r="V793" s="231"/>
      <c r="W793" s="231"/>
      <c r="X793" s="231"/>
      <c r="Y793" s="231"/>
      <c r="Z793" s="231"/>
    </row>
    <row r="794" spans="1:26" ht="14.25" customHeight="1">
      <c r="A794" s="63"/>
      <c r="B794" s="63"/>
      <c r="C794" s="63"/>
      <c r="D794" s="63"/>
      <c r="E794" s="63"/>
      <c r="F794" s="63"/>
      <c r="G794" s="63"/>
      <c r="H794" s="63"/>
      <c r="I794" s="63"/>
      <c r="J794" s="63"/>
      <c r="K794" s="50"/>
      <c r="L794" s="231"/>
      <c r="M794" s="231"/>
      <c r="N794" s="231"/>
      <c r="O794" s="231"/>
      <c r="P794" s="231"/>
      <c r="Q794" s="231"/>
      <c r="R794" s="231"/>
      <c r="S794" s="231"/>
      <c r="T794" s="231"/>
      <c r="U794" s="231"/>
      <c r="V794" s="231"/>
      <c r="W794" s="231"/>
      <c r="X794" s="231"/>
      <c r="Y794" s="231"/>
      <c r="Z794" s="231"/>
    </row>
    <row r="795" spans="1:26" ht="14.25" customHeight="1">
      <c r="A795" s="63"/>
      <c r="B795" s="63"/>
      <c r="C795" s="63"/>
      <c r="D795" s="63"/>
      <c r="E795" s="63"/>
      <c r="F795" s="63"/>
      <c r="G795" s="63"/>
      <c r="H795" s="63"/>
      <c r="I795" s="63"/>
      <c r="J795" s="63"/>
      <c r="K795" s="50"/>
      <c r="L795" s="231"/>
      <c r="M795" s="231"/>
      <c r="N795" s="231"/>
      <c r="O795" s="231"/>
      <c r="P795" s="231"/>
      <c r="Q795" s="231"/>
      <c r="R795" s="231"/>
      <c r="S795" s="231"/>
      <c r="T795" s="231"/>
      <c r="U795" s="231"/>
      <c r="V795" s="231"/>
      <c r="W795" s="231"/>
      <c r="X795" s="231"/>
      <c r="Y795" s="231"/>
      <c r="Z795" s="231"/>
    </row>
    <row r="796" spans="1:26" ht="14.25" customHeight="1">
      <c r="A796" s="63"/>
      <c r="B796" s="63"/>
      <c r="C796" s="63"/>
      <c r="D796" s="63"/>
      <c r="E796" s="63"/>
      <c r="F796" s="63"/>
      <c r="G796" s="63"/>
      <c r="H796" s="63"/>
      <c r="I796" s="63"/>
      <c r="J796" s="63"/>
      <c r="K796" s="50"/>
      <c r="L796" s="231"/>
      <c r="M796" s="231"/>
      <c r="N796" s="231"/>
      <c r="O796" s="231"/>
      <c r="P796" s="231"/>
      <c r="Q796" s="231"/>
      <c r="R796" s="231"/>
      <c r="S796" s="231"/>
      <c r="T796" s="231"/>
      <c r="U796" s="231"/>
      <c r="V796" s="231"/>
      <c r="W796" s="231"/>
      <c r="X796" s="231"/>
      <c r="Y796" s="231"/>
      <c r="Z796" s="231"/>
    </row>
    <row r="797" spans="1:26" ht="14.25" customHeight="1">
      <c r="A797" s="63"/>
      <c r="B797" s="63"/>
      <c r="C797" s="63"/>
      <c r="D797" s="63"/>
      <c r="E797" s="63"/>
      <c r="F797" s="63"/>
      <c r="G797" s="63"/>
      <c r="H797" s="63"/>
      <c r="I797" s="63"/>
      <c r="J797" s="63"/>
      <c r="K797" s="50"/>
      <c r="L797" s="231"/>
      <c r="M797" s="231"/>
      <c r="N797" s="231"/>
      <c r="O797" s="231"/>
      <c r="P797" s="231"/>
      <c r="Q797" s="231"/>
      <c r="R797" s="231"/>
      <c r="S797" s="231"/>
      <c r="T797" s="231"/>
      <c r="U797" s="231"/>
      <c r="V797" s="231"/>
      <c r="W797" s="231"/>
      <c r="X797" s="231"/>
      <c r="Y797" s="231"/>
      <c r="Z797" s="231"/>
    </row>
    <row r="798" spans="1:26" ht="14.25" customHeight="1">
      <c r="A798" s="63"/>
      <c r="B798" s="63"/>
      <c r="C798" s="63"/>
      <c r="D798" s="63"/>
      <c r="E798" s="63"/>
      <c r="F798" s="63"/>
      <c r="G798" s="63"/>
      <c r="H798" s="63"/>
      <c r="I798" s="63"/>
      <c r="J798" s="63"/>
      <c r="K798" s="50"/>
      <c r="L798" s="231"/>
      <c r="M798" s="231"/>
      <c r="N798" s="231"/>
      <c r="O798" s="231"/>
      <c r="P798" s="231"/>
      <c r="Q798" s="231"/>
      <c r="R798" s="231"/>
      <c r="S798" s="231"/>
      <c r="T798" s="231"/>
      <c r="U798" s="231"/>
      <c r="V798" s="231"/>
      <c r="W798" s="231"/>
      <c r="X798" s="231"/>
      <c r="Y798" s="231"/>
      <c r="Z798" s="231"/>
    </row>
    <row r="799" spans="1:26" ht="14.25" customHeight="1">
      <c r="A799" s="63"/>
      <c r="B799" s="63"/>
      <c r="C799" s="63"/>
      <c r="D799" s="63"/>
      <c r="E799" s="63"/>
      <c r="F799" s="63"/>
      <c r="G799" s="63"/>
      <c r="H799" s="63"/>
      <c r="I799" s="63"/>
      <c r="J799" s="63"/>
      <c r="K799" s="50"/>
      <c r="L799" s="231"/>
      <c r="M799" s="231"/>
      <c r="N799" s="231"/>
      <c r="O799" s="231"/>
      <c r="P799" s="231"/>
      <c r="Q799" s="231"/>
      <c r="R799" s="231"/>
      <c r="S799" s="231"/>
      <c r="T799" s="231"/>
      <c r="U799" s="231"/>
      <c r="V799" s="231"/>
      <c r="W799" s="231"/>
      <c r="X799" s="231"/>
      <c r="Y799" s="231"/>
      <c r="Z799" s="231"/>
    </row>
    <row r="800" spans="1:26" ht="14.25" customHeight="1">
      <c r="A800" s="63"/>
      <c r="B800" s="63"/>
      <c r="C800" s="63"/>
      <c r="D800" s="63"/>
      <c r="E800" s="63"/>
      <c r="F800" s="63"/>
      <c r="G800" s="63"/>
      <c r="H800" s="63"/>
      <c r="I800" s="63"/>
      <c r="J800" s="63"/>
      <c r="K800" s="50"/>
      <c r="L800" s="231"/>
      <c r="M800" s="231"/>
      <c r="N800" s="231"/>
      <c r="O800" s="231"/>
      <c r="P800" s="231"/>
      <c r="Q800" s="231"/>
      <c r="R800" s="231"/>
      <c r="S800" s="231"/>
      <c r="T800" s="231"/>
      <c r="U800" s="231"/>
      <c r="V800" s="231"/>
      <c r="W800" s="231"/>
      <c r="X800" s="231"/>
      <c r="Y800" s="231"/>
      <c r="Z800" s="231"/>
    </row>
    <row r="801" spans="1:26" ht="14.25" customHeight="1">
      <c r="A801" s="63"/>
      <c r="B801" s="63"/>
      <c r="C801" s="63"/>
      <c r="D801" s="63"/>
      <c r="E801" s="63"/>
      <c r="F801" s="63"/>
      <c r="G801" s="63"/>
      <c r="H801" s="63"/>
      <c r="I801" s="63"/>
      <c r="J801" s="63"/>
      <c r="K801" s="50"/>
      <c r="L801" s="231"/>
      <c r="M801" s="231"/>
      <c r="N801" s="231"/>
      <c r="O801" s="231"/>
      <c r="P801" s="231"/>
      <c r="Q801" s="231"/>
      <c r="R801" s="231"/>
      <c r="S801" s="231"/>
      <c r="T801" s="231"/>
      <c r="U801" s="231"/>
      <c r="V801" s="231"/>
      <c r="W801" s="231"/>
      <c r="X801" s="231"/>
      <c r="Y801" s="231"/>
      <c r="Z801" s="231"/>
    </row>
    <row r="802" spans="1:26" ht="14.25" customHeight="1">
      <c r="A802" s="63"/>
      <c r="B802" s="63"/>
      <c r="C802" s="63"/>
      <c r="D802" s="63"/>
      <c r="E802" s="63"/>
      <c r="F802" s="63"/>
      <c r="G802" s="63"/>
      <c r="H802" s="63"/>
      <c r="I802" s="63"/>
      <c r="J802" s="63"/>
      <c r="K802" s="50"/>
      <c r="L802" s="231"/>
      <c r="M802" s="231"/>
      <c r="N802" s="231"/>
      <c r="O802" s="231"/>
      <c r="P802" s="231"/>
      <c r="Q802" s="231"/>
      <c r="R802" s="231"/>
      <c r="S802" s="231"/>
      <c r="T802" s="231"/>
      <c r="U802" s="231"/>
      <c r="V802" s="231"/>
      <c r="W802" s="231"/>
      <c r="X802" s="231"/>
      <c r="Y802" s="231"/>
      <c r="Z802" s="231"/>
    </row>
    <row r="803" spans="1:26" ht="14.25" customHeight="1">
      <c r="A803" s="63"/>
      <c r="B803" s="63"/>
      <c r="C803" s="63"/>
      <c r="D803" s="63"/>
      <c r="E803" s="63"/>
      <c r="F803" s="63"/>
      <c r="G803" s="63"/>
      <c r="H803" s="63"/>
      <c r="I803" s="63"/>
      <c r="J803" s="63"/>
      <c r="K803" s="50"/>
      <c r="L803" s="231"/>
      <c r="M803" s="231"/>
      <c r="N803" s="231"/>
      <c r="O803" s="231"/>
      <c r="P803" s="231"/>
      <c r="Q803" s="231"/>
      <c r="R803" s="231"/>
      <c r="S803" s="231"/>
      <c r="T803" s="231"/>
      <c r="U803" s="231"/>
      <c r="V803" s="231"/>
      <c r="W803" s="231"/>
      <c r="X803" s="231"/>
      <c r="Y803" s="231"/>
      <c r="Z803" s="231"/>
    </row>
    <row r="804" spans="1:26" ht="14.25" customHeight="1">
      <c r="A804" s="63"/>
      <c r="B804" s="63"/>
      <c r="C804" s="63"/>
      <c r="D804" s="63"/>
      <c r="E804" s="63"/>
      <c r="F804" s="63"/>
      <c r="G804" s="63"/>
      <c r="H804" s="63"/>
      <c r="I804" s="63"/>
      <c r="J804" s="63"/>
      <c r="K804" s="50"/>
      <c r="L804" s="231"/>
      <c r="M804" s="231"/>
      <c r="N804" s="231"/>
      <c r="O804" s="231"/>
      <c r="P804" s="231"/>
      <c r="Q804" s="231"/>
      <c r="R804" s="231"/>
      <c r="S804" s="231"/>
      <c r="T804" s="231"/>
      <c r="U804" s="231"/>
      <c r="V804" s="231"/>
      <c r="W804" s="231"/>
      <c r="X804" s="231"/>
      <c r="Y804" s="231"/>
      <c r="Z804" s="231"/>
    </row>
    <row r="805" spans="1:26" ht="14.25" customHeight="1">
      <c r="A805" s="63"/>
      <c r="B805" s="63"/>
      <c r="C805" s="63"/>
      <c r="D805" s="63"/>
      <c r="E805" s="63"/>
      <c r="F805" s="63"/>
      <c r="G805" s="63"/>
      <c r="H805" s="63"/>
      <c r="I805" s="63"/>
      <c r="J805" s="63"/>
      <c r="K805" s="50"/>
      <c r="L805" s="231"/>
      <c r="M805" s="231"/>
      <c r="N805" s="231"/>
      <c r="O805" s="231"/>
      <c r="P805" s="231"/>
      <c r="Q805" s="231"/>
      <c r="R805" s="231"/>
      <c r="S805" s="231"/>
      <c r="T805" s="231"/>
      <c r="U805" s="231"/>
      <c r="V805" s="231"/>
      <c r="W805" s="231"/>
      <c r="X805" s="231"/>
      <c r="Y805" s="231"/>
      <c r="Z805" s="231"/>
    </row>
    <row r="806" spans="1:26" ht="14.25" customHeight="1">
      <c r="A806" s="63"/>
      <c r="B806" s="63"/>
      <c r="C806" s="63"/>
      <c r="D806" s="63"/>
      <c r="E806" s="63"/>
      <c r="F806" s="63"/>
      <c r="G806" s="63"/>
      <c r="H806" s="63"/>
      <c r="I806" s="63"/>
      <c r="J806" s="63"/>
      <c r="K806" s="50"/>
      <c r="L806" s="231"/>
      <c r="M806" s="231"/>
      <c r="N806" s="231"/>
      <c r="O806" s="231"/>
      <c r="P806" s="231"/>
      <c r="Q806" s="231"/>
      <c r="R806" s="231"/>
      <c r="S806" s="231"/>
      <c r="T806" s="231"/>
      <c r="U806" s="231"/>
      <c r="V806" s="231"/>
      <c r="W806" s="231"/>
      <c r="X806" s="231"/>
      <c r="Y806" s="231"/>
      <c r="Z806" s="231"/>
    </row>
    <row r="807" spans="1:26" ht="14.25" customHeight="1">
      <c r="A807" s="63"/>
      <c r="B807" s="63"/>
      <c r="C807" s="63"/>
      <c r="D807" s="63"/>
      <c r="E807" s="63"/>
      <c r="F807" s="63"/>
      <c r="G807" s="63"/>
      <c r="H807" s="63"/>
      <c r="I807" s="63"/>
      <c r="J807" s="63"/>
      <c r="K807" s="50"/>
      <c r="L807" s="231"/>
      <c r="M807" s="231"/>
      <c r="N807" s="231"/>
      <c r="O807" s="231"/>
      <c r="P807" s="231"/>
      <c r="Q807" s="231"/>
      <c r="R807" s="231"/>
      <c r="S807" s="231"/>
      <c r="T807" s="231"/>
      <c r="U807" s="231"/>
      <c r="V807" s="231"/>
      <c r="W807" s="231"/>
      <c r="X807" s="231"/>
      <c r="Y807" s="231"/>
      <c r="Z807" s="231"/>
    </row>
    <row r="808" spans="1:26" ht="14.25" customHeight="1">
      <c r="A808" s="63"/>
      <c r="B808" s="63"/>
      <c r="C808" s="63"/>
      <c r="D808" s="63"/>
      <c r="E808" s="63"/>
      <c r="F808" s="63"/>
      <c r="G808" s="63"/>
      <c r="H808" s="63"/>
      <c r="I808" s="63"/>
      <c r="J808" s="63"/>
      <c r="K808" s="50"/>
      <c r="L808" s="231"/>
      <c r="M808" s="231"/>
      <c r="N808" s="231"/>
      <c r="O808" s="231"/>
      <c r="P808" s="231"/>
      <c r="Q808" s="231"/>
      <c r="R808" s="231"/>
      <c r="S808" s="231"/>
      <c r="T808" s="231"/>
      <c r="U808" s="231"/>
      <c r="V808" s="231"/>
      <c r="W808" s="231"/>
      <c r="X808" s="231"/>
      <c r="Y808" s="231"/>
      <c r="Z808" s="231"/>
    </row>
    <row r="809" spans="1:26" ht="14.25" customHeight="1">
      <c r="A809" s="63"/>
      <c r="B809" s="63"/>
      <c r="C809" s="63"/>
      <c r="D809" s="63"/>
      <c r="E809" s="63"/>
      <c r="F809" s="63"/>
      <c r="G809" s="63"/>
      <c r="H809" s="63"/>
      <c r="I809" s="63"/>
      <c r="J809" s="63"/>
      <c r="K809" s="50"/>
      <c r="L809" s="231"/>
      <c r="M809" s="231"/>
      <c r="N809" s="231"/>
      <c r="O809" s="231"/>
      <c r="P809" s="231"/>
      <c r="Q809" s="231"/>
      <c r="R809" s="231"/>
      <c r="S809" s="231"/>
      <c r="T809" s="231"/>
      <c r="U809" s="231"/>
      <c r="V809" s="231"/>
      <c r="W809" s="231"/>
      <c r="X809" s="231"/>
      <c r="Y809" s="231"/>
      <c r="Z809" s="231"/>
    </row>
    <row r="810" spans="1:26" ht="14.25" customHeight="1">
      <c r="A810" s="63"/>
      <c r="B810" s="63"/>
      <c r="C810" s="63"/>
      <c r="D810" s="63"/>
      <c r="E810" s="63"/>
      <c r="F810" s="63"/>
      <c r="G810" s="63"/>
      <c r="H810" s="63"/>
      <c r="I810" s="63"/>
      <c r="J810" s="63"/>
      <c r="K810" s="50"/>
      <c r="L810" s="231"/>
      <c r="M810" s="231"/>
      <c r="N810" s="231"/>
      <c r="O810" s="231"/>
      <c r="P810" s="231"/>
      <c r="Q810" s="231"/>
      <c r="R810" s="231"/>
      <c r="S810" s="231"/>
      <c r="T810" s="231"/>
      <c r="U810" s="231"/>
      <c r="V810" s="231"/>
      <c r="W810" s="231"/>
      <c r="X810" s="231"/>
      <c r="Y810" s="231"/>
      <c r="Z810" s="231"/>
    </row>
    <row r="811" spans="1:26" ht="14.25" customHeight="1">
      <c r="A811" s="63"/>
      <c r="B811" s="63"/>
      <c r="C811" s="63"/>
      <c r="D811" s="63"/>
      <c r="E811" s="63"/>
      <c r="F811" s="63"/>
      <c r="G811" s="63"/>
      <c r="H811" s="63"/>
      <c r="I811" s="63"/>
      <c r="J811" s="63"/>
      <c r="K811" s="50"/>
      <c r="L811" s="231"/>
      <c r="M811" s="231"/>
      <c r="N811" s="231"/>
      <c r="O811" s="231"/>
      <c r="P811" s="231"/>
      <c r="Q811" s="231"/>
      <c r="R811" s="231"/>
      <c r="S811" s="231"/>
      <c r="T811" s="231"/>
      <c r="U811" s="231"/>
      <c r="V811" s="231"/>
      <c r="W811" s="231"/>
      <c r="X811" s="231"/>
      <c r="Y811" s="231"/>
      <c r="Z811" s="231"/>
    </row>
    <row r="812" spans="1:26" ht="14.25" customHeight="1">
      <c r="A812" s="63"/>
      <c r="B812" s="63"/>
      <c r="C812" s="63"/>
      <c r="D812" s="63"/>
      <c r="E812" s="63"/>
      <c r="F812" s="63"/>
      <c r="G812" s="63"/>
      <c r="H812" s="63"/>
      <c r="I812" s="63"/>
      <c r="J812" s="63"/>
      <c r="K812" s="50"/>
      <c r="L812" s="231"/>
      <c r="M812" s="231"/>
      <c r="N812" s="231"/>
      <c r="O812" s="231"/>
      <c r="P812" s="231"/>
      <c r="Q812" s="231"/>
      <c r="R812" s="231"/>
      <c r="S812" s="231"/>
      <c r="T812" s="231"/>
      <c r="U812" s="231"/>
      <c r="V812" s="231"/>
      <c r="W812" s="231"/>
      <c r="X812" s="231"/>
      <c r="Y812" s="231"/>
      <c r="Z812" s="231"/>
    </row>
    <row r="813" spans="1:26" ht="14.25" customHeight="1">
      <c r="A813" s="63"/>
      <c r="B813" s="63"/>
      <c r="C813" s="63"/>
      <c r="D813" s="63"/>
      <c r="E813" s="63"/>
      <c r="F813" s="63"/>
      <c r="G813" s="63"/>
      <c r="H813" s="63"/>
      <c r="I813" s="63"/>
      <c r="J813" s="63"/>
      <c r="K813" s="50"/>
      <c r="L813" s="231"/>
      <c r="M813" s="231"/>
      <c r="N813" s="231"/>
      <c r="O813" s="231"/>
      <c r="P813" s="231"/>
      <c r="Q813" s="231"/>
      <c r="R813" s="231"/>
      <c r="S813" s="231"/>
      <c r="T813" s="231"/>
      <c r="U813" s="231"/>
      <c r="V813" s="231"/>
      <c r="W813" s="231"/>
      <c r="X813" s="231"/>
      <c r="Y813" s="231"/>
      <c r="Z813" s="231"/>
    </row>
    <row r="814" spans="1:26" ht="14.25" customHeight="1">
      <c r="A814" s="63"/>
      <c r="B814" s="63"/>
      <c r="C814" s="63"/>
      <c r="D814" s="63"/>
      <c r="E814" s="63"/>
      <c r="F814" s="63"/>
      <c r="G814" s="63"/>
      <c r="H814" s="63"/>
      <c r="I814" s="63"/>
      <c r="J814" s="63"/>
      <c r="K814" s="50"/>
      <c r="L814" s="231"/>
      <c r="M814" s="231"/>
      <c r="N814" s="231"/>
      <c r="O814" s="231"/>
      <c r="P814" s="231"/>
      <c r="Q814" s="231"/>
      <c r="R814" s="231"/>
      <c r="S814" s="231"/>
      <c r="T814" s="231"/>
      <c r="U814" s="231"/>
      <c r="V814" s="231"/>
      <c r="W814" s="231"/>
      <c r="X814" s="231"/>
      <c r="Y814" s="231"/>
      <c r="Z814" s="231"/>
    </row>
    <row r="815" spans="1:26" ht="14.25" customHeight="1">
      <c r="A815" s="63"/>
      <c r="B815" s="63"/>
      <c r="C815" s="63"/>
      <c r="D815" s="63"/>
      <c r="E815" s="63"/>
      <c r="F815" s="63"/>
      <c r="G815" s="63"/>
      <c r="H815" s="63"/>
      <c r="I815" s="63"/>
      <c r="J815" s="63"/>
      <c r="K815" s="50"/>
      <c r="L815" s="231"/>
      <c r="M815" s="231"/>
      <c r="N815" s="231"/>
      <c r="O815" s="231"/>
      <c r="P815" s="231"/>
      <c r="Q815" s="231"/>
      <c r="R815" s="231"/>
      <c r="S815" s="231"/>
      <c r="T815" s="231"/>
      <c r="U815" s="231"/>
      <c r="V815" s="231"/>
      <c r="W815" s="231"/>
      <c r="X815" s="231"/>
      <c r="Y815" s="231"/>
      <c r="Z815" s="231"/>
    </row>
    <row r="816" spans="1:26" ht="14.25" customHeight="1">
      <c r="A816" s="63"/>
      <c r="B816" s="63"/>
      <c r="C816" s="63"/>
      <c r="D816" s="63"/>
      <c r="E816" s="63"/>
      <c r="F816" s="63"/>
      <c r="G816" s="63"/>
      <c r="H816" s="63"/>
      <c r="I816" s="63"/>
      <c r="J816" s="63"/>
      <c r="K816" s="50"/>
      <c r="L816" s="231"/>
      <c r="M816" s="231"/>
      <c r="N816" s="231"/>
      <c r="O816" s="231"/>
      <c r="P816" s="231"/>
      <c r="Q816" s="231"/>
      <c r="R816" s="231"/>
      <c r="S816" s="231"/>
      <c r="T816" s="231"/>
      <c r="U816" s="231"/>
      <c r="V816" s="231"/>
      <c r="W816" s="231"/>
      <c r="X816" s="231"/>
      <c r="Y816" s="231"/>
      <c r="Z816" s="231"/>
    </row>
    <row r="817" spans="1:26" ht="14.25" customHeight="1">
      <c r="A817" s="63"/>
      <c r="B817" s="63"/>
      <c r="C817" s="63"/>
      <c r="D817" s="63"/>
      <c r="E817" s="63"/>
      <c r="F817" s="63"/>
      <c r="G817" s="63"/>
      <c r="H817" s="63"/>
      <c r="I817" s="63"/>
      <c r="J817" s="63"/>
      <c r="K817" s="50"/>
      <c r="L817" s="231"/>
      <c r="M817" s="231"/>
      <c r="N817" s="231"/>
      <c r="O817" s="231"/>
      <c r="P817" s="231"/>
      <c r="Q817" s="231"/>
      <c r="R817" s="231"/>
      <c r="S817" s="231"/>
      <c r="T817" s="231"/>
      <c r="U817" s="231"/>
      <c r="V817" s="231"/>
      <c r="W817" s="231"/>
      <c r="X817" s="231"/>
      <c r="Y817" s="231"/>
      <c r="Z817" s="231"/>
    </row>
    <row r="818" spans="1:26" ht="14.25" customHeight="1">
      <c r="A818" s="63"/>
      <c r="B818" s="63"/>
      <c r="C818" s="63"/>
      <c r="D818" s="63"/>
      <c r="E818" s="63"/>
      <c r="F818" s="63"/>
      <c r="G818" s="63"/>
      <c r="H818" s="63"/>
      <c r="I818" s="63"/>
      <c r="J818" s="63"/>
      <c r="K818" s="50"/>
      <c r="L818" s="231"/>
      <c r="M818" s="231"/>
      <c r="N818" s="231"/>
      <c r="O818" s="231"/>
      <c r="P818" s="231"/>
      <c r="Q818" s="231"/>
      <c r="R818" s="231"/>
      <c r="S818" s="231"/>
      <c r="T818" s="231"/>
      <c r="U818" s="231"/>
      <c r="V818" s="231"/>
      <c r="W818" s="231"/>
      <c r="X818" s="231"/>
      <c r="Y818" s="231"/>
      <c r="Z818" s="231"/>
    </row>
    <row r="819" spans="1:26" ht="14.25" customHeight="1">
      <c r="A819" s="63"/>
      <c r="B819" s="63"/>
      <c r="C819" s="63"/>
      <c r="D819" s="63"/>
      <c r="E819" s="63"/>
      <c r="F819" s="63"/>
      <c r="G819" s="63"/>
      <c r="H819" s="63"/>
      <c r="I819" s="63"/>
      <c r="J819" s="63"/>
      <c r="K819" s="50"/>
      <c r="L819" s="231"/>
      <c r="M819" s="231"/>
      <c r="N819" s="231"/>
      <c r="O819" s="231"/>
      <c r="P819" s="231"/>
      <c r="Q819" s="231"/>
      <c r="R819" s="231"/>
      <c r="S819" s="231"/>
      <c r="T819" s="231"/>
      <c r="U819" s="231"/>
      <c r="V819" s="231"/>
      <c r="W819" s="231"/>
      <c r="X819" s="231"/>
      <c r="Y819" s="231"/>
      <c r="Z819" s="231"/>
    </row>
    <row r="820" spans="1:26" ht="14.25" customHeight="1">
      <c r="A820" s="63"/>
      <c r="B820" s="63"/>
      <c r="C820" s="63"/>
      <c r="D820" s="63"/>
      <c r="E820" s="63"/>
      <c r="F820" s="63"/>
      <c r="G820" s="63"/>
      <c r="H820" s="63"/>
      <c r="I820" s="63"/>
      <c r="J820" s="63"/>
      <c r="K820" s="50"/>
      <c r="L820" s="231"/>
      <c r="M820" s="231"/>
      <c r="N820" s="231"/>
      <c r="O820" s="231"/>
      <c r="P820" s="231"/>
      <c r="Q820" s="231"/>
      <c r="R820" s="231"/>
      <c r="S820" s="231"/>
      <c r="T820" s="231"/>
      <c r="U820" s="231"/>
      <c r="V820" s="231"/>
      <c r="W820" s="231"/>
      <c r="X820" s="231"/>
      <c r="Y820" s="231"/>
      <c r="Z820" s="231"/>
    </row>
    <row r="821" spans="1:26" ht="14.25" customHeight="1">
      <c r="A821" s="63"/>
      <c r="B821" s="63"/>
      <c r="C821" s="63"/>
      <c r="D821" s="63"/>
      <c r="E821" s="63"/>
      <c r="F821" s="63"/>
      <c r="G821" s="63"/>
      <c r="H821" s="63"/>
      <c r="I821" s="63"/>
      <c r="J821" s="63"/>
      <c r="K821" s="50"/>
      <c r="L821" s="231"/>
      <c r="M821" s="231"/>
      <c r="N821" s="231"/>
      <c r="O821" s="231"/>
      <c r="P821" s="231"/>
      <c r="Q821" s="231"/>
      <c r="R821" s="231"/>
      <c r="S821" s="231"/>
      <c r="T821" s="231"/>
      <c r="U821" s="231"/>
      <c r="V821" s="231"/>
      <c r="W821" s="231"/>
      <c r="X821" s="231"/>
      <c r="Y821" s="231"/>
      <c r="Z821" s="231"/>
    </row>
    <row r="822" spans="1:26" ht="14.25" customHeight="1">
      <c r="A822" s="63"/>
      <c r="B822" s="63"/>
      <c r="C822" s="63"/>
      <c r="D822" s="63"/>
      <c r="E822" s="63"/>
      <c r="F822" s="63"/>
      <c r="G822" s="63"/>
      <c r="H822" s="63"/>
      <c r="I822" s="63"/>
      <c r="J822" s="63"/>
      <c r="K822" s="50"/>
      <c r="L822" s="231"/>
      <c r="M822" s="231"/>
      <c r="N822" s="231"/>
      <c r="O822" s="231"/>
      <c r="P822" s="231"/>
      <c r="Q822" s="231"/>
      <c r="R822" s="231"/>
      <c r="S822" s="231"/>
      <c r="T822" s="231"/>
      <c r="U822" s="231"/>
      <c r="V822" s="231"/>
      <c r="W822" s="231"/>
      <c r="X822" s="231"/>
      <c r="Y822" s="231"/>
      <c r="Z822" s="231"/>
    </row>
    <row r="823" spans="1:26" ht="14.25" customHeight="1">
      <c r="A823" s="63"/>
      <c r="B823" s="63"/>
      <c r="C823" s="63"/>
      <c r="D823" s="63"/>
      <c r="E823" s="63"/>
      <c r="F823" s="63"/>
      <c r="G823" s="63"/>
      <c r="H823" s="63"/>
      <c r="I823" s="63"/>
      <c r="J823" s="63"/>
      <c r="K823" s="50"/>
      <c r="L823" s="231"/>
      <c r="M823" s="231"/>
      <c r="N823" s="231"/>
      <c r="O823" s="231"/>
      <c r="P823" s="231"/>
      <c r="Q823" s="231"/>
      <c r="R823" s="231"/>
      <c r="S823" s="231"/>
      <c r="T823" s="231"/>
      <c r="U823" s="231"/>
      <c r="V823" s="231"/>
      <c r="W823" s="231"/>
      <c r="X823" s="231"/>
      <c r="Y823" s="231"/>
      <c r="Z823" s="231"/>
    </row>
    <row r="824" spans="1:26" ht="14.25" customHeight="1">
      <c r="A824" s="63"/>
      <c r="B824" s="63"/>
      <c r="C824" s="63"/>
      <c r="D824" s="63"/>
      <c r="E824" s="63"/>
      <c r="F824" s="63"/>
      <c r="G824" s="63"/>
      <c r="H824" s="63"/>
      <c r="I824" s="63"/>
      <c r="J824" s="63"/>
      <c r="K824" s="50"/>
      <c r="L824" s="231"/>
      <c r="M824" s="231"/>
      <c r="N824" s="231"/>
      <c r="O824" s="231"/>
      <c r="P824" s="231"/>
      <c r="Q824" s="231"/>
      <c r="R824" s="231"/>
      <c r="S824" s="231"/>
      <c r="T824" s="231"/>
      <c r="U824" s="231"/>
      <c r="V824" s="231"/>
      <c r="W824" s="231"/>
      <c r="X824" s="231"/>
      <c r="Y824" s="231"/>
      <c r="Z824" s="231"/>
    </row>
    <row r="825" spans="1:26" ht="14.25" customHeight="1">
      <c r="A825" s="63"/>
      <c r="B825" s="63"/>
      <c r="C825" s="63"/>
      <c r="D825" s="63"/>
      <c r="E825" s="63"/>
      <c r="F825" s="63"/>
      <c r="G825" s="63"/>
      <c r="H825" s="63"/>
      <c r="I825" s="63"/>
      <c r="J825" s="63"/>
      <c r="K825" s="50"/>
      <c r="L825" s="231"/>
      <c r="M825" s="231"/>
      <c r="N825" s="231"/>
      <c r="O825" s="231"/>
      <c r="P825" s="231"/>
      <c r="Q825" s="231"/>
      <c r="R825" s="231"/>
      <c r="S825" s="231"/>
      <c r="T825" s="231"/>
      <c r="U825" s="231"/>
      <c r="V825" s="231"/>
      <c r="W825" s="231"/>
      <c r="X825" s="231"/>
      <c r="Y825" s="231"/>
      <c r="Z825" s="231"/>
    </row>
    <row r="826" spans="1:26" ht="14.25" customHeight="1">
      <c r="A826" s="63"/>
      <c r="B826" s="63"/>
      <c r="C826" s="63"/>
      <c r="D826" s="63"/>
      <c r="E826" s="63"/>
      <c r="F826" s="63"/>
      <c r="G826" s="63"/>
      <c r="H826" s="63"/>
      <c r="I826" s="63"/>
      <c r="J826" s="63"/>
      <c r="K826" s="50"/>
      <c r="L826" s="231"/>
      <c r="M826" s="231"/>
      <c r="N826" s="231"/>
      <c r="O826" s="231"/>
      <c r="P826" s="231"/>
      <c r="Q826" s="231"/>
      <c r="R826" s="231"/>
      <c r="S826" s="231"/>
      <c r="T826" s="231"/>
      <c r="U826" s="231"/>
      <c r="V826" s="231"/>
      <c r="W826" s="231"/>
      <c r="X826" s="231"/>
      <c r="Y826" s="231"/>
      <c r="Z826" s="231"/>
    </row>
    <row r="827" spans="1:26" ht="14.25" customHeight="1">
      <c r="A827" s="63"/>
      <c r="B827" s="63"/>
      <c r="C827" s="63"/>
      <c r="D827" s="63"/>
      <c r="E827" s="63"/>
      <c r="F827" s="63"/>
      <c r="G827" s="63"/>
      <c r="H827" s="63"/>
      <c r="I827" s="63"/>
      <c r="J827" s="63"/>
      <c r="K827" s="50"/>
      <c r="L827" s="231"/>
      <c r="M827" s="231"/>
      <c r="N827" s="231"/>
      <c r="O827" s="231"/>
      <c r="P827" s="231"/>
      <c r="Q827" s="231"/>
      <c r="R827" s="231"/>
      <c r="S827" s="231"/>
      <c r="T827" s="231"/>
      <c r="U827" s="231"/>
      <c r="V827" s="231"/>
      <c r="W827" s="231"/>
      <c r="X827" s="231"/>
      <c r="Y827" s="231"/>
      <c r="Z827" s="231"/>
    </row>
    <row r="828" spans="1:26" ht="14.25" customHeight="1">
      <c r="A828" s="63"/>
      <c r="B828" s="63"/>
      <c r="C828" s="63"/>
      <c r="D828" s="63"/>
      <c r="E828" s="63"/>
      <c r="F828" s="63"/>
      <c r="G828" s="63"/>
      <c r="H828" s="63"/>
      <c r="I828" s="63"/>
      <c r="J828" s="63"/>
      <c r="K828" s="50"/>
      <c r="L828" s="231"/>
      <c r="M828" s="231"/>
      <c r="N828" s="231"/>
      <c r="O828" s="231"/>
      <c r="P828" s="231"/>
      <c r="Q828" s="231"/>
      <c r="R828" s="231"/>
      <c r="S828" s="231"/>
      <c r="T828" s="231"/>
      <c r="U828" s="231"/>
      <c r="V828" s="231"/>
      <c r="W828" s="231"/>
      <c r="X828" s="231"/>
      <c r="Y828" s="231"/>
      <c r="Z828" s="231"/>
    </row>
    <row r="829" spans="1:26" ht="14.25" customHeight="1">
      <c r="A829" s="63"/>
      <c r="B829" s="63"/>
      <c r="C829" s="63"/>
      <c r="D829" s="63"/>
      <c r="E829" s="63"/>
      <c r="F829" s="63"/>
      <c r="G829" s="63"/>
      <c r="H829" s="63"/>
      <c r="I829" s="63"/>
      <c r="J829" s="63"/>
      <c r="K829" s="50"/>
      <c r="L829" s="231"/>
      <c r="M829" s="231"/>
      <c r="N829" s="231"/>
      <c r="O829" s="231"/>
      <c r="P829" s="231"/>
      <c r="Q829" s="231"/>
      <c r="R829" s="231"/>
      <c r="S829" s="231"/>
      <c r="T829" s="231"/>
      <c r="U829" s="231"/>
      <c r="V829" s="231"/>
      <c r="W829" s="231"/>
      <c r="X829" s="231"/>
      <c r="Y829" s="231"/>
      <c r="Z829" s="231"/>
    </row>
    <row r="830" spans="1:26" ht="14.25" customHeight="1">
      <c r="A830" s="63"/>
      <c r="B830" s="63"/>
      <c r="C830" s="63"/>
      <c r="D830" s="63"/>
      <c r="E830" s="63"/>
      <c r="F830" s="63"/>
      <c r="G830" s="63"/>
      <c r="H830" s="63"/>
      <c r="I830" s="63"/>
      <c r="J830" s="63"/>
      <c r="K830" s="50"/>
      <c r="L830" s="231"/>
      <c r="M830" s="231"/>
      <c r="N830" s="231"/>
      <c r="O830" s="231"/>
      <c r="P830" s="231"/>
      <c r="Q830" s="231"/>
      <c r="R830" s="231"/>
      <c r="S830" s="231"/>
      <c r="T830" s="231"/>
      <c r="U830" s="231"/>
      <c r="V830" s="231"/>
      <c r="W830" s="231"/>
      <c r="X830" s="231"/>
      <c r="Y830" s="231"/>
      <c r="Z830" s="231"/>
    </row>
    <row r="831" spans="1:26" ht="14.25" customHeight="1">
      <c r="A831" s="63"/>
      <c r="B831" s="63"/>
      <c r="C831" s="63"/>
      <c r="D831" s="63"/>
      <c r="E831" s="63"/>
      <c r="F831" s="63"/>
      <c r="G831" s="63"/>
      <c r="H831" s="63"/>
      <c r="I831" s="63"/>
      <c r="J831" s="63"/>
      <c r="K831" s="50"/>
      <c r="L831" s="231"/>
      <c r="M831" s="231"/>
      <c r="N831" s="231"/>
      <c r="O831" s="231"/>
      <c r="P831" s="231"/>
      <c r="Q831" s="231"/>
      <c r="R831" s="231"/>
      <c r="S831" s="231"/>
      <c r="T831" s="231"/>
      <c r="U831" s="231"/>
      <c r="V831" s="231"/>
      <c r="W831" s="231"/>
      <c r="X831" s="231"/>
      <c r="Y831" s="231"/>
      <c r="Z831" s="231"/>
    </row>
    <row r="832" spans="1:26" ht="14.25" customHeight="1">
      <c r="A832" s="63"/>
      <c r="B832" s="63"/>
      <c r="C832" s="63"/>
      <c r="D832" s="63"/>
      <c r="E832" s="63"/>
      <c r="F832" s="63"/>
      <c r="G832" s="63"/>
      <c r="H832" s="63"/>
      <c r="I832" s="63"/>
      <c r="J832" s="63"/>
      <c r="K832" s="50"/>
      <c r="L832" s="231"/>
      <c r="M832" s="231"/>
      <c r="N832" s="231"/>
      <c r="O832" s="231"/>
      <c r="P832" s="231"/>
      <c r="Q832" s="231"/>
      <c r="R832" s="231"/>
      <c r="S832" s="231"/>
      <c r="T832" s="231"/>
      <c r="U832" s="231"/>
      <c r="V832" s="231"/>
      <c r="W832" s="231"/>
      <c r="X832" s="231"/>
      <c r="Y832" s="231"/>
      <c r="Z832" s="231"/>
    </row>
    <row r="833" spans="1:26" ht="14.25" customHeight="1">
      <c r="A833" s="63"/>
      <c r="B833" s="63"/>
      <c r="C833" s="63"/>
      <c r="D833" s="63"/>
      <c r="E833" s="63"/>
      <c r="F833" s="63"/>
      <c r="G833" s="63"/>
      <c r="H833" s="63"/>
      <c r="I833" s="63"/>
      <c r="J833" s="63"/>
      <c r="K833" s="50"/>
      <c r="L833" s="231"/>
      <c r="M833" s="231"/>
      <c r="N833" s="231"/>
      <c r="O833" s="231"/>
      <c r="P833" s="231"/>
      <c r="Q833" s="231"/>
      <c r="R833" s="231"/>
      <c r="S833" s="231"/>
      <c r="T833" s="231"/>
      <c r="U833" s="231"/>
      <c r="V833" s="231"/>
      <c r="W833" s="231"/>
      <c r="X833" s="231"/>
      <c r="Y833" s="231"/>
      <c r="Z833" s="231"/>
    </row>
    <row r="834" spans="1:26" ht="14.25" customHeight="1">
      <c r="A834" s="63"/>
      <c r="B834" s="63"/>
      <c r="C834" s="63"/>
      <c r="D834" s="63"/>
      <c r="E834" s="63"/>
      <c r="F834" s="63"/>
      <c r="G834" s="63"/>
      <c r="H834" s="63"/>
      <c r="I834" s="63"/>
      <c r="J834" s="63"/>
      <c r="K834" s="50"/>
      <c r="L834" s="231"/>
      <c r="M834" s="231"/>
      <c r="N834" s="231"/>
      <c r="O834" s="231"/>
      <c r="P834" s="231"/>
      <c r="Q834" s="231"/>
      <c r="R834" s="231"/>
      <c r="S834" s="231"/>
      <c r="T834" s="231"/>
      <c r="U834" s="231"/>
      <c r="V834" s="231"/>
      <c r="W834" s="231"/>
      <c r="X834" s="231"/>
      <c r="Y834" s="231"/>
      <c r="Z834" s="231"/>
    </row>
    <row r="835" spans="1:26" ht="14.25" customHeight="1">
      <c r="A835" s="63"/>
      <c r="B835" s="63"/>
      <c r="C835" s="63"/>
      <c r="D835" s="63"/>
      <c r="E835" s="63"/>
      <c r="F835" s="63"/>
      <c r="G835" s="63"/>
      <c r="H835" s="63"/>
      <c r="I835" s="63"/>
      <c r="J835" s="63"/>
      <c r="K835" s="50"/>
      <c r="L835" s="231"/>
      <c r="M835" s="231"/>
      <c r="N835" s="231"/>
      <c r="O835" s="231"/>
      <c r="P835" s="231"/>
      <c r="Q835" s="231"/>
      <c r="R835" s="231"/>
      <c r="S835" s="231"/>
      <c r="T835" s="231"/>
      <c r="U835" s="231"/>
      <c r="V835" s="231"/>
      <c r="W835" s="231"/>
      <c r="X835" s="231"/>
      <c r="Y835" s="231"/>
      <c r="Z835" s="231"/>
    </row>
    <row r="836" spans="1:26" ht="14.25" customHeight="1">
      <c r="A836" s="63"/>
      <c r="B836" s="63"/>
      <c r="C836" s="63"/>
      <c r="D836" s="63"/>
      <c r="E836" s="63"/>
      <c r="F836" s="63"/>
      <c r="G836" s="63"/>
      <c r="H836" s="63"/>
      <c r="I836" s="63"/>
      <c r="J836" s="63"/>
      <c r="K836" s="50"/>
      <c r="L836" s="231"/>
      <c r="M836" s="231"/>
      <c r="N836" s="231"/>
      <c r="O836" s="231"/>
      <c r="P836" s="231"/>
      <c r="Q836" s="231"/>
      <c r="R836" s="231"/>
      <c r="S836" s="231"/>
      <c r="T836" s="231"/>
      <c r="U836" s="231"/>
      <c r="V836" s="231"/>
      <c r="W836" s="231"/>
      <c r="X836" s="231"/>
      <c r="Y836" s="231"/>
      <c r="Z836" s="231"/>
    </row>
    <row r="837" spans="1:26" ht="14.25" customHeight="1">
      <c r="A837" s="63"/>
      <c r="B837" s="63"/>
      <c r="C837" s="63"/>
      <c r="D837" s="63"/>
      <c r="E837" s="63"/>
      <c r="F837" s="63"/>
      <c r="G837" s="63"/>
      <c r="H837" s="63"/>
      <c r="I837" s="63"/>
      <c r="J837" s="63"/>
      <c r="K837" s="50"/>
      <c r="L837" s="231"/>
      <c r="M837" s="231"/>
      <c r="N837" s="231"/>
      <c r="O837" s="231"/>
      <c r="P837" s="231"/>
      <c r="Q837" s="231"/>
      <c r="R837" s="231"/>
      <c r="S837" s="231"/>
      <c r="T837" s="231"/>
      <c r="U837" s="231"/>
      <c r="V837" s="231"/>
      <c r="W837" s="231"/>
      <c r="X837" s="231"/>
      <c r="Y837" s="231"/>
      <c r="Z837" s="231"/>
    </row>
    <row r="838" spans="1:26" ht="14.25" customHeight="1">
      <c r="A838" s="63"/>
      <c r="B838" s="63"/>
      <c r="C838" s="63"/>
      <c r="D838" s="63"/>
      <c r="E838" s="63"/>
      <c r="F838" s="63"/>
      <c r="G838" s="63"/>
      <c r="H838" s="63"/>
      <c r="I838" s="63"/>
      <c r="J838" s="63"/>
      <c r="K838" s="50"/>
      <c r="L838" s="231"/>
      <c r="M838" s="231"/>
      <c r="N838" s="231"/>
      <c r="O838" s="231"/>
      <c r="P838" s="231"/>
      <c r="Q838" s="231"/>
      <c r="R838" s="231"/>
      <c r="S838" s="231"/>
      <c r="T838" s="231"/>
      <c r="U838" s="231"/>
      <c r="V838" s="231"/>
      <c r="W838" s="231"/>
      <c r="X838" s="231"/>
      <c r="Y838" s="231"/>
      <c r="Z838" s="231"/>
    </row>
    <row r="839" spans="1:26" ht="14.25" customHeight="1">
      <c r="A839" s="63"/>
      <c r="B839" s="63"/>
      <c r="C839" s="63"/>
      <c r="D839" s="63"/>
      <c r="E839" s="63"/>
      <c r="F839" s="63"/>
      <c r="G839" s="63"/>
      <c r="H839" s="63"/>
      <c r="I839" s="63"/>
      <c r="J839" s="63"/>
      <c r="K839" s="50"/>
      <c r="L839" s="231"/>
      <c r="M839" s="231"/>
      <c r="N839" s="231"/>
      <c r="O839" s="231"/>
      <c r="P839" s="231"/>
      <c r="Q839" s="231"/>
      <c r="R839" s="231"/>
      <c r="S839" s="231"/>
      <c r="T839" s="231"/>
      <c r="U839" s="231"/>
      <c r="V839" s="231"/>
      <c r="W839" s="231"/>
      <c r="X839" s="231"/>
      <c r="Y839" s="231"/>
      <c r="Z839" s="231"/>
    </row>
    <row r="840" spans="1:26" ht="14.25" customHeight="1">
      <c r="A840" s="63"/>
      <c r="B840" s="63"/>
      <c r="C840" s="63"/>
      <c r="D840" s="63"/>
      <c r="E840" s="63"/>
      <c r="F840" s="63"/>
      <c r="G840" s="63"/>
      <c r="H840" s="63"/>
      <c r="I840" s="63"/>
      <c r="J840" s="63"/>
      <c r="K840" s="50"/>
      <c r="L840" s="231"/>
      <c r="M840" s="231"/>
      <c r="N840" s="231"/>
      <c r="O840" s="231"/>
      <c r="P840" s="231"/>
      <c r="Q840" s="231"/>
      <c r="R840" s="231"/>
      <c r="S840" s="231"/>
      <c r="T840" s="231"/>
      <c r="U840" s="231"/>
      <c r="V840" s="231"/>
      <c r="W840" s="231"/>
      <c r="X840" s="231"/>
      <c r="Y840" s="231"/>
      <c r="Z840" s="231"/>
    </row>
    <row r="841" spans="1:26" ht="14.25" customHeight="1">
      <c r="A841" s="63"/>
      <c r="B841" s="63"/>
      <c r="C841" s="63"/>
      <c r="D841" s="63"/>
      <c r="E841" s="63"/>
      <c r="F841" s="63"/>
      <c r="G841" s="63"/>
      <c r="H841" s="63"/>
      <c r="I841" s="63"/>
      <c r="J841" s="63"/>
      <c r="K841" s="50"/>
      <c r="L841" s="231"/>
      <c r="M841" s="231"/>
      <c r="N841" s="231"/>
      <c r="O841" s="231"/>
      <c r="P841" s="231"/>
      <c r="Q841" s="231"/>
      <c r="R841" s="231"/>
      <c r="S841" s="231"/>
      <c r="T841" s="231"/>
      <c r="U841" s="231"/>
      <c r="V841" s="231"/>
      <c r="W841" s="231"/>
      <c r="X841" s="231"/>
      <c r="Y841" s="231"/>
      <c r="Z841" s="231"/>
    </row>
    <row r="842" spans="1:26" ht="14.25" customHeight="1">
      <c r="A842" s="63"/>
      <c r="B842" s="63"/>
      <c r="C842" s="63"/>
      <c r="D842" s="63"/>
      <c r="E842" s="63"/>
      <c r="F842" s="63"/>
      <c r="G842" s="63"/>
      <c r="H842" s="63"/>
      <c r="I842" s="63"/>
      <c r="J842" s="63"/>
      <c r="K842" s="50"/>
      <c r="L842" s="231"/>
      <c r="M842" s="231"/>
      <c r="N842" s="231"/>
      <c r="O842" s="231"/>
      <c r="P842" s="231"/>
      <c r="Q842" s="231"/>
      <c r="R842" s="231"/>
      <c r="S842" s="231"/>
      <c r="T842" s="231"/>
      <c r="U842" s="231"/>
      <c r="V842" s="231"/>
      <c r="W842" s="231"/>
      <c r="X842" s="231"/>
      <c r="Y842" s="231"/>
      <c r="Z842" s="231"/>
    </row>
    <row r="843" spans="1:26" ht="14.25" customHeight="1">
      <c r="A843" s="63"/>
      <c r="B843" s="63"/>
      <c r="C843" s="63"/>
      <c r="D843" s="63"/>
      <c r="E843" s="63"/>
      <c r="F843" s="63"/>
      <c r="G843" s="63"/>
      <c r="H843" s="63"/>
      <c r="I843" s="63"/>
      <c r="J843" s="63"/>
      <c r="K843" s="50"/>
      <c r="L843" s="231"/>
      <c r="M843" s="231"/>
      <c r="N843" s="231"/>
      <c r="O843" s="231"/>
      <c r="P843" s="231"/>
      <c r="Q843" s="231"/>
      <c r="R843" s="231"/>
      <c r="S843" s="231"/>
      <c r="T843" s="231"/>
      <c r="U843" s="231"/>
      <c r="V843" s="231"/>
      <c r="W843" s="231"/>
      <c r="X843" s="231"/>
      <c r="Y843" s="231"/>
      <c r="Z843" s="231"/>
    </row>
    <row r="844" spans="1:26" ht="14.25" customHeight="1">
      <c r="A844" s="63"/>
      <c r="B844" s="63"/>
      <c r="C844" s="63"/>
      <c r="D844" s="63"/>
      <c r="E844" s="63"/>
      <c r="F844" s="63"/>
      <c r="G844" s="63"/>
      <c r="H844" s="63"/>
      <c r="I844" s="63"/>
      <c r="J844" s="63"/>
      <c r="K844" s="50"/>
      <c r="L844" s="231"/>
      <c r="M844" s="231"/>
      <c r="N844" s="231"/>
      <c r="O844" s="231"/>
      <c r="P844" s="231"/>
      <c r="Q844" s="231"/>
      <c r="R844" s="231"/>
      <c r="S844" s="231"/>
      <c r="T844" s="231"/>
      <c r="U844" s="231"/>
      <c r="V844" s="231"/>
      <c r="W844" s="231"/>
      <c r="X844" s="231"/>
      <c r="Y844" s="231"/>
      <c r="Z844" s="231"/>
    </row>
    <row r="845" spans="1:26" ht="14.25" customHeight="1">
      <c r="A845" s="63"/>
      <c r="B845" s="63"/>
      <c r="C845" s="63"/>
      <c r="D845" s="63"/>
      <c r="E845" s="63"/>
      <c r="F845" s="63"/>
      <c r="G845" s="63"/>
      <c r="H845" s="63"/>
      <c r="I845" s="63"/>
      <c r="J845" s="63"/>
      <c r="K845" s="50"/>
      <c r="L845" s="231"/>
      <c r="M845" s="231"/>
      <c r="N845" s="231"/>
      <c r="O845" s="231"/>
      <c r="P845" s="231"/>
      <c r="Q845" s="231"/>
      <c r="R845" s="231"/>
      <c r="S845" s="231"/>
      <c r="T845" s="231"/>
      <c r="U845" s="231"/>
      <c r="V845" s="231"/>
      <c r="W845" s="231"/>
      <c r="X845" s="231"/>
      <c r="Y845" s="231"/>
      <c r="Z845" s="231"/>
    </row>
    <row r="846" spans="1:26" ht="14.25" customHeight="1">
      <c r="A846" s="63"/>
      <c r="B846" s="63"/>
      <c r="C846" s="63"/>
      <c r="D846" s="63"/>
      <c r="E846" s="63"/>
      <c r="F846" s="63"/>
      <c r="G846" s="63"/>
      <c r="H846" s="63"/>
      <c r="I846" s="63"/>
      <c r="J846" s="63"/>
      <c r="K846" s="50"/>
      <c r="L846" s="231"/>
      <c r="M846" s="231"/>
      <c r="N846" s="231"/>
      <c r="O846" s="231"/>
      <c r="P846" s="231"/>
      <c r="Q846" s="231"/>
      <c r="R846" s="231"/>
      <c r="S846" s="231"/>
      <c r="T846" s="231"/>
      <c r="U846" s="231"/>
      <c r="V846" s="231"/>
      <c r="W846" s="231"/>
      <c r="X846" s="231"/>
      <c r="Y846" s="231"/>
      <c r="Z846" s="231"/>
    </row>
    <row r="847" spans="1:26" ht="14.25" customHeight="1">
      <c r="A847" s="63"/>
      <c r="B847" s="63"/>
      <c r="C847" s="63"/>
      <c r="D847" s="63"/>
      <c r="E847" s="63"/>
      <c r="F847" s="63"/>
      <c r="G847" s="63"/>
      <c r="H847" s="63"/>
      <c r="I847" s="63"/>
      <c r="J847" s="63"/>
      <c r="K847" s="50"/>
      <c r="L847" s="231"/>
      <c r="M847" s="231"/>
      <c r="N847" s="231"/>
      <c r="O847" s="231"/>
      <c r="P847" s="231"/>
      <c r="Q847" s="231"/>
      <c r="R847" s="231"/>
      <c r="S847" s="231"/>
      <c r="T847" s="231"/>
      <c r="U847" s="231"/>
      <c r="V847" s="231"/>
      <c r="W847" s="231"/>
      <c r="X847" s="231"/>
      <c r="Y847" s="231"/>
      <c r="Z847" s="231"/>
    </row>
    <row r="848" spans="1:26" ht="14.25" customHeight="1">
      <c r="A848" s="63"/>
      <c r="B848" s="63"/>
      <c r="C848" s="63"/>
      <c r="D848" s="63"/>
      <c r="E848" s="63"/>
      <c r="F848" s="63"/>
      <c r="G848" s="63"/>
      <c r="H848" s="63"/>
      <c r="I848" s="63"/>
      <c r="J848" s="63"/>
      <c r="K848" s="50"/>
      <c r="L848" s="231"/>
      <c r="M848" s="231"/>
      <c r="N848" s="231"/>
      <c r="O848" s="231"/>
      <c r="P848" s="231"/>
      <c r="Q848" s="231"/>
      <c r="R848" s="231"/>
      <c r="S848" s="231"/>
      <c r="T848" s="231"/>
      <c r="U848" s="231"/>
      <c r="V848" s="231"/>
      <c r="W848" s="231"/>
      <c r="X848" s="231"/>
      <c r="Y848" s="231"/>
      <c r="Z848" s="231"/>
    </row>
    <row r="849" spans="1:26" ht="14.25" customHeight="1">
      <c r="A849" s="63"/>
      <c r="B849" s="63"/>
      <c r="C849" s="63"/>
      <c r="D849" s="63"/>
      <c r="E849" s="63"/>
      <c r="F849" s="63"/>
      <c r="G849" s="63"/>
      <c r="H849" s="63"/>
      <c r="I849" s="63"/>
      <c r="J849" s="63"/>
      <c r="K849" s="50"/>
      <c r="L849" s="231"/>
      <c r="M849" s="231"/>
      <c r="N849" s="231"/>
      <c r="O849" s="231"/>
      <c r="P849" s="231"/>
      <c r="Q849" s="231"/>
      <c r="R849" s="231"/>
      <c r="S849" s="231"/>
      <c r="T849" s="231"/>
      <c r="U849" s="231"/>
      <c r="V849" s="231"/>
      <c r="W849" s="231"/>
      <c r="X849" s="231"/>
      <c r="Y849" s="231"/>
      <c r="Z849" s="231"/>
    </row>
    <row r="850" spans="1:26" ht="14.25" customHeight="1">
      <c r="A850" s="63"/>
      <c r="B850" s="63"/>
      <c r="C850" s="63"/>
      <c r="D850" s="63"/>
      <c r="E850" s="63"/>
      <c r="F850" s="63"/>
      <c r="G850" s="63"/>
      <c r="H850" s="63"/>
      <c r="I850" s="63"/>
      <c r="J850" s="63"/>
      <c r="K850" s="50"/>
      <c r="L850" s="231"/>
      <c r="M850" s="231"/>
      <c r="N850" s="231"/>
      <c r="O850" s="231"/>
      <c r="P850" s="231"/>
      <c r="Q850" s="231"/>
      <c r="R850" s="231"/>
      <c r="S850" s="231"/>
      <c r="T850" s="231"/>
      <c r="U850" s="231"/>
      <c r="V850" s="231"/>
      <c r="W850" s="231"/>
      <c r="X850" s="231"/>
      <c r="Y850" s="231"/>
      <c r="Z850" s="231"/>
    </row>
    <row r="851" spans="1:26" ht="14.25" customHeight="1">
      <c r="A851" s="63"/>
      <c r="B851" s="63"/>
      <c r="C851" s="63"/>
      <c r="D851" s="63"/>
      <c r="E851" s="63"/>
      <c r="F851" s="63"/>
      <c r="G851" s="63"/>
      <c r="H851" s="63"/>
      <c r="I851" s="63"/>
      <c r="J851" s="63"/>
      <c r="K851" s="50"/>
      <c r="L851" s="231"/>
      <c r="M851" s="231"/>
      <c r="N851" s="231"/>
      <c r="O851" s="231"/>
      <c r="P851" s="231"/>
      <c r="Q851" s="231"/>
      <c r="R851" s="231"/>
      <c r="S851" s="231"/>
      <c r="T851" s="231"/>
      <c r="U851" s="231"/>
      <c r="V851" s="231"/>
      <c r="W851" s="231"/>
      <c r="X851" s="231"/>
      <c r="Y851" s="231"/>
      <c r="Z851" s="231"/>
    </row>
    <row r="852" spans="1:26" ht="14.25" customHeight="1">
      <c r="A852" s="63"/>
      <c r="B852" s="63"/>
      <c r="C852" s="63"/>
      <c r="D852" s="63"/>
      <c r="E852" s="63"/>
      <c r="F852" s="63"/>
      <c r="G852" s="63"/>
      <c r="H852" s="63"/>
      <c r="I852" s="63"/>
      <c r="J852" s="63"/>
      <c r="K852" s="50"/>
      <c r="L852" s="231"/>
      <c r="M852" s="231"/>
      <c r="N852" s="231"/>
      <c r="O852" s="231"/>
      <c r="P852" s="231"/>
      <c r="Q852" s="231"/>
      <c r="R852" s="231"/>
      <c r="S852" s="231"/>
      <c r="T852" s="231"/>
      <c r="U852" s="231"/>
      <c r="V852" s="231"/>
      <c r="W852" s="231"/>
      <c r="X852" s="231"/>
      <c r="Y852" s="231"/>
      <c r="Z852" s="231"/>
    </row>
    <row r="853" spans="1:26" ht="14.25" customHeight="1">
      <c r="A853" s="63"/>
      <c r="B853" s="63"/>
      <c r="C853" s="63"/>
      <c r="D853" s="63"/>
      <c r="E853" s="63"/>
      <c r="F853" s="63"/>
      <c r="G853" s="63"/>
      <c r="H853" s="63"/>
      <c r="I853" s="63"/>
      <c r="J853" s="63"/>
      <c r="K853" s="50"/>
      <c r="L853" s="231"/>
      <c r="M853" s="231"/>
      <c r="N853" s="231"/>
      <c r="O853" s="231"/>
      <c r="P853" s="231"/>
      <c r="Q853" s="231"/>
      <c r="R853" s="231"/>
      <c r="S853" s="231"/>
      <c r="T853" s="231"/>
      <c r="U853" s="231"/>
      <c r="V853" s="231"/>
      <c r="W853" s="231"/>
      <c r="X853" s="231"/>
      <c r="Y853" s="231"/>
      <c r="Z853" s="231"/>
    </row>
    <row r="854" spans="1:26" ht="14.25" customHeight="1">
      <c r="A854" s="63"/>
      <c r="B854" s="63"/>
      <c r="C854" s="63"/>
      <c r="D854" s="63"/>
      <c r="E854" s="63"/>
      <c r="F854" s="63"/>
      <c r="G854" s="63"/>
      <c r="H854" s="63"/>
      <c r="I854" s="63"/>
      <c r="J854" s="63"/>
      <c r="K854" s="50"/>
      <c r="L854" s="231"/>
      <c r="M854" s="231"/>
      <c r="N854" s="231"/>
      <c r="O854" s="231"/>
      <c r="P854" s="231"/>
      <c r="Q854" s="231"/>
      <c r="R854" s="231"/>
      <c r="S854" s="231"/>
      <c r="T854" s="231"/>
      <c r="U854" s="231"/>
      <c r="V854" s="231"/>
      <c r="W854" s="231"/>
      <c r="X854" s="231"/>
      <c r="Y854" s="231"/>
      <c r="Z854" s="231"/>
    </row>
    <row r="855" spans="1:26" ht="14.25" customHeight="1">
      <c r="A855" s="63"/>
      <c r="B855" s="63"/>
      <c r="C855" s="63"/>
      <c r="D855" s="63"/>
      <c r="E855" s="63"/>
      <c r="F855" s="63"/>
      <c r="G855" s="63"/>
      <c r="H855" s="63"/>
      <c r="I855" s="63"/>
      <c r="J855" s="63"/>
      <c r="K855" s="50"/>
      <c r="L855" s="231"/>
      <c r="M855" s="231"/>
      <c r="N855" s="231"/>
      <c r="O855" s="231"/>
      <c r="P855" s="231"/>
      <c r="Q855" s="231"/>
      <c r="R855" s="231"/>
      <c r="S855" s="231"/>
      <c r="T855" s="231"/>
      <c r="U855" s="231"/>
      <c r="V855" s="231"/>
      <c r="W855" s="231"/>
      <c r="X855" s="231"/>
      <c r="Y855" s="231"/>
      <c r="Z855" s="231"/>
    </row>
    <row r="856" spans="1:26" ht="14.25" customHeight="1">
      <c r="A856" s="63"/>
      <c r="B856" s="63"/>
      <c r="C856" s="63"/>
      <c r="D856" s="63"/>
      <c r="E856" s="63"/>
      <c r="F856" s="63"/>
      <c r="G856" s="63"/>
      <c r="H856" s="63"/>
      <c r="I856" s="63"/>
      <c r="J856" s="63"/>
      <c r="K856" s="50"/>
      <c r="L856" s="231"/>
      <c r="M856" s="231"/>
      <c r="N856" s="231"/>
      <c r="O856" s="231"/>
      <c r="P856" s="231"/>
      <c r="Q856" s="231"/>
      <c r="R856" s="231"/>
      <c r="S856" s="231"/>
      <c r="T856" s="231"/>
      <c r="U856" s="231"/>
      <c r="V856" s="231"/>
      <c r="W856" s="231"/>
      <c r="X856" s="231"/>
      <c r="Y856" s="231"/>
      <c r="Z856" s="231"/>
    </row>
    <row r="857" spans="1:26" ht="14.25" customHeight="1">
      <c r="A857" s="63"/>
      <c r="B857" s="63"/>
      <c r="C857" s="63"/>
      <c r="D857" s="63"/>
      <c r="E857" s="63"/>
      <c r="F857" s="63"/>
      <c r="G857" s="63"/>
      <c r="H857" s="63"/>
      <c r="I857" s="63"/>
      <c r="J857" s="63"/>
      <c r="K857" s="50"/>
      <c r="L857" s="231"/>
      <c r="M857" s="231"/>
      <c r="N857" s="231"/>
      <c r="O857" s="231"/>
      <c r="P857" s="231"/>
      <c r="Q857" s="231"/>
      <c r="R857" s="231"/>
      <c r="S857" s="231"/>
      <c r="T857" s="231"/>
      <c r="U857" s="231"/>
      <c r="V857" s="231"/>
      <c r="W857" s="231"/>
      <c r="X857" s="231"/>
      <c r="Y857" s="231"/>
      <c r="Z857" s="231"/>
    </row>
    <row r="858" spans="1:26" ht="14.25" customHeight="1">
      <c r="A858" s="63"/>
      <c r="B858" s="63"/>
      <c r="C858" s="63"/>
      <c r="D858" s="63"/>
      <c r="E858" s="63"/>
      <c r="F858" s="63"/>
      <c r="G858" s="63"/>
      <c r="H858" s="63"/>
      <c r="I858" s="63"/>
      <c r="J858" s="63"/>
      <c r="K858" s="50"/>
      <c r="L858" s="231"/>
      <c r="M858" s="231"/>
      <c r="N858" s="231"/>
      <c r="O858" s="231"/>
      <c r="P858" s="231"/>
      <c r="Q858" s="231"/>
      <c r="R858" s="231"/>
      <c r="S858" s="231"/>
      <c r="T858" s="231"/>
      <c r="U858" s="231"/>
      <c r="V858" s="231"/>
      <c r="W858" s="231"/>
      <c r="X858" s="231"/>
      <c r="Y858" s="231"/>
      <c r="Z858" s="231"/>
    </row>
    <row r="859" spans="1:26" ht="14.25" customHeight="1">
      <c r="A859" s="63"/>
      <c r="B859" s="63"/>
      <c r="C859" s="63"/>
      <c r="D859" s="63"/>
      <c r="E859" s="63"/>
      <c r="F859" s="63"/>
      <c r="G859" s="63"/>
      <c r="H859" s="63"/>
      <c r="I859" s="63"/>
      <c r="J859" s="63"/>
      <c r="K859" s="50"/>
      <c r="L859" s="231"/>
      <c r="M859" s="231"/>
      <c r="N859" s="231"/>
      <c r="O859" s="231"/>
      <c r="P859" s="231"/>
      <c r="Q859" s="231"/>
      <c r="R859" s="231"/>
      <c r="S859" s="231"/>
      <c r="T859" s="231"/>
      <c r="U859" s="231"/>
      <c r="V859" s="231"/>
      <c r="W859" s="231"/>
      <c r="X859" s="231"/>
      <c r="Y859" s="231"/>
      <c r="Z859" s="231"/>
    </row>
    <row r="860" spans="1:26" ht="14.25" customHeight="1">
      <c r="A860" s="63"/>
      <c r="B860" s="63"/>
      <c r="C860" s="63"/>
      <c r="D860" s="63"/>
      <c r="E860" s="63"/>
      <c r="F860" s="63"/>
      <c r="G860" s="63"/>
      <c r="H860" s="63"/>
      <c r="I860" s="63"/>
      <c r="J860" s="63"/>
      <c r="K860" s="50"/>
      <c r="L860" s="231"/>
      <c r="M860" s="231"/>
      <c r="N860" s="231"/>
      <c r="O860" s="231"/>
      <c r="P860" s="231"/>
      <c r="Q860" s="231"/>
      <c r="R860" s="231"/>
      <c r="S860" s="231"/>
      <c r="T860" s="231"/>
      <c r="U860" s="231"/>
      <c r="V860" s="231"/>
      <c r="W860" s="231"/>
      <c r="X860" s="231"/>
      <c r="Y860" s="231"/>
      <c r="Z860" s="231"/>
    </row>
    <row r="861" spans="1:26" ht="14.25" customHeight="1">
      <c r="A861" s="63"/>
      <c r="B861" s="63"/>
      <c r="C861" s="63"/>
      <c r="D861" s="63"/>
      <c r="E861" s="63"/>
      <c r="F861" s="63"/>
      <c r="G861" s="63"/>
      <c r="H861" s="63"/>
      <c r="I861" s="63"/>
      <c r="J861" s="63"/>
      <c r="K861" s="50"/>
      <c r="L861" s="231"/>
      <c r="M861" s="231"/>
      <c r="N861" s="231"/>
      <c r="O861" s="231"/>
      <c r="P861" s="231"/>
      <c r="Q861" s="231"/>
      <c r="R861" s="231"/>
      <c r="S861" s="231"/>
      <c r="T861" s="231"/>
      <c r="U861" s="231"/>
      <c r="V861" s="231"/>
      <c r="W861" s="231"/>
      <c r="X861" s="231"/>
      <c r="Y861" s="231"/>
      <c r="Z861" s="231"/>
    </row>
    <row r="862" spans="1:26" ht="14.25" customHeight="1">
      <c r="A862" s="63"/>
      <c r="B862" s="63"/>
      <c r="C862" s="63"/>
      <c r="D862" s="63"/>
      <c r="E862" s="63"/>
      <c r="F862" s="63"/>
      <c r="G862" s="63"/>
      <c r="H862" s="63"/>
      <c r="I862" s="63"/>
      <c r="J862" s="63"/>
      <c r="K862" s="50"/>
      <c r="L862" s="231"/>
      <c r="M862" s="231"/>
      <c r="N862" s="231"/>
      <c r="O862" s="231"/>
      <c r="P862" s="231"/>
      <c r="Q862" s="231"/>
      <c r="R862" s="231"/>
      <c r="S862" s="231"/>
      <c r="T862" s="231"/>
      <c r="U862" s="231"/>
      <c r="V862" s="231"/>
      <c r="W862" s="231"/>
      <c r="X862" s="231"/>
      <c r="Y862" s="231"/>
      <c r="Z862" s="231"/>
    </row>
    <row r="863" spans="1:26" ht="14.25" customHeight="1">
      <c r="A863" s="63"/>
      <c r="B863" s="63"/>
      <c r="C863" s="63"/>
      <c r="D863" s="63"/>
      <c r="E863" s="63"/>
      <c r="F863" s="63"/>
      <c r="G863" s="63"/>
      <c r="H863" s="63"/>
      <c r="I863" s="63"/>
      <c r="J863" s="63"/>
      <c r="K863" s="50"/>
      <c r="L863" s="231"/>
      <c r="M863" s="231"/>
      <c r="N863" s="231"/>
      <c r="O863" s="231"/>
      <c r="P863" s="231"/>
      <c r="Q863" s="231"/>
      <c r="R863" s="231"/>
      <c r="S863" s="231"/>
      <c r="T863" s="231"/>
      <c r="U863" s="231"/>
      <c r="V863" s="231"/>
      <c r="W863" s="231"/>
      <c r="X863" s="231"/>
      <c r="Y863" s="231"/>
      <c r="Z863" s="231"/>
    </row>
    <row r="864" spans="1:26" ht="14.25" customHeight="1">
      <c r="A864" s="63"/>
      <c r="B864" s="63"/>
      <c r="C864" s="63"/>
      <c r="D864" s="63"/>
      <c r="E864" s="63"/>
      <c r="F864" s="63"/>
      <c r="G864" s="63"/>
      <c r="H864" s="63"/>
      <c r="I864" s="63"/>
      <c r="J864" s="63"/>
      <c r="K864" s="50"/>
      <c r="L864" s="231"/>
      <c r="M864" s="231"/>
      <c r="N864" s="231"/>
      <c r="O864" s="231"/>
      <c r="P864" s="231"/>
      <c r="Q864" s="231"/>
      <c r="R864" s="231"/>
      <c r="S864" s="231"/>
      <c r="T864" s="231"/>
      <c r="U864" s="231"/>
      <c r="V864" s="231"/>
      <c r="W864" s="231"/>
      <c r="X864" s="231"/>
      <c r="Y864" s="231"/>
      <c r="Z864" s="231"/>
    </row>
    <row r="865" spans="1:26" ht="14.25" customHeight="1">
      <c r="A865" s="63"/>
      <c r="B865" s="63"/>
      <c r="C865" s="63"/>
      <c r="D865" s="63"/>
      <c r="E865" s="63"/>
      <c r="F865" s="63"/>
      <c r="G865" s="63"/>
      <c r="H865" s="63"/>
      <c r="I865" s="63"/>
      <c r="J865" s="63"/>
      <c r="K865" s="50"/>
      <c r="L865" s="231"/>
      <c r="M865" s="231"/>
      <c r="N865" s="231"/>
      <c r="O865" s="231"/>
      <c r="P865" s="231"/>
      <c r="Q865" s="231"/>
      <c r="R865" s="231"/>
      <c r="S865" s="231"/>
      <c r="T865" s="231"/>
      <c r="U865" s="231"/>
      <c r="V865" s="231"/>
      <c r="W865" s="231"/>
      <c r="X865" s="231"/>
      <c r="Y865" s="231"/>
      <c r="Z865" s="231"/>
    </row>
    <row r="866" spans="1:26" ht="14.25" customHeight="1">
      <c r="A866" s="63"/>
      <c r="B866" s="63"/>
      <c r="C866" s="63"/>
      <c r="D866" s="63"/>
      <c r="E866" s="63"/>
      <c r="F866" s="63"/>
      <c r="G866" s="63"/>
      <c r="H866" s="63"/>
      <c r="I866" s="63"/>
      <c r="J866" s="63"/>
      <c r="K866" s="50"/>
      <c r="L866" s="231"/>
      <c r="M866" s="231"/>
      <c r="N866" s="231"/>
      <c r="O866" s="231"/>
      <c r="P866" s="231"/>
      <c r="Q866" s="231"/>
      <c r="R866" s="231"/>
      <c r="S866" s="231"/>
      <c r="T866" s="231"/>
      <c r="U866" s="231"/>
      <c r="V866" s="231"/>
      <c r="W866" s="231"/>
      <c r="X866" s="231"/>
      <c r="Y866" s="231"/>
      <c r="Z866" s="231"/>
    </row>
    <row r="867" spans="1:26" ht="14.25" customHeight="1">
      <c r="A867" s="63"/>
      <c r="B867" s="63"/>
      <c r="C867" s="63"/>
      <c r="D867" s="63"/>
      <c r="E867" s="63"/>
      <c r="F867" s="63"/>
      <c r="G867" s="63"/>
      <c r="H867" s="63"/>
      <c r="I867" s="63"/>
      <c r="J867" s="63"/>
      <c r="K867" s="50"/>
      <c r="L867" s="231"/>
      <c r="M867" s="231"/>
      <c r="N867" s="231"/>
      <c r="O867" s="231"/>
      <c r="P867" s="231"/>
      <c r="Q867" s="231"/>
      <c r="R867" s="231"/>
      <c r="S867" s="231"/>
      <c r="T867" s="231"/>
      <c r="U867" s="231"/>
      <c r="V867" s="231"/>
      <c r="W867" s="231"/>
      <c r="X867" s="231"/>
      <c r="Y867" s="231"/>
      <c r="Z867" s="231"/>
    </row>
    <row r="868" spans="1:26" ht="14.25" customHeight="1">
      <c r="A868" s="63"/>
      <c r="B868" s="63"/>
      <c r="C868" s="63"/>
      <c r="D868" s="63"/>
      <c r="E868" s="63"/>
      <c r="F868" s="63"/>
      <c r="G868" s="63"/>
      <c r="H868" s="63"/>
      <c r="I868" s="63"/>
      <c r="J868" s="63"/>
      <c r="K868" s="50"/>
      <c r="L868" s="231"/>
      <c r="M868" s="231"/>
      <c r="N868" s="231"/>
      <c r="O868" s="231"/>
      <c r="P868" s="231"/>
      <c r="Q868" s="231"/>
      <c r="R868" s="231"/>
      <c r="S868" s="231"/>
      <c r="T868" s="231"/>
      <c r="U868" s="231"/>
      <c r="V868" s="231"/>
      <c r="W868" s="231"/>
      <c r="X868" s="231"/>
      <c r="Y868" s="231"/>
      <c r="Z868" s="231"/>
    </row>
    <row r="869" spans="1:26" ht="14.25" customHeight="1">
      <c r="A869" s="63"/>
      <c r="B869" s="63"/>
      <c r="C869" s="63"/>
      <c r="D869" s="63"/>
      <c r="E869" s="63"/>
      <c r="F869" s="63"/>
      <c r="G869" s="63"/>
      <c r="H869" s="63"/>
      <c r="I869" s="63"/>
      <c r="J869" s="63"/>
      <c r="K869" s="50"/>
      <c r="L869" s="231"/>
      <c r="M869" s="231"/>
      <c r="N869" s="231"/>
      <c r="O869" s="231"/>
      <c r="P869" s="231"/>
      <c r="Q869" s="231"/>
      <c r="R869" s="231"/>
      <c r="S869" s="231"/>
      <c r="T869" s="231"/>
      <c r="U869" s="231"/>
      <c r="V869" s="231"/>
      <c r="W869" s="231"/>
      <c r="X869" s="231"/>
      <c r="Y869" s="231"/>
      <c r="Z869" s="231"/>
    </row>
    <row r="870" spans="1:26" ht="14.25" customHeight="1">
      <c r="A870" s="63"/>
      <c r="B870" s="63"/>
      <c r="C870" s="63"/>
      <c r="D870" s="63"/>
      <c r="E870" s="63"/>
      <c r="F870" s="63"/>
      <c r="G870" s="63"/>
      <c r="H870" s="63"/>
      <c r="I870" s="63"/>
      <c r="J870" s="63"/>
      <c r="K870" s="50"/>
      <c r="L870" s="231"/>
      <c r="M870" s="231"/>
      <c r="N870" s="231"/>
      <c r="O870" s="231"/>
      <c r="P870" s="231"/>
      <c r="Q870" s="231"/>
      <c r="R870" s="231"/>
      <c r="S870" s="231"/>
      <c r="T870" s="231"/>
      <c r="U870" s="231"/>
      <c r="V870" s="231"/>
      <c r="W870" s="231"/>
      <c r="X870" s="231"/>
      <c r="Y870" s="231"/>
      <c r="Z870" s="231"/>
    </row>
    <row r="871" spans="1:26" ht="14.25" customHeight="1">
      <c r="A871" s="63"/>
      <c r="B871" s="63"/>
      <c r="C871" s="63"/>
      <c r="D871" s="63"/>
      <c r="E871" s="63"/>
      <c r="F871" s="63"/>
      <c r="G871" s="63"/>
      <c r="H871" s="63"/>
      <c r="I871" s="63"/>
      <c r="J871" s="63"/>
      <c r="K871" s="50"/>
      <c r="L871" s="231"/>
      <c r="M871" s="231"/>
      <c r="N871" s="231"/>
      <c r="O871" s="231"/>
      <c r="P871" s="231"/>
      <c r="Q871" s="231"/>
      <c r="R871" s="231"/>
      <c r="S871" s="231"/>
      <c r="T871" s="231"/>
      <c r="U871" s="231"/>
      <c r="V871" s="231"/>
      <c r="W871" s="231"/>
      <c r="X871" s="231"/>
      <c r="Y871" s="231"/>
      <c r="Z871" s="231"/>
    </row>
    <row r="872" spans="1:26" ht="14.25" customHeight="1">
      <c r="A872" s="63"/>
      <c r="B872" s="63"/>
      <c r="C872" s="63"/>
      <c r="D872" s="63"/>
      <c r="E872" s="63"/>
      <c r="F872" s="63"/>
      <c r="G872" s="63"/>
      <c r="H872" s="63"/>
      <c r="I872" s="63"/>
      <c r="J872" s="63"/>
      <c r="K872" s="50"/>
      <c r="L872" s="231"/>
      <c r="M872" s="231"/>
      <c r="N872" s="231"/>
      <c r="O872" s="231"/>
      <c r="P872" s="231"/>
      <c r="Q872" s="231"/>
      <c r="R872" s="231"/>
      <c r="S872" s="231"/>
      <c r="T872" s="231"/>
      <c r="U872" s="231"/>
      <c r="V872" s="231"/>
      <c r="W872" s="231"/>
      <c r="X872" s="231"/>
      <c r="Y872" s="231"/>
      <c r="Z872" s="231"/>
    </row>
    <row r="873" spans="1:26" ht="14.25" customHeight="1">
      <c r="A873" s="63"/>
      <c r="B873" s="63"/>
      <c r="C873" s="63"/>
      <c r="D873" s="63"/>
      <c r="E873" s="63"/>
      <c r="F873" s="63"/>
      <c r="G873" s="63"/>
      <c r="H873" s="63"/>
      <c r="I873" s="63"/>
      <c r="J873" s="63"/>
      <c r="K873" s="50"/>
      <c r="L873" s="231"/>
      <c r="M873" s="231"/>
      <c r="N873" s="231"/>
      <c r="O873" s="231"/>
      <c r="P873" s="231"/>
      <c r="Q873" s="231"/>
      <c r="R873" s="231"/>
      <c r="S873" s="231"/>
      <c r="T873" s="231"/>
      <c r="U873" s="231"/>
      <c r="V873" s="231"/>
      <c r="W873" s="231"/>
      <c r="X873" s="231"/>
      <c r="Y873" s="231"/>
      <c r="Z873" s="231"/>
    </row>
    <row r="874" spans="1:26" ht="14.25" customHeight="1">
      <c r="A874" s="63"/>
      <c r="B874" s="63"/>
      <c r="C874" s="63"/>
      <c r="D874" s="63"/>
      <c r="E874" s="63"/>
      <c r="F874" s="63"/>
      <c r="G874" s="63"/>
      <c r="H874" s="63"/>
      <c r="I874" s="63"/>
      <c r="J874" s="63"/>
      <c r="K874" s="50"/>
      <c r="L874" s="231"/>
      <c r="M874" s="231"/>
      <c r="N874" s="231"/>
      <c r="O874" s="231"/>
      <c r="P874" s="231"/>
      <c r="Q874" s="231"/>
      <c r="R874" s="231"/>
      <c r="S874" s="231"/>
      <c r="T874" s="231"/>
      <c r="U874" s="231"/>
      <c r="V874" s="231"/>
      <c r="W874" s="231"/>
      <c r="X874" s="231"/>
      <c r="Y874" s="231"/>
      <c r="Z874" s="231"/>
    </row>
    <row r="875" spans="1:26" ht="14.25" customHeight="1">
      <c r="A875" s="63"/>
      <c r="B875" s="63"/>
      <c r="C875" s="63"/>
      <c r="D875" s="63"/>
      <c r="E875" s="63"/>
      <c r="F875" s="63"/>
      <c r="G875" s="63"/>
      <c r="H875" s="63"/>
      <c r="I875" s="63"/>
      <c r="J875" s="63"/>
      <c r="K875" s="50"/>
      <c r="L875" s="231"/>
      <c r="M875" s="231"/>
      <c r="N875" s="231"/>
      <c r="O875" s="231"/>
      <c r="P875" s="231"/>
      <c r="Q875" s="231"/>
      <c r="R875" s="231"/>
      <c r="S875" s="231"/>
      <c r="T875" s="231"/>
      <c r="U875" s="231"/>
      <c r="V875" s="231"/>
      <c r="W875" s="231"/>
      <c r="X875" s="231"/>
      <c r="Y875" s="231"/>
      <c r="Z875" s="231"/>
    </row>
    <row r="876" spans="1:26" ht="14.25" customHeight="1">
      <c r="A876" s="63"/>
      <c r="B876" s="63"/>
      <c r="C876" s="63"/>
      <c r="D876" s="63"/>
      <c r="E876" s="63"/>
      <c r="F876" s="63"/>
      <c r="G876" s="63"/>
      <c r="H876" s="63"/>
      <c r="I876" s="63"/>
      <c r="J876" s="63"/>
      <c r="K876" s="50"/>
      <c r="L876" s="231"/>
      <c r="M876" s="231"/>
      <c r="N876" s="231"/>
      <c r="O876" s="231"/>
      <c r="P876" s="231"/>
      <c r="Q876" s="231"/>
      <c r="R876" s="231"/>
      <c r="S876" s="231"/>
      <c r="T876" s="231"/>
      <c r="U876" s="231"/>
      <c r="V876" s="231"/>
      <c r="W876" s="231"/>
      <c r="X876" s="231"/>
      <c r="Y876" s="231"/>
      <c r="Z876" s="231"/>
    </row>
    <row r="877" spans="1:26" ht="14.25" customHeight="1">
      <c r="A877" s="63"/>
      <c r="B877" s="63"/>
      <c r="C877" s="63"/>
      <c r="D877" s="63"/>
      <c r="E877" s="63"/>
      <c r="F877" s="63"/>
      <c r="G877" s="63"/>
      <c r="H877" s="63"/>
      <c r="I877" s="63"/>
      <c r="J877" s="63"/>
      <c r="K877" s="50"/>
      <c r="L877" s="231"/>
      <c r="M877" s="231"/>
      <c r="N877" s="231"/>
      <c r="O877" s="231"/>
      <c r="P877" s="231"/>
      <c r="Q877" s="231"/>
      <c r="R877" s="231"/>
      <c r="S877" s="231"/>
      <c r="T877" s="231"/>
      <c r="U877" s="231"/>
      <c r="V877" s="231"/>
      <c r="W877" s="231"/>
      <c r="X877" s="231"/>
      <c r="Y877" s="231"/>
      <c r="Z877" s="231"/>
    </row>
    <row r="878" spans="1:26" ht="14.25" customHeight="1">
      <c r="A878" s="63"/>
      <c r="B878" s="63"/>
      <c r="C878" s="63"/>
      <c r="D878" s="63"/>
      <c r="E878" s="63"/>
      <c r="F878" s="63"/>
      <c r="G878" s="63"/>
      <c r="H878" s="63"/>
      <c r="I878" s="63"/>
      <c r="J878" s="63"/>
      <c r="K878" s="50"/>
      <c r="L878" s="231"/>
      <c r="M878" s="231"/>
      <c r="N878" s="231"/>
      <c r="O878" s="231"/>
      <c r="P878" s="231"/>
      <c r="Q878" s="231"/>
      <c r="R878" s="231"/>
      <c r="S878" s="231"/>
      <c r="T878" s="231"/>
      <c r="U878" s="231"/>
      <c r="V878" s="231"/>
      <c r="W878" s="231"/>
      <c r="X878" s="231"/>
      <c r="Y878" s="231"/>
      <c r="Z878" s="231"/>
    </row>
    <row r="879" spans="1:26" ht="14.25" customHeight="1">
      <c r="A879" s="63"/>
      <c r="B879" s="63"/>
      <c r="C879" s="63"/>
      <c r="D879" s="63"/>
      <c r="E879" s="63"/>
      <c r="F879" s="63"/>
      <c r="G879" s="63"/>
      <c r="H879" s="63"/>
      <c r="I879" s="63"/>
      <c r="J879" s="63"/>
      <c r="K879" s="50"/>
      <c r="L879" s="231"/>
      <c r="M879" s="231"/>
      <c r="N879" s="231"/>
      <c r="O879" s="231"/>
      <c r="P879" s="231"/>
      <c r="Q879" s="231"/>
      <c r="R879" s="231"/>
      <c r="S879" s="231"/>
      <c r="T879" s="231"/>
      <c r="U879" s="231"/>
      <c r="V879" s="231"/>
      <c r="W879" s="231"/>
      <c r="X879" s="231"/>
      <c r="Y879" s="231"/>
      <c r="Z879" s="231"/>
    </row>
    <row r="880" spans="1:26" ht="14.25" customHeight="1">
      <c r="A880" s="63"/>
      <c r="B880" s="63"/>
      <c r="C880" s="63"/>
      <c r="D880" s="63"/>
      <c r="E880" s="63"/>
      <c r="F880" s="63"/>
      <c r="G880" s="63"/>
      <c r="H880" s="63"/>
      <c r="I880" s="63"/>
      <c r="J880" s="63"/>
      <c r="K880" s="50"/>
      <c r="L880" s="231"/>
      <c r="M880" s="231"/>
      <c r="N880" s="231"/>
      <c r="O880" s="231"/>
      <c r="P880" s="231"/>
      <c r="Q880" s="231"/>
      <c r="R880" s="231"/>
      <c r="S880" s="231"/>
      <c r="T880" s="231"/>
      <c r="U880" s="231"/>
      <c r="V880" s="231"/>
      <c r="W880" s="231"/>
      <c r="X880" s="231"/>
      <c r="Y880" s="231"/>
      <c r="Z880" s="231"/>
    </row>
    <row r="881" spans="1:26" ht="14.25" customHeight="1">
      <c r="A881" s="63"/>
      <c r="B881" s="63"/>
      <c r="C881" s="63"/>
      <c r="D881" s="63"/>
      <c r="E881" s="63"/>
      <c r="F881" s="63"/>
      <c r="G881" s="63"/>
      <c r="H881" s="63"/>
      <c r="I881" s="63"/>
      <c r="J881" s="63"/>
      <c r="K881" s="50"/>
      <c r="L881" s="231"/>
      <c r="M881" s="231"/>
      <c r="N881" s="231"/>
      <c r="O881" s="231"/>
      <c r="P881" s="231"/>
      <c r="Q881" s="231"/>
      <c r="R881" s="231"/>
      <c r="S881" s="231"/>
      <c r="T881" s="231"/>
      <c r="U881" s="231"/>
      <c r="V881" s="231"/>
      <c r="W881" s="231"/>
      <c r="X881" s="231"/>
      <c r="Y881" s="231"/>
      <c r="Z881" s="231"/>
    </row>
    <row r="882" spans="1:26" ht="14.25" customHeight="1">
      <c r="A882" s="63"/>
      <c r="B882" s="63"/>
      <c r="C882" s="63"/>
      <c r="D882" s="63"/>
      <c r="E882" s="63"/>
      <c r="F882" s="63"/>
      <c r="G882" s="63"/>
      <c r="H882" s="63"/>
      <c r="I882" s="63"/>
      <c r="J882" s="63"/>
      <c r="K882" s="50"/>
      <c r="L882" s="231"/>
      <c r="M882" s="231"/>
      <c r="N882" s="231"/>
      <c r="O882" s="231"/>
      <c r="P882" s="231"/>
      <c r="Q882" s="231"/>
      <c r="R882" s="231"/>
      <c r="S882" s="231"/>
      <c r="T882" s="231"/>
      <c r="U882" s="231"/>
      <c r="V882" s="231"/>
      <c r="W882" s="231"/>
      <c r="X882" s="231"/>
      <c r="Y882" s="231"/>
      <c r="Z882" s="231"/>
    </row>
    <row r="883" spans="1:26" ht="14.25" customHeight="1">
      <c r="A883" s="63"/>
      <c r="B883" s="63"/>
      <c r="C883" s="63"/>
      <c r="D883" s="63"/>
      <c r="E883" s="63"/>
      <c r="F883" s="63"/>
      <c r="G883" s="63"/>
      <c r="H883" s="63"/>
      <c r="I883" s="63"/>
      <c r="J883" s="63"/>
      <c r="K883" s="50"/>
      <c r="L883" s="231"/>
      <c r="M883" s="231"/>
      <c r="N883" s="231"/>
      <c r="O883" s="231"/>
      <c r="P883" s="231"/>
      <c r="Q883" s="231"/>
      <c r="R883" s="231"/>
      <c r="S883" s="231"/>
      <c r="T883" s="231"/>
      <c r="U883" s="231"/>
      <c r="V883" s="231"/>
      <c r="W883" s="231"/>
      <c r="X883" s="231"/>
      <c r="Y883" s="231"/>
      <c r="Z883" s="231"/>
    </row>
    <row r="884" spans="1:26" ht="14.25" customHeight="1">
      <c r="A884" s="63"/>
      <c r="B884" s="63"/>
      <c r="C884" s="63"/>
      <c r="D884" s="63"/>
      <c r="E884" s="63"/>
      <c r="F884" s="63"/>
      <c r="G884" s="63"/>
      <c r="H884" s="63"/>
      <c r="I884" s="63"/>
      <c r="J884" s="63"/>
      <c r="K884" s="50"/>
      <c r="L884" s="231"/>
      <c r="M884" s="231"/>
      <c r="N884" s="231"/>
      <c r="O884" s="231"/>
      <c r="P884" s="231"/>
      <c r="Q884" s="231"/>
      <c r="R884" s="231"/>
      <c r="S884" s="231"/>
      <c r="T884" s="231"/>
      <c r="U884" s="231"/>
      <c r="V884" s="231"/>
      <c r="W884" s="231"/>
      <c r="X884" s="231"/>
      <c r="Y884" s="231"/>
      <c r="Z884" s="231"/>
    </row>
    <row r="885" spans="1:26" ht="14.25" customHeight="1">
      <c r="A885" s="63"/>
      <c r="B885" s="63"/>
      <c r="C885" s="63"/>
      <c r="D885" s="63"/>
      <c r="E885" s="63"/>
      <c r="F885" s="63"/>
      <c r="G885" s="63"/>
      <c r="H885" s="63"/>
      <c r="I885" s="63"/>
      <c r="J885" s="63"/>
      <c r="K885" s="50"/>
      <c r="L885" s="231"/>
      <c r="M885" s="231"/>
      <c r="N885" s="231"/>
      <c r="O885" s="231"/>
      <c r="P885" s="231"/>
      <c r="Q885" s="231"/>
      <c r="R885" s="231"/>
      <c r="S885" s="231"/>
      <c r="T885" s="231"/>
      <c r="U885" s="231"/>
      <c r="V885" s="231"/>
      <c r="W885" s="231"/>
      <c r="X885" s="231"/>
      <c r="Y885" s="231"/>
      <c r="Z885" s="231"/>
    </row>
    <row r="886" spans="1:26" ht="14.25" customHeight="1">
      <c r="A886" s="63"/>
      <c r="B886" s="63"/>
      <c r="C886" s="63"/>
      <c r="D886" s="63"/>
      <c r="E886" s="63"/>
      <c r="F886" s="63"/>
      <c r="G886" s="63"/>
      <c r="H886" s="63"/>
      <c r="I886" s="63"/>
      <c r="J886" s="63"/>
      <c r="K886" s="50"/>
      <c r="L886" s="231"/>
      <c r="M886" s="231"/>
      <c r="N886" s="231"/>
      <c r="O886" s="231"/>
      <c r="P886" s="231"/>
      <c r="Q886" s="231"/>
      <c r="R886" s="231"/>
      <c r="S886" s="231"/>
      <c r="T886" s="231"/>
      <c r="U886" s="231"/>
      <c r="V886" s="231"/>
      <c r="W886" s="231"/>
      <c r="X886" s="231"/>
      <c r="Y886" s="231"/>
      <c r="Z886" s="231"/>
    </row>
    <row r="887" spans="1:26" ht="14.25" customHeight="1">
      <c r="A887" s="63"/>
      <c r="B887" s="63"/>
      <c r="C887" s="63"/>
      <c r="D887" s="63"/>
      <c r="E887" s="63"/>
      <c r="F887" s="63"/>
      <c r="G887" s="63"/>
      <c r="H887" s="63"/>
      <c r="I887" s="63"/>
      <c r="J887" s="63"/>
      <c r="K887" s="50"/>
      <c r="L887" s="231"/>
      <c r="M887" s="231"/>
      <c r="N887" s="231"/>
      <c r="O887" s="231"/>
      <c r="P887" s="231"/>
      <c r="Q887" s="231"/>
      <c r="R887" s="231"/>
      <c r="S887" s="231"/>
      <c r="T887" s="231"/>
      <c r="U887" s="231"/>
      <c r="V887" s="231"/>
      <c r="W887" s="231"/>
      <c r="X887" s="231"/>
      <c r="Y887" s="231"/>
      <c r="Z887" s="231"/>
    </row>
    <row r="888" spans="1:26" ht="14.25" customHeight="1">
      <c r="A888" s="63"/>
      <c r="B888" s="63"/>
      <c r="C888" s="63"/>
      <c r="D888" s="63"/>
      <c r="E888" s="63"/>
      <c r="F888" s="63"/>
      <c r="G888" s="63"/>
      <c r="H888" s="63"/>
      <c r="I888" s="63"/>
      <c r="J888" s="63"/>
      <c r="K888" s="50"/>
      <c r="L888" s="231"/>
      <c r="M888" s="231"/>
      <c r="N888" s="231"/>
      <c r="O888" s="231"/>
      <c r="P888" s="231"/>
      <c r="Q888" s="231"/>
      <c r="R888" s="231"/>
      <c r="S888" s="231"/>
      <c r="T888" s="231"/>
      <c r="U888" s="231"/>
      <c r="V888" s="231"/>
      <c r="W888" s="231"/>
      <c r="X888" s="231"/>
      <c r="Y888" s="231"/>
      <c r="Z888" s="231"/>
    </row>
    <row r="889" spans="1:26" ht="14.25" customHeight="1">
      <c r="A889" s="63"/>
      <c r="B889" s="63"/>
      <c r="C889" s="63"/>
      <c r="D889" s="63"/>
      <c r="E889" s="63"/>
      <c r="F889" s="63"/>
      <c r="G889" s="63"/>
      <c r="H889" s="63"/>
      <c r="I889" s="63"/>
      <c r="J889" s="63"/>
      <c r="K889" s="50"/>
      <c r="L889" s="231"/>
      <c r="M889" s="231"/>
      <c r="N889" s="231"/>
      <c r="O889" s="231"/>
      <c r="P889" s="231"/>
      <c r="Q889" s="231"/>
      <c r="R889" s="231"/>
      <c r="S889" s="231"/>
      <c r="T889" s="231"/>
      <c r="U889" s="231"/>
      <c r="V889" s="231"/>
      <c r="W889" s="231"/>
      <c r="X889" s="231"/>
      <c r="Y889" s="231"/>
      <c r="Z889" s="231"/>
    </row>
    <row r="890" spans="1:26" ht="14.25" customHeight="1">
      <c r="A890" s="63"/>
      <c r="B890" s="63"/>
      <c r="C890" s="63"/>
      <c r="D890" s="63"/>
      <c r="E890" s="63"/>
      <c r="F890" s="63"/>
      <c r="G890" s="63"/>
      <c r="H890" s="63"/>
      <c r="I890" s="63"/>
      <c r="J890" s="63"/>
      <c r="K890" s="50"/>
      <c r="L890" s="231"/>
      <c r="M890" s="231"/>
      <c r="N890" s="231"/>
      <c r="O890" s="231"/>
      <c r="P890" s="231"/>
      <c r="Q890" s="231"/>
      <c r="R890" s="231"/>
      <c r="S890" s="231"/>
      <c r="T890" s="231"/>
      <c r="U890" s="231"/>
      <c r="V890" s="231"/>
      <c r="W890" s="231"/>
      <c r="X890" s="231"/>
      <c r="Y890" s="231"/>
      <c r="Z890" s="231"/>
    </row>
    <row r="891" spans="1:26" ht="14.25" customHeight="1">
      <c r="A891" s="63"/>
      <c r="B891" s="63"/>
      <c r="C891" s="63"/>
      <c r="D891" s="63"/>
      <c r="E891" s="63"/>
      <c r="F891" s="63"/>
      <c r="G891" s="63"/>
      <c r="H891" s="63"/>
      <c r="I891" s="63"/>
      <c r="J891" s="63"/>
      <c r="K891" s="50"/>
      <c r="L891" s="231"/>
      <c r="M891" s="231"/>
      <c r="N891" s="231"/>
      <c r="O891" s="231"/>
      <c r="P891" s="231"/>
      <c r="Q891" s="231"/>
      <c r="R891" s="231"/>
      <c r="S891" s="231"/>
      <c r="T891" s="231"/>
      <c r="U891" s="231"/>
      <c r="V891" s="231"/>
      <c r="W891" s="231"/>
      <c r="X891" s="231"/>
      <c r="Y891" s="231"/>
      <c r="Z891" s="231"/>
    </row>
    <row r="892" spans="1:26" ht="14.25" customHeight="1">
      <c r="A892" s="63"/>
      <c r="B892" s="63"/>
      <c r="C892" s="63"/>
      <c r="D892" s="63"/>
      <c r="E892" s="63"/>
      <c r="F892" s="63"/>
      <c r="G892" s="63"/>
      <c r="H892" s="63"/>
      <c r="I892" s="63"/>
      <c r="J892" s="63"/>
      <c r="K892" s="50"/>
      <c r="L892" s="231"/>
      <c r="M892" s="231"/>
      <c r="N892" s="231"/>
      <c r="O892" s="231"/>
      <c r="P892" s="231"/>
      <c r="Q892" s="231"/>
      <c r="R892" s="231"/>
      <c r="S892" s="231"/>
      <c r="T892" s="231"/>
      <c r="U892" s="231"/>
      <c r="V892" s="231"/>
      <c r="W892" s="231"/>
      <c r="X892" s="231"/>
      <c r="Y892" s="231"/>
      <c r="Z892" s="231"/>
    </row>
    <row r="893" spans="1:26" ht="14.25" customHeight="1">
      <c r="A893" s="63"/>
      <c r="B893" s="63"/>
      <c r="C893" s="63"/>
      <c r="D893" s="63"/>
      <c r="E893" s="63"/>
      <c r="F893" s="63"/>
      <c r="G893" s="63"/>
      <c r="H893" s="63"/>
      <c r="I893" s="63"/>
      <c r="J893" s="63"/>
      <c r="K893" s="50"/>
      <c r="L893" s="231"/>
      <c r="M893" s="231"/>
      <c r="N893" s="231"/>
      <c r="O893" s="231"/>
      <c r="P893" s="231"/>
      <c r="Q893" s="231"/>
      <c r="R893" s="231"/>
      <c r="S893" s="231"/>
      <c r="T893" s="231"/>
      <c r="U893" s="231"/>
      <c r="V893" s="231"/>
      <c r="W893" s="231"/>
      <c r="X893" s="231"/>
      <c r="Y893" s="231"/>
      <c r="Z893" s="231"/>
    </row>
    <row r="894" spans="1:26" ht="14.25" customHeight="1">
      <c r="A894" s="63"/>
      <c r="B894" s="63"/>
      <c r="C894" s="63"/>
      <c r="D894" s="63"/>
      <c r="E894" s="63"/>
      <c r="F894" s="63"/>
      <c r="G894" s="63"/>
      <c r="H894" s="63"/>
      <c r="I894" s="63"/>
      <c r="J894" s="63"/>
      <c r="K894" s="50"/>
      <c r="L894" s="231"/>
      <c r="M894" s="231"/>
      <c r="N894" s="231"/>
      <c r="O894" s="231"/>
      <c r="P894" s="231"/>
      <c r="Q894" s="231"/>
      <c r="R894" s="231"/>
      <c r="S894" s="231"/>
      <c r="T894" s="231"/>
      <c r="U894" s="231"/>
      <c r="V894" s="231"/>
      <c r="W894" s="231"/>
      <c r="X894" s="231"/>
      <c r="Y894" s="231"/>
      <c r="Z894" s="231"/>
    </row>
    <row r="895" spans="1:26" ht="14.25" customHeight="1">
      <c r="A895" s="63"/>
      <c r="B895" s="63"/>
      <c r="C895" s="63"/>
      <c r="D895" s="63"/>
      <c r="E895" s="63"/>
      <c r="F895" s="63"/>
      <c r="G895" s="63"/>
      <c r="H895" s="63"/>
      <c r="I895" s="63"/>
      <c r="J895" s="63"/>
      <c r="K895" s="50"/>
      <c r="L895" s="231"/>
      <c r="M895" s="231"/>
      <c r="N895" s="231"/>
      <c r="O895" s="231"/>
      <c r="P895" s="231"/>
      <c r="Q895" s="231"/>
      <c r="R895" s="231"/>
      <c r="S895" s="231"/>
      <c r="T895" s="231"/>
      <c r="U895" s="231"/>
      <c r="V895" s="231"/>
      <c r="W895" s="231"/>
      <c r="X895" s="231"/>
      <c r="Y895" s="231"/>
      <c r="Z895" s="231"/>
    </row>
    <row r="896" spans="1:26" ht="14.25" customHeight="1">
      <c r="A896" s="63"/>
      <c r="B896" s="63"/>
      <c r="C896" s="63"/>
      <c r="D896" s="63"/>
      <c r="E896" s="63"/>
      <c r="F896" s="63"/>
      <c r="G896" s="63"/>
      <c r="H896" s="63"/>
      <c r="I896" s="63"/>
      <c r="J896" s="63"/>
      <c r="K896" s="50"/>
      <c r="L896" s="231"/>
      <c r="M896" s="231"/>
      <c r="N896" s="231"/>
      <c r="O896" s="231"/>
      <c r="P896" s="231"/>
      <c r="Q896" s="231"/>
      <c r="R896" s="231"/>
      <c r="S896" s="231"/>
      <c r="T896" s="231"/>
      <c r="U896" s="231"/>
      <c r="V896" s="231"/>
      <c r="W896" s="231"/>
      <c r="X896" s="231"/>
      <c r="Y896" s="231"/>
      <c r="Z896" s="231"/>
    </row>
    <row r="897" spans="1:26" ht="14.25" customHeight="1">
      <c r="A897" s="63"/>
      <c r="B897" s="63"/>
      <c r="C897" s="63"/>
      <c r="D897" s="63"/>
      <c r="E897" s="63"/>
      <c r="F897" s="63"/>
      <c r="G897" s="63"/>
      <c r="H897" s="63"/>
      <c r="I897" s="63"/>
      <c r="J897" s="63"/>
      <c r="K897" s="50"/>
      <c r="L897" s="231"/>
      <c r="M897" s="231"/>
      <c r="N897" s="231"/>
      <c r="O897" s="231"/>
      <c r="P897" s="231"/>
      <c r="Q897" s="231"/>
      <c r="R897" s="231"/>
      <c r="S897" s="231"/>
      <c r="T897" s="231"/>
      <c r="U897" s="231"/>
      <c r="V897" s="231"/>
      <c r="W897" s="231"/>
      <c r="X897" s="231"/>
      <c r="Y897" s="231"/>
      <c r="Z897" s="231"/>
    </row>
    <row r="898" spans="1:26" ht="14.25" customHeight="1">
      <c r="A898" s="63"/>
      <c r="B898" s="63"/>
      <c r="C898" s="63"/>
      <c r="D898" s="63"/>
      <c r="E898" s="63"/>
      <c r="F898" s="63"/>
      <c r="G898" s="63"/>
      <c r="H898" s="63"/>
      <c r="I898" s="63"/>
      <c r="J898" s="63"/>
      <c r="K898" s="50"/>
      <c r="L898" s="231"/>
      <c r="M898" s="231"/>
      <c r="N898" s="231"/>
      <c r="O898" s="231"/>
      <c r="P898" s="231"/>
      <c r="Q898" s="231"/>
      <c r="R898" s="231"/>
      <c r="S898" s="231"/>
      <c r="T898" s="231"/>
      <c r="U898" s="231"/>
      <c r="V898" s="231"/>
      <c r="W898" s="231"/>
      <c r="X898" s="231"/>
      <c r="Y898" s="231"/>
      <c r="Z898" s="231"/>
    </row>
    <row r="899" spans="1:26" ht="14.25" customHeight="1">
      <c r="A899" s="63"/>
      <c r="B899" s="63"/>
      <c r="C899" s="63"/>
      <c r="D899" s="63"/>
      <c r="E899" s="63"/>
      <c r="F899" s="63"/>
      <c r="G899" s="63"/>
      <c r="H899" s="63"/>
      <c r="I899" s="63"/>
      <c r="J899" s="63"/>
      <c r="K899" s="50"/>
      <c r="L899" s="231"/>
      <c r="M899" s="231"/>
      <c r="N899" s="231"/>
      <c r="O899" s="231"/>
      <c r="P899" s="231"/>
      <c r="Q899" s="231"/>
      <c r="R899" s="231"/>
      <c r="S899" s="231"/>
      <c r="T899" s="231"/>
      <c r="U899" s="231"/>
      <c r="V899" s="231"/>
      <c r="W899" s="231"/>
      <c r="X899" s="231"/>
      <c r="Y899" s="231"/>
      <c r="Z899" s="231"/>
    </row>
    <row r="900" spans="1:26" ht="14.25" customHeight="1">
      <c r="A900" s="63"/>
      <c r="B900" s="63"/>
      <c r="C900" s="63"/>
      <c r="D900" s="63"/>
      <c r="E900" s="63"/>
      <c r="F900" s="63"/>
      <c r="G900" s="63"/>
      <c r="H900" s="63"/>
      <c r="I900" s="63"/>
      <c r="J900" s="63"/>
      <c r="K900" s="50"/>
      <c r="L900" s="231"/>
      <c r="M900" s="231"/>
      <c r="N900" s="231"/>
      <c r="O900" s="231"/>
      <c r="P900" s="231"/>
      <c r="Q900" s="231"/>
      <c r="R900" s="231"/>
      <c r="S900" s="231"/>
      <c r="T900" s="231"/>
      <c r="U900" s="231"/>
      <c r="V900" s="231"/>
      <c r="W900" s="231"/>
      <c r="X900" s="231"/>
      <c r="Y900" s="231"/>
      <c r="Z900" s="231"/>
    </row>
    <row r="901" spans="1:26" ht="14.25" customHeight="1">
      <c r="A901" s="63"/>
      <c r="B901" s="63"/>
      <c r="C901" s="63"/>
      <c r="D901" s="63"/>
      <c r="E901" s="63"/>
      <c r="F901" s="63"/>
      <c r="G901" s="63"/>
      <c r="H901" s="63"/>
      <c r="I901" s="63"/>
      <c r="J901" s="63"/>
      <c r="K901" s="50"/>
      <c r="L901" s="231"/>
      <c r="M901" s="231"/>
      <c r="N901" s="231"/>
      <c r="O901" s="231"/>
      <c r="P901" s="231"/>
      <c r="Q901" s="231"/>
      <c r="R901" s="231"/>
      <c r="S901" s="231"/>
      <c r="T901" s="231"/>
      <c r="U901" s="231"/>
      <c r="V901" s="231"/>
      <c r="W901" s="231"/>
      <c r="X901" s="231"/>
      <c r="Y901" s="231"/>
      <c r="Z901" s="231"/>
    </row>
    <row r="902" spans="1:26" ht="14.25" customHeight="1">
      <c r="A902" s="63"/>
      <c r="B902" s="63"/>
      <c r="C902" s="63"/>
      <c r="D902" s="63"/>
      <c r="E902" s="63"/>
      <c r="F902" s="63"/>
      <c r="G902" s="63"/>
      <c r="H902" s="63"/>
      <c r="I902" s="63"/>
      <c r="J902" s="63"/>
      <c r="K902" s="50"/>
      <c r="L902" s="231"/>
      <c r="M902" s="231"/>
      <c r="N902" s="231"/>
      <c r="O902" s="231"/>
      <c r="P902" s="231"/>
      <c r="Q902" s="231"/>
      <c r="R902" s="231"/>
      <c r="S902" s="231"/>
      <c r="T902" s="231"/>
      <c r="U902" s="231"/>
      <c r="V902" s="231"/>
      <c r="W902" s="231"/>
      <c r="X902" s="231"/>
      <c r="Y902" s="231"/>
      <c r="Z902" s="231"/>
    </row>
    <row r="903" spans="1:26" ht="14.25" customHeight="1">
      <c r="A903" s="63"/>
      <c r="B903" s="63"/>
      <c r="C903" s="63"/>
      <c r="D903" s="63"/>
      <c r="E903" s="63"/>
      <c r="F903" s="63"/>
      <c r="G903" s="63"/>
      <c r="H903" s="63"/>
      <c r="I903" s="63"/>
      <c r="J903" s="63"/>
      <c r="K903" s="50"/>
      <c r="L903" s="231"/>
      <c r="M903" s="231"/>
      <c r="N903" s="231"/>
      <c r="O903" s="231"/>
      <c r="P903" s="231"/>
      <c r="Q903" s="231"/>
      <c r="R903" s="231"/>
      <c r="S903" s="231"/>
      <c r="T903" s="231"/>
      <c r="U903" s="231"/>
      <c r="V903" s="231"/>
      <c r="W903" s="231"/>
      <c r="X903" s="231"/>
      <c r="Y903" s="231"/>
      <c r="Z903" s="231"/>
    </row>
    <row r="904" spans="1:26" ht="14.25" customHeight="1">
      <c r="A904" s="63"/>
      <c r="B904" s="63"/>
      <c r="C904" s="63"/>
      <c r="D904" s="63"/>
      <c r="E904" s="63"/>
      <c r="F904" s="63"/>
      <c r="G904" s="63"/>
      <c r="H904" s="63"/>
      <c r="I904" s="63"/>
      <c r="J904" s="63"/>
      <c r="K904" s="50"/>
      <c r="L904" s="231"/>
      <c r="M904" s="231"/>
      <c r="N904" s="231"/>
      <c r="O904" s="231"/>
      <c r="P904" s="231"/>
      <c r="Q904" s="231"/>
      <c r="R904" s="231"/>
      <c r="S904" s="231"/>
      <c r="T904" s="231"/>
      <c r="U904" s="231"/>
      <c r="V904" s="231"/>
      <c r="W904" s="231"/>
      <c r="X904" s="231"/>
      <c r="Y904" s="231"/>
      <c r="Z904" s="231"/>
    </row>
    <row r="905" spans="1:26" ht="14.25" customHeight="1">
      <c r="A905" s="63"/>
      <c r="B905" s="63"/>
      <c r="C905" s="63"/>
      <c r="D905" s="63"/>
      <c r="E905" s="63"/>
      <c r="F905" s="63"/>
      <c r="G905" s="63"/>
      <c r="H905" s="63"/>
      <c r="I905" s="63"/>
      <c r="J905" s="63"/>
      <c r="K905" s="50"/>
      <c r="L905" s="231"/>
      <c r="M905" s="231"/>
      <c r="N905" s="231"/>
      <c r="O905" s="231"/>
      <c r="P905" s="231"/>
      <c r="Q905" s="231"/>
      <c r="R905" s="231"/>
      <c r="S905" s="231"/>
      <c r="T905" s="231"/>
      <c r="U905" s="231"/>
      <c r="V905" s="231"/>
      <c r="W905" s="231"/>
      <c r="X905" s="231"/>
      <c r="Y905" s="231"/>
      <c r="Z905" s="231"/>
    </row>
    <row r="906" spans="1:26" ht="14.25" customHeight="1">
      <c r="A906" s="63"/>
      <c r="B906" s="63"/>
      <c r="C906" s="63"/>
      <c r="D906" s="63"/>
      <c r="E906" s="63"/>
      <c r="F906" s="63"/>
      <c r="G906" s="63"/>
      <c r="H906" s="63"/>
      <c r="I906" s="63"/>
      <c r="J906" s="63"/>
      <c r="K906" s="50"/>
      <c r="L906" s="231"/>
      <c r="M906" s="231"/>
      <c r="N906" s="231"/>
      <c r="O906" s="231"/>
      <c r="P906" s="231"/>
      <c r="Q906" s="231"/>
      <c r="R906" s="231"/>
      <c r="S906" s="231"/>
      <c r="T906" s="231"/>
      <c r="U906" s="231"/>
      <c r="V906" s="231"/>
      <c r="W906" s="231"/>
      <c r="X906" s="231"/>
      <c r="Y906" s="231"/>
      <c r="Z906" s="231"/>
    </row>
    <row r="907" spans="1:26" ht="14.25" customHeight="1">
      <c r="A907" s="63"/>
      <c r="B907" s="63"/>
      <c r="C907" s="63"/>
      <c r="D907" s="63"/>
      <c r="E907" s="63"/>
      <c r="F907" s="63"/>
      <c r="G907" s="63"/>
      <c r="H907" s="63"/>
      <c r="I907" s="63"/>
      <c r="J907" s="63"/>
      <c r="K907" s="50"/>
      <c r="L907" s="231"/>
      <c r="M907" s="231"/>
      <c r="N907" s="231"/>
      <c r="O907" s="231"/>
      <c r="P907" s="231"/>
      <c r="Q907" s="231"/>
      <c r="R907" s="231"/>
      <c r="S907" s="231"/>
      <c r="T907" s="231"/>
      <c r="U907" s="231"/>
      <c r="V907" s="231"/>
      <c r="W907" s="231"/>
      <c r="X907" s="231"/>
      <c r="Y907" s="231"/>
      <c r="Z907" s="231"/>
    </row>
    <row r="908" spans="1:26" ht="14.25" customHeight="1">
      <c r="A908" s="63"/>
      <c r="B908" s="63"/>
      <c r="C908" s="63"/>
      <c r="D908" s="63"/>
      <c r="E908" s="63"/>
      <c r="F908" s="63"/>
      <c r="G908" s="63"/>
      <c r="H908" s="63"/>
      <c r="I908" s="63"/>
      <c r="J908" s="63"/>
      <c r="K908" s="50"/>
      <c r="L908" s="231"/>
      <c r="M908" s="231"/>
      <c r="N908" s="231"/>
      <c r="O908" s="231"/>
      <c r="P908" s="231"/>
      <c r="Q908" s="231"/>
      <c r="R908" s="231"/>
      <c r="S908" s="231"/>
      <c r="T908" s="231"/>
      <c r="U908" s="231"/>
      <c r="V908" s="231"/>
      <c r="W908" s="231"/>
      <c r="X908" s="231"/>
      <c r="Y908" s="231"/>
      <c r="Z908" s="231"/>
    </row>
    <row r="909" spans="1:26" ht="14.25" customHeight="1">
      <c r="A909" s="63"/>
      <c r="B909" s="63"/>
      <c r="C909" s="63"/>
      <c r="D909" s="63"/>
      <c r="E909" s="63"/>
      <c r="F909" s="63"/>
      <c r="G909" s="63"/>
      <c r="H909" s="63"/>
      <c r="I909" s="63"/>
      <c r="J909" s="63"/>
      <c r="K909" s="50"/>
      <c r="L909" s="231"/>
      <c r="M909" s="231"/>
      <c r="N909" s="231"/>
      <c r="O909" s="231"/>
      <c r="P909" s="231"/>
      <c r="Q909" s="231"/>
      <c r="R909" s="231"/>
      <c r="S909" s="231"/>
      <c r="T909" s="231"/>
      <c r="U909" s="231"/>
      <c r="V909" s="231"/>
      <c r="W909" s="231"/>
      <c r="X909" s="231"/>
      <c r="Y909" s="231"/>
      <c r="Z909" s="231"/>
    </row>
    <row r="910" spans="1:26" ht="14.25" customHeight="1">
      <c r="A910" s="63"/>
      <c r="B910" s="63"/>
      <c r="C910" s="63"/>
      <c r="D910" s="63"/>
      <c r="E910" s="63"/>
      <c r="F910" s="63"/>
      <c r="G910" s="63"/>
      <c r="H910" s="63"/>
      <c r="I910" s="63"/>
      <c r="J910" s="63"/>
      <c r="K910" s="50"/>
      <c r="L910" s="231"/>
      <c r="M910" s="231"/>
      <c r="N910" s="231"/>
      <c r="O910" s="231"/>
      <c r="P910" s="231"/>
      <c r="Q910" s="231"/>
      <c r="R910" s="231"/>
      <c r="S910" s="231"/>
      <c r="T910" s="231"/>
      <c r="U910" s="231"/>
      <c r="V910" s="231"/>
      <c r="W910" s="231"/>
      <c r="X910" s="231"/>
      <c r="Y910" s="231"/>
      <c r="Z910" s="231"/>
    </row>
    <row r="911" spans="1:26" ht="14.25" customHeight="1">
      <c r="A911" s="63"/>
      <c r="B911" s="63"/>
      <c r="C911" s="63"/>
      <c r="D911" s="63"/>
      <c r="E911" s="63"/>
      <c r="F911" s="63"/>
      <c r="G911" s="63"/>
      <c r="H911" s="63"/>
      <c r="I911" s="63"/>
      <c r="J911" s="63"/>
      <c r="K911" s="50"/>
      <c r="L911" s="231"/>
      <c r="M911" s="231"/>
      <c r="N911" s="231"/>
      <c r="O911" s="231"/>
      <c r="P911" s="231"/>
      <c r="Q911" s="231"/>
      <c r="R911" s="231"/>
      <c r="S911" s="231"/>
      <c r="T911" s="231"/>
      <c r="U911" s="231"/>
      <c r="V911" s="231"/>
      <c r="W911" s="231"/>
      <c r="X911" s="231"/>
      <c r="Y911" s="231"/>
      <c r="Z911" s="231"/>
    </row>
    <row r="912" spans="1:26" ht="14.25" customHeight="1">
      <c r="A912" s="63"/>
      <c r="B912" s="63"/>
      <c r="C912" s="63"/>
      <c r="D912" s="63"/>
      <c r="E912" s="63"/>
      <c r="F912" s="63"/>
      <c r="G912" s="63"/>
      <c r="H912" s="63"/>
      <c r="I912" s="63"/>
      <c r="J912" s="63"/>
      <c r="K912" s="50"/>
      <c r="L912" s="231"/>
      <c r="M912" s="231"/>
      <c r="N912" s="231"/>
      <c r="O912" s="231"/>
      <c r="P912" s="231"/>
      <c r="Q912" s="231"/>
      <c r="R912" s="231"/>
      <c r="S912" s="231"/>
      <c r="T912" s="231"/>
      <c r="U912" s="231"/>
      <c r="V912" s="231"/>
      <c r="W912" s="231"/>
      <c r="X912" s="231"/>
      <c r="Y912" s="231"/>
      <c r="Z912" s="231"/>
    </row>
    <row r="913" spans="1:26" ht="14.25" customHeight="1">
      <c r="A913" s="63"/>
      <c r="B913" s="63"/>
      <c r="C913" s="63"/>
      <c r="D913" s="63"/>
      <c r="E913" s="63"/>
      <c r="F913" s="63"/>
      <c r="G913" s="63"/>
      <c r="H913" s="63"/>
      <c r="I913" s="63"/>
      <c r="J913" s="63"/>
      <c r="K913" s="50"/>
      <c r="L913" s="231"/>
      <c r="M913" s="231"/>
      <c r="N913" s="231"/>
      <c r="O913" s="231"/>
      <c r="P913" s="231"/>
      <c r="Q913" s="231"/>
      <c r="R913" s="231"/>
      <c r="S913" s="231"/>
      <c r="T913" s="231"/>
      <c r="U913" s="231"/>
      <c r="V913" s="231"/>
      <c r="W913" s="231"/>
      <c r="X913" s="231"/>
      <c r="Y913" s="231"/>
      <c r="Z913" s="231"/>
    </row>
    <row r="914" spans="1:26" ht="14.25" customHeight="1">
      <c r="A914" s="63"/>
      <c r="B914" s="63"/>
      <c r="C914" s="63"/>
      <c r="D914" s="63"/>
      <c r="E914" s="63"/>
      <c r="F914" s="63"/>
      <c r="G914" s="63"/>
      <c r="H914" s="63"/>
      <c r="I914" s="63"/>
      <c r="J914" s="63"/>
      <c r="K914" s="50"/>
      <c r="L914" s="231"/>
      <c r="M914" s="231"/>
      <c r="N914" s="231"/>
      <c r="O914" s="231"/>
      <c r="P914" s="231"/>
      <c r="Q914" s="231"/>
      <c r="R914" s="231"/>
      <c r="S914" s="231"/>
      <c r="T914" s="231"/>
      <c r="U914" s="231"/>
      <c r="V914" s="231"/>
      <c r="W914" s="231"/>
      <c r="X914" s="231"/>
      <c r="Y914" s="231"/>
      <c r="Z914" s="231"/>
    </row>
    <row r="915" spans="1:26" ht="14.25" customHeight="1">
      <c r="A915" s="63"/>
      <c r="B915" s="63"/>
      <c r="C915" s="63"/>
      <c r="D915" s="63"/>
      <c r="E915" s="63"/>
      <c r="F915" s="63"/>
      <c r="G915" s="63"/>
      <c r="H915" s="63"/>
      <c r="I915" s="63"/>
      <c r="J915" s="63"/>
      <c r="K915" s="50"/>
      <c r="L915" s="231"/>
      <c r="M915" s="231"/>
      <c r="N915" s="231"/>
      <c r="O915" s="231"/>
      <c r="P915" s="231"/>
      <c r="Q915" s="231"/>
      <c r="R915" s="231"/>
      <c r="S915" s="231"/>
      <c r="T915" s="231"/>
      <c r="U915" s="231"/>
      <c r="V915" s="231"/>
      <c r="W915" s="231"/>
      <c r="X915" s="231"/>
      <c r="Y915" s="231"/>
      <c r="Z915" s="231"/>
    </row>
    <row r="916" spans="1:26" ht="14.25" customHeight="1">
      <c r="A916" s="63"/>
      <c r="B916" s="63"/>
      <c r="C916" s="63"/>
      <c r="D916" s="63"/>
      <c r="E916" s="63"/>
      <c r="F916" s="63"/>
      <c r="G916" s="63"/>
      <c r="H916" s="63"/>
      <c r="I916" s="63"/>
      <c r="J916" s="63"/>
      <c r="K916" s="50"/>
      <c r="L916" s="231"/>
      <c r="M916" s="231"/>
      <c r="N916" s="231"/>
      <c r="O916" s="231"/>
      <c r="P916" s="231"/>
      <c r="Q916" s="231"/>
      <c r="R916" s="231"/>
      <c r="S916" s="231"/>
      <c r="T916" s="231"/>
      <c r="U916" s="231"/>
      <c r="V916" s="231"/>
      <c r="W916" s="231"/>
      <c r="X916" s="231"/>
      <c r="Y916" s="231"/>
      <c r="Z916" s="231"/>
    </row>
    <row r="917" spans="1:26" ht="14.25" customHeight="1">
      <c r="A917" s="63"/>
      <c r="B917" s="63"/>
      <c r="C917" s="63"/>
      <c r="D917" s="63"/>
      <c r="E917" s="63"/>
      <c r="F917" s="63"/>
      <c r="G917" s="63"/>
      <c r="H917" s="63"/>
      <c r="I917" s="63"/>
      <c r="J917" s="63"/>
      <c r="K917" s="50"/>
      <c r="L917" s="231"/>
      <c r="M917" s="231"/>
      <c r="N917" s="231"/>
      <c r="O917" s="231"/>
      <c r="P917" s="231"/>
      <c r="Q917" s="231"/>
      <c r="R917" s="231"/>
      <c r="S917" s="231"/>
      <c r="T917" s="231"/>
      <c r="U917" s="231"/>
      <c r="V917" s="231"/>
      <c r="W917" s="231"/>
      <c r="X917" s="231"/>
      <c r="Y917" s="231"/>
      <c r="Z917" s="231"/>
    </row>
    <row r="918" spans="1:26" ht="14.25" customHeight="1">
      <c r="A918" s="63"/>
      <c r="B918" s="63"/>
      <c r="C918" s="63"/>
      <c r="D918" s="63"/>
      <c r="E918" s="63"/>
      <c r="F918" s="63"/>
      <c r="G918" s="63"/>
      <c r="H918" s="63"/>
      <c r="I918" s="63"/>
      <c r="J918" s="63"/>
      <c r="K918" s="50"/>
      <c r="L918" s="231"/>
      <c r="M918" s="231"/>
      <c r="N918" s="231"/>
      <c r="O918" s="231"/>
      <c r="P918" s="231"/>
      <c r="Q918" s="231"/>
      <c r="R918" s="231"/>
      <c r="S918" s="231"/>
      <c r="T918" s="231"/>
      <c r="U918" s="231"/>
      <c r="V918" s="231"/>
      <c r="W918" s="231"/>
      <c r="X918" s="231"/>
      <c r="Y918" s="231"/>
      <c r="Z918" s="231"/>
    </row>
    <row r="919" spans="1:26" ht="14.25" customHeight="1">
      <c r="A919" s="63"/>
      <c r="B919" s="63"/>
      <c r="C919" s="63"/>
      <c r="D919" s="63"/>
      <c r="E919" s="63"/>
      <c r="F919" s="63"/>
      <c r="G919" s="63"/>
      <c r="H919" s="63"/>
      <c r="I919" s="63"/>
      <c r="J919" s="63"/>
      <c r="K919" s="50"/>
      <c r="L919" s="231"/>
      <c r="M919" s="231"/>
      <c r="N919" s="231"/>
      <c r="O919" s="231"/>
      <c r="P919" s="231"/>
      <c r="Q919" s="231"/>
      <c r="R919" s="231"/>
      <c r="S919" s="231"/>
      <c r="T919" s="231"/>
      <c r="U919" s="231"/>
      <c r="V919" s="231"/>
      <c r="W919" s="231"/>
      <c r="X919" s="231"/>
      <c r="Y919" s="231"/>
      <c r="Z919" s="231"/>
    </row>
    <row r="920" spans="1:26" ht="14.25" customHeight="1">
      <c r="A920" s="63"/>
      <c r="B920" s="63"/>
      <c r="C920" s="63"/>
      <c r="D920" s="63"/>
      <c r="E920" s="63"/>
      <c r="F920" s="63"/>
      <c r="G920" s="63"/>
      <c r="H920" s="63"/>
      <c r="I920" s="63"/>
      <c r="J920" s="63"/>
      <c r="K920" s="50"/>
      <c r="L920" s="231"/>
      <c r="M920" s="231"/>
      <c r="N920" s="231"/>
      <c r="O920" s="231"/>
      <c r="P920" s="231"/>
      <c r="Q920" s="231"/>
      <c r="R920" s="231"/>
      <c r="S920" s="231"/>
      <c r="T920" s="231"/>
      <c r="U920" s="231"/>
      <c r="V920" s="231"/>
      <c r="W920" s="231"/>
      <c r="X920" s="231"/>
      <c r="Y920" s="231"/>
      <c r="Z920" s="231"/>
    </row>
    <row r="921" spans="1:26" ht="14.25" customHeight="1">
      <c r="A921" s="63"/>
      <c r="B921" s="63"/>
      <c r="C921" s="63"/>
      <c r="D921" s="63"/>
      <c r="E921" s="63"/>
      <c r="F921" s="63"/>
      <c r="G921" s="63"/>
      <c r="H921" s="63"/>
      <c r="I921" s="63"/>
      <c r="J921" s="63"/>
      <c r="K921" s="50"/>
      <c r="L921" s="231"/>
      <c r="M921" s="231"/>
      <c r="N921" s="231"/>
      <c r="O921" s="231"/>
      <c r="P921" s="231"/>
      <c r="Q921" s="231"/>
      <c r="R921" s="231"/>
      <c r="S921" s="231"/>
      <c r="T921" s="231"/>
      <c r="U921" s="231"/>
      <c r="V921" s="231"/>
      <c r="W921" s="231"/>
      <c r="X921" s="231"/>
      <c r="Y921" s="231"/>
      <c r="Z921" s="231"/>
    </row>
    <row r="922" spans="1:26" ht="14.25" customHeight="1">
      <c r="A922" s="63"/>
      <c r="B922" s="63"/>
      <c r="C922" s="63"/>
      <c r="D922" s="63"/>
      <c r="E922" s="63"/>
      <c r="F922" s="63"/>
      <c r="G922" s="63"/>
      <c r="H922" s="63"/>
      <c r="I922" s="63"/>
      <c r="J922" s="63"/>
      <c r="K922" s="50"/>
      <c r="L922" s="231"/>
      <c r="M922" s="231"/>
      <c r="N922" s="231"/>
      <c r="O922" s="231"/>
      <c r="P922" s="231"/>
      <c r="Q922" s="231"/>
      <c r="R922" s="231"/>
      <c r="S922" s="231"/>
      <c r="T922" s="231"/>
      <c r="U922" s="231"/>
      <c r="V922" s="231"/>
      <c r="W922" s="231"/>
      <c r="X922" s="231"/>
      <c r="Y922" s="231"/>
      <c r="Z922" s="231"/>
    </row>
    <row r="923" spans="1:26" ht="14.25" customHeight="1">
      <c r="A923" s="63"/>
      <c r="B923" s="63"/>
      <c r="C923" s="63"/>
      <c r="D923" s="63"/>
      <c r="E923" s="63"/>
      <c r="F923" s="63"/>
      <c r="G923" s="63"/>
      <c r="H923" s="63"/>
      <c r="I923" s="63"/>
      <c r="J923" s="63"/>
      <c r="K923" s="50"/>
      <c r="L923" s="231"/>
      <c r="M923" s="231"/>
      <c r="N923" s="231"/>
      <c r="O923" s="231"/>
      <c r="P923" s="231"/>
      <c r="Q923" s="231"/>
      <c r="R923" s="231"/>
      <c r="S923" s="231"/>
      <c r="T923" s="231"/>
      <c r="U923" s="231"/>
      <c r="V923" s="231"/>
      <c r="W923" s="231"/>
      <c r="X923" s="231"/>
      <c r="Y923" s="231"/>
      <c r="Z923" s="231"/>
    </row>
    <row r="924" spans="1:26" ht="14.25" customHeight="1">
      <c r="A924" s="63"/>
      <c r="B924" s="63"/>
      <c r="C924" s="63"/>
      <c r="D924" s="63"/>
      <c r="E924" s="63"/>
      <c r="F924" s="63"/>
      <c r="G924" s="63"/>
      <c r="H924" s="63"/>
      <c r="I924" s="63"/>
      <c r="J924" s="63"/>
      <c r="K924" s="50"/>
      <c r="L924" s="231"/>
      <c r="M924" s="231"/>
      <c r="N924" s="231"/>
      <c r="O924" s="231"/>
      <c r="P924" s="231"/>
      <c r="Q924" s="231"/>
      <c r="R924" s="231"/>
      <c r="S924" s="231"/>
      <c r="T924" s="231"/>
      <c r="U924" s="231"/>
      <c r="V924" s="231"/>
      <c r="W924" s="231"/>
      <c r="X924" s="231"/>
      <c r="Y924" s="231"/>
      <c r="Z924" s="231"/>
    </row>
    <row r="925" spans="1:26" ht="14.25" customHeight="1">
      <c r="A925" s="63"/>
      <c r="B925" s="63"/>
      <c r="C925" s="63"/>
      <c r="D925" s="63"/>
      <c r="E925" s="63"/>
      <c r="F925" s="63"/>
      <c r="G925" s="63"/>
      <c r="H925" s="63"/>
      <c r="I925" s="63"/>
      <c r="J925" s="63"/>
      <c r="K925" s="50"/>
      <c r="L925" s="231"/>
      <c r="M925" s="231"/>
      <c r="N925" s="231"/>
      <c r="O925" s="231"/>
      <c r="P925" s="231"/>
      <c r="Q925" s="231"/>
      <c r="R925" s="231"/>
      <c r="S925" s="231"/>
      <c r="T925" s="231"/>
      <c r="U925" s="231"/>
      <c r="V925" s="231"/>
      <c r="W925" s="231"/>
      <c r="X925" s="231"/>
      <c r="Y925" s="231"/>
      <c r="Z925" s="231"/>
    </row>
    <row r="926" spans="1:26" ht="14.25" customHeight="1">
      <c r="A926" s="63"/>
      <c r="B926" s="63"/>
      <c r="C926" s="63"/>
      <c r="D926" s="63"/>
      <c r="E926" s="63"/>
      <c r="F926" s="63"/>
      <c r="G926" s="63"/>
      <c r="H926" s="63"/>
      <c r="I926" s="63"/>
      <c r="J926" s="63"/>
      <c r="K926" s="50"/>
      <c r="L926" s="231"/>
      <c r="M926" s="231"/>
      <c r="N926" s="231"/>
      <c r="O926" s="231"/>
      <c r="P926" s="231"/>
      <c r="Q926" s="231"/>
      <c r="R926" s="231"/>
      <c r="S926" s="231"/>
      <c r="T926" s="231"/>
      <c r="U926" s="231"/>
      <c r="V926" s="231"/>
      <c r="W926" s="231"/>
      <c r="X926" s="231"/>
      <c r="Y926" s="231"/>
      <c r="Z926" s="231"/>
    </row>
    <row r="927" spans="1:26" ht="14.25" customHeight="1">
      <c r="A927" s="63"/>
      <c r="B927" s="63"/>
      <c r="C927" s="63"/>
      <c r="D927" s="63"/>
      <c r="E927" s="63"/>
      <c r="F927" s="63"/>
      <c r="G927" s="63"/>
      <c r="H927" s="63"/>
      <c r="I927" s="63"/>
      <c r="J927" s="63"/>
      <c r="K927" s="50"/>
      <c r="L927" s="231"/>
      <c r="M927" s="231"/>
      <c r="N927" s="231"/>
      <c r="O927" s="231"/>
      <c r="P927" s="231"/>
      <c r="Q927" s="231"/>
      <c r="R927" s="231"/>
      <c r="S927" s="231"/>
      <c r="T927" s="231"/>
      <c r="U927" s="231"/>
      <c r="V927" s="231"/>
      <c r="W927" s="231"/>
      <c r="X927" s="231"/>
      <c r="Y927" s="231"/>
      <c r="Z927" s="231"/>
    </row>
    <row r="928" spans="1:26" ht="14.25" customHeight="1">
      <c r="A928" s="63"/>
      <c r="B928" s="63"/>
      <c r="C928" s="63"/>
      <c r="D928" s="63"/>
      <c r="E928" s="63"/>
      <c r="F928" s="63"/>
      <c r="G928" s="63"/>
      <c r="H928" s="63"/>
      <c r="I928" s="63"/>
      <c r="J928" s="63"/>
      <c r="K928" s="50"/>
      <c r="L928" s="231"/>
      <c r="M928" s="231"/>
      <c r="N928" s="231"/>
      <c r="O928" s="231"/>
      <c r="P928" s="231"/>
      <c r="Q928" s="231"/>
      <c r="R928" s="231"/>
      <c r="S928" s="231"/>
      <c r="T928" s="231"/>
      <c r="U928" s="231"/>
      <c r="V928" s="231"/>
      <c r="W928" s="231"/>
      <c r="X928" s="231"/>
      <c r="Y928" s="231"/>
      <c r="Z928" s="231"/>
    </row>
    <row r="929" spans="1:26" ht="14.25" customHeight="1">
      <c r="A929" s="63"/>
      <c r="B929" s="63"/>
      <c r="C929" s="63"/>
      <c r="D929" s="63"/>
      <c r="E929" s="63"/>
      <c r="F929" s="63"/>
      <c r="G929" s="63"/>
      <c r="H929" s="63"/>
      <c r="I929" s="63"/>
      <c r="J929" s="63"/>
      <c r="K929" s="50"/>
      <c r="L929" s="231"/>
      <c r="M929" s="231"/>
      <c r="N929" s="231"/>
      <c r="O929" s="231"/>
      <c r="P929" s="231"/>
      <c r="Q929" s="231"/>
      <c r="R929" s="231"/>
      <c r="S929" s="231"/>
      <c r="T929" s="231"/>
      <c r="U929" s="231"/>
      <c r="V929" s="231"/>
      <c r="W929" s="231"/>
      <c r="X929" s="231"/>
      <c r="Y929" s="231"/>
      <c r="Z929" s="231"/>
    </row>
    <row r="930" spans="1:26" ht="14.25" customHeight="1">
      <c r="A930" s="63"/>
      <c r="B930" s="63"/>
      <c r="C930" s="63"/>
      <c r="D930" s="63"/>
      <c r="E930" s="63"/>
      <c r="F930" s="63"/>
      <c r="G930" s="63"/>
      <c r="H930" s="63"/>
      <c r="I930" s="63"/>
      <c r="J930" s="63"/>
      <c r="K930" s="50"/>
      <c r="L930" s="231"/>
      <c r="M930" s="231"/>
      <c r="N930" s="231"/>
      <c r="O930" s="231"/>
      <c r="P930" s="231"/>
      <c r="Q930" s="231"/>
      <c r="R930" s="231"/>
      <c r="S930" s="231"/>
      <c r="T930" s="231"/>
      <c r="U930" s="231"/>
      <c r="V930" s="231"/>
      <c r="W930" s="231"/>
      <c r="X930" s="231"/>
      <c r="Y930" s="231"/>
      <c r="Z930" s="231"/>
    </row>
    <row r="931" spans="1:26" ht="14.25" customHeight="1">
      <c r="A931" s="63"/>
      <c r="B931" s="63"/>
      <c r="C931" s="63"/>
      <c r="D931" s="63"/>
      <c r="E931" s="63"/>
      <c r="F931" s="63"/>
      <c r="G931" s="63"/>
      <c r="H931" s="63"/>
      <c r="I931" s="63"/>
      <c r="J931" s="63"/>
      <c r="K931" s="50"/>
      <c r="L931" s="231"/>
      <c r="M931" s="231"/>
      <c r="N931" s="231"/>
      <c r="O931" s="231"/>
      <c r="P931" s="231"/>
      <c r="Q931" s="231"/>
      <c r="R931" s="231"/>
      <c r="S931" s="231"/>
      <c r="T931" s="231"/>
      <c r="U931" s="231"/>
      <c r="V931" s="231"/>
      <c r="W931" s="231"/>
      <c r="X931" s="231"/>
      <c r="Y931" s="231"/>
      <c r="Z931" s="231"/>
    </row>
    <row r="932" spans="1:26" ht="14.25" customHeight="1">
      <c r="A932" s="63"/>
      <c r="B932" s="63"/>
      <c r="C932" s="63"/>
      <c r="D932" s="63"/>
      <c r="E932" s="63"/>
      <c r="F932" s="63"/>
      <c r="G932" s="63"/>
      <c r="H932" s="63"/>
      <c r="I932" s="63"/>
      <c r="J932" s="63"/>
      <c r="K932" s="50"/>
      <c r="L932" s="231"/>
      <c r="M932" s="231"/>
      <c r="N932" s="231"/>
      <c r="O932" s="231"/>
      <c r="P932" s="231"/>
      <c r="Q932" s="231"/>
      <c r="R932" s="231"/>
      <c r="S932" s="231"/>
      <c r="T932" s="231"/>
      <c r="U932" s="231"/>
      <c r="V932" s="231"/>
      <c r="W932" s="231"/>
      <c r="X932" s="231"/>
      <c r="Y932" s="231"/>
      <c r="Z932" s="231"/>
    </row>
    <row r="933" spans="1:26" ht="14.25" customHeight="1">
      <c r="A933" s="63"/>
      <c r="B933" s="63"/>
      <c r="C933" s="63"/>
      <c r="D933" s="63"/>
      <c r="E933" s="63"/>
      <c r="F933" s="63"/>
      <c r="G933" s="63"/>
      <c r="H933" s="63"/>
      <c r="I933" s="63"/>
      <c r="J933" s="63"/>
      <c r="K933" s="50"/>
      <c r="L933" s="231"/>
      <c r="M933" s="231"/>
      <c r="N933" s="231"/>
      <c r="O933" s="231"/>
      <c r="P933" s="231"/>
      <c r="Q933" s="231"/>
      <c r="R933" s="231"/>
      <c r="S933" s="231"/>
      <c r="T933" s="231"/>
      <c r="U933" s="231"/>
      <c r="V933" s="231"/>
      <c r="W933" s="231"/>
      <c r="X933" s="231"/>
      <c r="Y933" s="231"/>
      <c r="Z933" s="231"/>
    </row>
    <row r="934" spans="1:26" ht="14.25" customHeight="1">
      <c r="A934" s="63"/>
      <c r="B934" s="63"/>
      <c r="C934" s="63"/>
      <c r="D934" s="63"/>
      <c r="E934" s="63"/>
      <c r="F934" s="63"/>
      <c r="G934" s="63"/>
      <c r="H934" s="63"/>
      <c r="I934" s="63"/>
      <c r="J934" s="63"/>
      <c r="K934" s="50"/>
      <c r="L934" s="231"/>
      <c r="M934" s="231"/>
      <c r="N934" s="231"/>
      <c r="O934" s="231"/>
      <c r="P934" s="231"/>
      <c r="Q934" s="231"/>
      <c r="R934" s="231"/>
      <c r="S934" s="231"/>
      <c r="T934" s="231"/>
      <c r="U934" s="231"/>
      <c r="V934" s="231"/>
      <c r="W934" s="231"/>
      <c r="X934" s="231"/>
      <c r="Y934" s="231"/>
      <c r="Z934" s="231"/>
    </row>
    <row r="935" spans="1:26" ht="14.25" customHeight="1">
      <c r="A935" s="63"/>
      <c r="B935" s="63"/>
      <c r="C935" s="63"/>
      <c r="D935" s="63"/>
      <c r="E935" s="63"/>
      <c r="F935" s="63"/>
      <c r="G935" s="63"/>
      <c r="H935" s="63"/>
      <c r="I935" s="63"/>
      <c r="J935" s="63"/>
      <c r="K935" s="50"/>
      <c r="L935" s="231"/>
      <c r="M935" s="231"/>
      <c r="N935" s="231"/>
      <c r="O935" s="231"/>
      <c r="P935" s="231"/>
      <c r="Q935" s="231"/>
      <c r="R935" s="231"/>
      <c r="S935" s="231"/>
      <c r="T935" s="231"/>
      <c r="U935" s="231"/>
      <c r="V935" s="231"/>
      <c r="W935" s="231"/>
      <c r="X935" s="231"/>
      <c r="Y935" s="231"/>
      <c r="Z935" s="231"/>
    </row>
    <row r="936" spans="1:26" ht="14.25" customHeight="1">
      <c r="A936" s="63"/>
      <c r="B936" s="63"/>
      <c r="C936" s="63"/>
      <c r="D936" s="63"/>
      <c r="E936" s="63"/>
      <c r="F936" s="63"/>
      <c r="G936" s="63"/>
      <c r="H936" s="63"/>
      <c r="I936" s="63"/>
      <c r="J936" s="63"/>
      <c r="K936" s="50"/>
      <c r="L936" s="231"/>
      <c r="M936" s="231"/>
      <c r="N936" s="231"/>
      <c r="O936" s="231"/>
      <c r="P936" s="231"/>
      <c r="Q936" s="231"/>
      <c r="R936" s="231"/>
      <c r="S936" s="231"/>
      <c r="T936" s="231"/>
      <c r="U936" s="231"/>
      <c r="V936" s="231"/>
      <c r="W936" s="231"/>
      <c r="X936" s="231"/>
      <c r="Y936" s="231"/>
      <c r="Z936" s="231"/>
    </row>
    <row r="937" spans="1:26" ht="14.25" customHeight="1">
      <c r="A937" s="63"/>
      <c r="B937" s="63"/>
      <c r="C937" s="63"/>
      <c r="D937" s="63"/>
      <c r="E937" s="63"/>
      <c r="F937" s="63"/>
      <c r="G937" s="63"/>
      <c r="H937" s="63"/>
      <c r="I937" s="63"/>
      <c r="J937" s="63"/>
      <c r="K937" s="50"/>
      <c r="L937" s="231"/>
      <c r="M937" s="231"/>
      <c r="N937" s="231"/>
      <c r="O937" s="231"/>
      <c r="P937" s="231"/>
      <c r="Q937" s="231"/>
      <c r="R937" s="231"/>
      <c r="S937" s="231"/>
      <c r="T937" s="231"/>
      <c r="U937" s="231"/>
      <c r="V937" s="231"/>
      <c r="W937" s="231"/>
      <c r="X937" s="231"/>
      <c r="Y937" s="231"/>
      <c r="Z937" s="231"/>
    </row>
    <row r="938" spans="1:26" ht="14.25" customHeight="1">
      <c r="A938" s="63"/>
      <c r="B938" s="63"/>
      <c r="C938" s="63"/>
      <c r="D938" s="63"/>
      <c r="E938" s="63"/>
      <c r="F938" s="63"/>
      <c r="G938" s="63"/>
      <c r="H938" s="63"/>
      <c r="I938" s="63"/>
      <c r="J938" s="63"/>
      <c r="K938" s="50"/>
      <c r="L938" s="231"/>
      <c r="M938" s="231"/>
      <c r="N938" s="231"/>
      <c r="O938" s="231"/>
      <c r="P938" s="231"/>
      <c r="Q938" s="231"/>
      <c r="R938" s="231"/>
      <c r="S938" s="231"/>
      <c r="T938" s="231"/>
      <c r="U938" s="231"/>
      <c r="V938" s="231"/>
      <c r="W938" s="231"/>
      <c r="X938" s="231"/>
      <c r="Y938" s="231"/>
      <c r="Z938" s="231"/>
    </row>
    <row r="939" spans="1:26" ht="14.25" customHeight="1">
      <c r="A939" s="63"/>
      <c r="B939" s="63"/>
      <c r="C939" s="63"/>
      <c r="D939" s="63"/>
      <c r="E939" s="63"/>
      <c r="F939" s="63"/>
      <c r="G939" s="63"/>
      <c r="H939" s="63"/>
      <c r="I939" s="63"/>
      <c r="J939" s="63"/>
      <c r="K939" s="50"/>
      <c r="L939" s="231"/>
      <c r="M939" s="231"/>
      <c r="N939" s="231"/>
      <c r="O939" s="231"/>
      <c r="P939" s="231"/>
      <c r="Q939" s="231"/>
      <c r="R939" s="231"/>
      <c r="S939" s="231"/>
      <c r="T939" s="231"/>
      <c r="U939" s="231"/>
      <c r="V939" s="231"/>
      <c r="W939" s="231"/>
      <c r="X939" s="231"/>
      <c r="Y939" s="231"/>
      <c r="Z939" s="231"/>
    </row>
    <row r="940" spans="1:26" ht="14.25" customHeight="1">
      <c r="A940" s="63"/>
      <c r="B940" s="63"/>
      <c r="C940" s="63"/>
      <c r="D940" s="63"/>
      <c r="E940" s="63"/>
      <c r="F940" s="63"/>
      <c r="G940" s="63"/>
      <c r="H940" s="63"/>
      <c r="I940" s="63"/>
      <c r="J940" s="63"/>
      <c r="K940" s="50"/>
      <c r="L940" s="231"/>
      <c r="M940" s="231"/>
      <c r="N940" s="231"/>
      <c r="O940" s="231"/>
      <c r="P940" s="231"/>
      <c r="Q940" s="231"/>
      <c r="R940" s="231"/>
      <c r="S940" s="231"/>
      <c r="T940" s="231"/>
      <c r="U940" s="231"/>
      <c r="V940" s="231"/>
      <c r="W940" s="231"/>
      <c r="X940" s="231"/>
      <c r="Y940" s="231"/>
      <c r="Z940" s="231"/>
    </row>
    <row r="941" spans="1:26" ht="14.25" customHeight="1">
      <c r="A941" s="63"/>
      <c r="B941" s="63"/>
      <c r="C941" s="63"/>
      <c r="D941" s="63"/>
      <c r="E941" s="63"/>
      <c r="F941" s="63"/>
      <c r="G941" s="63"/>
      <c r="H941" s="63"/>
      <c r="I941" s="63"/>
      <c r="J941" s="63"/>
      <c r="K941" s="50"/>
      <c r="L941" s="231"/>
      <c r="M941" s="231"/>
      <c r="N941" s="231"/>
      <c r="O941" s="231"/>
      <c r="P941" s="231"/>
      <c r="Q941" s="231"/>
      <c r="R941" s="231"/>
      <c r="S941" s="231"/>
      <c r="T941" s="231"/>
      <c r="U941" s="231"/>
      <c r="V941" s="231"/>
      <c r="W941" s="231"/>
      <c r="X941" s="231"/>
      <c r="Y941" s="231"/>
      <c r="Z941" s="231"/>
    </row>
    <row r="942" spans="1:26" ht="14.25" customHeight="1">
      <c r="A942" s="63"/>
      <c r="B942" s="63"/>
      <c r="C942" s="63"/>
      <c r="D942" s="63"/>
      <c r="E942" s="63"/>
      <c r="F942" s="63"/>
      <c r="G942" s="63"/>
      <c r="H942" s="63"/>
      <c r="I942" s="63"/>
      <c r="J942" s="63"/>
      <c r="K942" s="50"/>
      <c r="L942" s="231"/>
      <c r="M942" s="231"/>
      <c r="N942" s="231"/>
      <c r="O942" s="231"/>
      <c r="P942" s="231"/>
      <c r="Q942" s="231"/>
      <c r="R942" s="231"/>
      <c r="S942" s="231"/>
      <c r="T942" s="231"/>
      <c r="U942" s="231"/>
      <c r="V942" s="231"/>
      <c r="W942" s="231"/>
      <c r="X942" s="231"/>
      <c r="Y942" s="231"/>
      <c r="Z942" s="231"/>
    </row>
    <row r="943" spans="1:26" ht="14.25" customHeight="1">
      <c r="A943" s="63"/>
      <c r="B943" s="63"/>
      <c r="C943" s="63"/>
      <c r="D943" s="63"/>
      <c r="E943" s="63"/>
      <c r="F943" s="63"/>
      <c r="G943" s="63"/>
      <c r="H943" s="63"/>
      <c r="I943" s="63"/>
      <c r="J943" s="63"/>
      <c r="K943" s="50"/>
      <c r="L943" s="231"/>
      <c r="M943" s="231"/>
      <c r="N943" s="231"/>
      <c r="O943" s="231"/>
      <c r="P943" s="231"/>
      <c r="Q943" s="231"/>
      <c r="R943" s="231"/>
      <c r="S943" s="231"/>
      <c r="T943" s="231"/>
      <c r="U943" s="231"/>
      <c r="V943" s="231"/>
      <c r="W943" s="231"/>
      <c r="X943" s="231"/>
      <c r="Y943" s="231"/>
      <c r="Z943" s="231"/>
    </row>
    <row r="944" spans="1:26" ht="14.25" customHeight="1">
      <c r="A944" s="63"/>
      <c r="B944" s="63"/>
      <c r="C944" s="63"/>
      <c r="D944" s="63"/>
      <c r="E944" s="63"/>
      <c r="F944" s="63"/>
      <c r="G944" s="63"/>
      <c r="H944" s="63"/>
      <c r="I944" s="63"/>
      <c r="J944" s="63"/>
      <c r="K944" s="50"/>
      <c r="L944" s="231"/>
      <c r="M944" s="231"/>
      <c r="N944" s="231"/>
      <c r="O944" s="231"/>
      <c r="P944" s="231"/>
      <c r="Q944" s="231"/>
      <c r="R944" s="231"/>
      <c r="S944" s="231"/>
      <c r="T944" s="231"/>
      <c r="U944" s="231"/>
      <c r="V944" s="231"/>
      <c r="W944" s="231"/>
      <c r="X944" s="231"/>
      <c r="Y944" s="231"/>
      <c r="Z944" s="231"/>
    </row>
    <row r="945" spans="1:26" ht="14.25" customHeight="1">
      <c r="A945" s="63"/>
      <c r="B945" s="63"/>
      <c r="C945" s="63"/>
      <c r="D945" s="63"/>
      <c r="E945" s="63"/>
      <c r="F945" s="63"/>
      <c r="G945" s="63"/>
      <c r="H945" s="63"/>
      <c r="I945" s="63"/>
      <c r="J945" s="63"/>
      <c r="K945" s="50"/>
      <c r="L945" s="231"/>
      <c r="M945" s="231"/>
      <c r="N945" s="231"/>
      <c r="O945" s="231"/>
      <c r="P945" s="231"/>
      <c r="Q945" s="231"/>
      <c r="R945" s="231"/>
      <c r="S945" s="231"/>
      <c r="T945" s="231"/>
      <c r="U945" s="231"/>
      <c r="V945" s="231"/>
      <c r="W945" s="231"/>
      <c r="X945" s="231"/>
      <c r="Y945" s="231"/>
      <c r="Z945" s="231"/>
    </row>
    <row r="946" spans="1:26" ht="14.25" customHeight="1">
      <c r="A946" s="63"/>
      <c r="B946" s="63"/>
      <c r="C946" s="63"/>
      <c r="D946" s="63"/>
      <c r="E946" s="63"/>
      <c r="F946" s="63"/>
      <c r="G946" s="63"/>
      <c r="H946" s="63"/>
      <c r="I946" s="63"/>
      <c r="J946" s="63"/>
      <c r="K946" s="50"/>
      <c r="L946" s="231"/>
      <c r="M946" s="231"/>
      <c r="N946" s="231"/>
      <c r="O946" s="231"/>
      <c r="P946" s="231"/>
      <c r="Q946" s="231"/>
      <c r="R946" s="231"/>
      <c r="S946" s="231"/>
      <c r="T946" s="231"/>
      <c r="U946" s="231"/>
      <c r="V946" s="231"/>
      <c r="W946" s="231"/>
      <c r="X946" s="231"/>
      <c r="Y946" s="231"/>
      <c r="Z946" s="231"/>
    </row>
    <row r="947" spans="1:26" ht="14.25" customHeight="1">
      <c r="A947" s="63"/>
      <c r="B947" s="63"/>
      <c r="C947" s="63"/>
      <c r="D947" s="63"/>
      <c r="E947" s="63"/>
      <c r="F947" s="63"/>
      <c r="G947" s="63"/>
      <c r="H947" s="63"/>
      <c r="I947" s="63"/>
      <c r="J947" s="63"/>
      <c r="K947" s="50"/>
      <c r="L947" s="231"/>
      <c r="M947" s="231"/>
      <c r="N947" s="231"/>
      <c r="O947" s="231"/>
      <c r="P947" s="231"/>
      <c r="Q947" s="231"/>
      <c r="R947" s="231"/>
      <c r="S947" s="231"/>
      <c r="T947" s="231"/>
      <c r="U947" s="231"/>
      <c r="V947" s="231"/>
      <c r="W947" s="231"/>
      <c r="X947" s="231"/>
      <c r="Y947" s="231"/>
      <c r="Z947" s="231"/>
    </row>
    <row r="948" spans="1:26" ht="14.25" customHeight="1">
      <c r="A948" s="63"/>
      <c r="B948" s="63"/>
      <c r="C948" s="63"/>
      <c r="D948" s="63"/>
      <c r="E948" s="63"/>
      <c r="F948" s="63"/>
      <c r="G948" s="63"/>
      <c r="H948" s="63"/>
      <c r="I948" s="63"/>
      <c r="J948" s="63"/>
      <c r="K948" s="50"/>
      <c r="L948" s="231"/>
      <c r="M948" s="231"/>
      <c r="N948" s="231"/>
      <c r="O948" s="231"/>
      <c r="P948" s="231"/>
      <c r="Q948" s="231"/>
      <c r="R948" s="231"/>
      <c r="S948" s="231"/>
      <c r="T948" s="231"/>
      <c r="U948" s="231"/>
      <c r="V948" s="231"/>
      <c r="W948" s="231"/>
      <c r="X948" s="231"/>
      <c r="Y948" s="231"/>
      <c r="Z948" s="231"/>
    </row>
    <row r="949" spans="1:26" ht="14.25" customHeight="1">
      <c r="A949" s="63"/>
      <c r="B949" s="63"/>
      <c r="C949" s="63"/>
      <c r="D949" s="63"/>
      <c r="E949" s="63"/>
      <c r="F949" s="63"/>
      <c r="G949" s="63"/>
      <c r="H949" s="63"/>
      <c r="I949" s="63"/>
      <c r="J949" s="63"/>
      <c r="K949" s="50"/>
      <c r="L949" s="231"/>
      <c r="M949" s="231"/>
      <c r="N949" s="231"/>
      <c r="O949" s="231"/>
      <c r="P949" s="231"/>
      <c r="Q949" s="231"/>
      <c r="R949" s="231"/>
      <c r="S949" s="231"/>
      <c r="T949" s="231"/>
      <c r="U949" s="231"/>
      <c r="V949" s="231"/>
      <c r="W949" s="231"/>
      <c r="X949" s="231"/>
      <c r="Y949" s="231"/>
      <c r="Z949" s="231"/>
    </row>
    <row r="950" spans="1:26" ht="14.25" customHeight="1">
      <c r="A950" s="63"/>
      <c r="B950" s="63"/>
      <c r="C950" s="63"/>
      <c r="D950" s="63"/>
      <c r="E950" s="63"/>
      <c r="F950" s="63"/>
      <c r="G950" s="63"/>
      <c r="H950" s="63"/>
      <c r="I950" s="63"/>
      <c r="J950" s="63"/>
      <c r="K950" s="50"/>
      <c r="L950" s="231"/>
      <c r="M950" s="231"/>
      <c r="N950" s="231"/>
      <c r="O950" s="231"/>
      <c r="P950" s="231"/>
      <c r="Q950" s="231"/>
      <c r="R950" s="231"/>
      <c r="S950" s="231"/>
      <c r="T950" s="231"/>
      <c r="U950" s="231"/>
      <c r="V950" s="231"/>
      <c r="W950" s="231"/>
      <c r="X950" s="231"/>
      <c r="Y950" s="231"/>
      <c r="Z950" s="231"/>
    </row>
    <row r="951" spans="1:26" ht="14.25" customHeight="1">
      <c r="A951" s="63"/>
      <c r="B951" s="63"/>
      <c r="C951" s="63"/>
      <c r="D951" s="63"/>
      <c r="E951" s="63"/>
      <c r="F951" s="63"/>
      <c r="G951" s="63"/>
      <c r="H951" s="63"/>
      <c r="I951" s="63"/>
      <c r="J951" s="63"/>
      <c r="K951" s="50"/>
      <c r="L951" s="231"/>
      <c r="M951" s="231"/>
      <c r="N951" s="231"/>
      <c r="O951" s="231"/>
      <c r="P951" s="231"/>
      <c r="Q951" s="231"/>
      <c r="R951" s="231"/>
      <c r="S951" s="231"/>
      <c r="T951" s="231"/>
      <c r="U951" s="231"/>
      <c r="V951" s="231"/>
      <c r="W951" s="231"/>
      <c r="X951" s="231"/>
      <c r="Y951" s="231"/>
      <c r="Z951" s="231"/>
    </row>
    <row r="952" spans="1:26" ht="14.25" customHeight="1">
      <c r="A952" s="63"/>
      <c r="B952" s="63"/>
      <c r="C952" s="63"/>
      <c r="D952" s="63"/>
      <c r="E952" s="63"/>
      <c r="F952" s="63"/>
      <c r="G952" s="63"/>
      <c r="H952" s="63"/>
      <c r="I952" s="63"/>
      <c r="J952" s="63"/>
      <c r="K952" s="50"/>
      <c r="L952" s="231"/>
      <c r="M952" s="231"/>
      <c r="N952" s="231"/>
      <c r="O952" s="231"/>
      <c r="P952" s="231"/>
      <c r="Q952" s="231"/>
      <c r="R952" s="231"/>
      <c r="S952" s="231"/>
      <c r="T952" s="231"/>
      <c r="U952" s="231"/>
      <c r="V952" s="231"/>
      <c r="W952" s="231"/>
      <c r="X952" s="231"/>
      <c r="Y952" s="231"/>
      <c r="Z952" s="231"/>
    </row>
    <row r="953" spans="1:26" ht="14.25" customHeight="1">
      <c r="A953" s="63"/>
      <c r="B953" s="63"/>
      <c r="C953" s="63"/>
      <c r="D953" s="63"/>
      <c r="E953" s="63"/>
      <c r="F953" s="63"/>
      <c r="G953" s="63"/>
      <c r="H953" s="63"/>
      <c r="I953" s="63"/>
      <c r="J953" s="63"/>
      <c r="K953" s="50"/>
      <c r="L953" s="231"/>
      <c r="M953" s="231"/>
      <c r="N953" s="231"/>
      <c r="O953" s="231"/>
      <c r="P953" s="231"/>
      <c r="Q953" s="231"/>
      <c r="R953" s="231"/>
      <c r="S953" s="231"/>
      <c r="T953" s="231"/>
      <c r="U953" s="231"/>
      <c r="V953" s="231"/>
      <c r="W953" s="231"/>
      <c r="X953" s="231"/>
      <c r="Y953" s="231"/>
      <c r="Z953" s="231"/>
    </row>
    <row r="954" spans="1:26" ht="14.25" customHeight="1">
      <c r="A954" s="63"/>
      <c r="B954" s="63"/>
      <c r="C954" s="63"/>
      <c r="D954" s="63"/>
      <c r="E954" s="63"/>
      <c r="F954" s="63"/>
      <c r="G954" s="63"/>
      <c r="H954" s="63"/>
      <c r="I954" s="63"/>
      <c r="J954" s="63"/>
      <c r="K954" s="50"/>
      <c r="L954" s="231"/>
      <c r="M954" s="231"/>
      <c r="N954" s="231"/>
      <c r="O954" s="231"/>
      <c r="P954" s="231"/>
      <c r="Q954" s="231"/>
      <c r="R954" s="231"/>
      <c r="S954" s="231"/>
      <c r="T954" s="231"/>
      <c r="U954" s="231"/>
      <c r="V954" s="231"/>
      <c r="W954" s="231"/>
      <c r="X954" s="231"/>
      <c r="Y954" s="231"/>
      <c r="Z954" s="231"/>
    </row>
    <row r="955" spans="1:26" ht="14.25" customHeight="1">
      <c r="A955" s="63"/>
      <c r="B955" s="63"/>
      <c r="C955" s="63"/>
      <c r="D955" s="63"/>
      <c r="E955" s="63"/>
      <c r="F955" s="63"/>
      <c r="G955" s="63"/>
      <c r="H955" s="63"/>
      <c r="I955" s="63"/>
      <c r="J955" s="63"/>
      <c r="K955" s="50"/>
      <c r="L955" s="231"/>
      <c r="M955" s="231"/>
      <c r="N955" s="231"/>
      <c r="O955" s="231"/>
      <c r="P955" s="231"/>
      <c r="Q955" s="231"/>
      <c r="R955" s="231"/>
      <c r="S955" s="231"/>
      <c r="T955" s="231"/>
      <c r="U955" s="231"/>
      <c r="V955" s="231"/>
      <c r="W955" s="231"/>
      <c r="X955" s="231"/>
      <c r="Y955" s="231"/>
      <c r="Z955" s="231"/>
    </row>
    <row r="956" spans="1:26" ht="14.25" customHeight="1">
      <c r="A956" s="63"/>
      <c r="B956" s="63"/>
      <c r="C956" s="63"/>
      <c r="D956" s="63"/>
      <c r="E956" s="63"/>
      <c r="F956" s="63"/>
      <c r="G956" s="63"/>
      <c r="H956" s="63"/>
      <c r="I956" s="63"/>
      <c r="J956" s="63"/>
      <c r="K956" s="50"/>
      <c r="L956" s="231"/>
      <c r="M956" s="231"/>
      <c r="N956" s="231"/>
      <c r="O956" s="231"/>
      <c r="P956" s="231"/>
      <c r="Q956" s="231"/>
      <c r="R956" s="231"/>
      <c r="S956" s="231"/>
      <c r="T956" s="231"/>
      <c r="U956" s="231"/>
      <c r="V956" s="231"/>
      <c r="W956" s="231"/>
      <c r="X956" s="231"/>
      <c r="Y956" s="231"/>
      <c r="Z956" s="231"/>
    </row>
    <row r="957" spans="1:26" ht="14.25" customHeight="1">
      <c r="A957" s="63"/>
      <c r="B957" s="63"/>
      <c r="C957" s="63"/>
      <c r="D957" s="63"/>
      <c r="E957" s="63"/>
      <c r="F957" s="63"/>
      <c r="G957" s="63"/>
      <c r="H957" s="63"/>
      <c r="I957" s="63"/>
      <c r="J957" s="63"/>
      <c r="K957" s="50"/>
      <c r="L957" s="231"/>
      <c r="M957" s="231"/>
      <c r="N957" s="231"/>
      <c r="O957" s="231"/>
      <c r="P957" s="231"/>
      <c r="Q957" s="231"/>
      <c r="R957" s="231"/>
      <c r="S957" s="231"/>
      <c r="T957" s="231"/>
      <c r="U957" s="231"/>
      <c r="V957" s="231"/>
      <c r="W957" s="231"/>
      <c r="X957" s="231"/>
      <c r="Y957" s="231"/>
      <c r="Z957" s="231"/>
    </row>
    <row r="958" spans="1:26" ht="14.25" customHeight="1">
      <c r="A958" s="63"/>
      <c r="B958" s="63"/>
      <c r="C958" s="63"/>
      <c r="D958" s="63"/>
      <c r="E958" s="63"/>
      <c r="F958" s="63"/>
      <c r="G958" s="63"/>
      <c r="H958" s="63"/>
      <c r="I958" s="63"/>
      <c r="J958" s="63"/>
      <c r="K958" s="50"/>
      <c r="L958" s="231"/>
      <c r="M958" s="231"/>
      <c r="N958" s="231"/>
      <c r="O958" s="231"/>
      <c r="P958" s="231"/>
      <c r="Q958" s="231"/>
      <c r="R958" s="231"/>
      <c r="S958" s="231"/>
      <c r="T958" s="231"/>
      <c r="U958" s="231"/>
      <c r="V958" s="231"/>
      <c r="W958" s="231"/>
      <c r="X958" s="231"/>
      <c r="Y958" s="231"/>
      <c r="Z958" s="231"/>
    </row>
    <row r="959" spans="1:26" ht="14.25" customHeight="1">
      <c r="A959" s="63"/>
      <c r="B959" s="63"/>
      <c r="C959" s="63"/>
      <c r="D959" s="63"/>
      <c r="E959" s="63"/>
      <c r="F959" s="63"/>
      <c r="G959" s="63"/>
      <c r="H959" s="63"/>
      <c r="I959" s="63"/>
      <c r="J959" s="63"/>
      <c r="K959" s="50"/>
      <c r="L959" s="231"/>
      <c r="M959" s="231"/>
      <c r="N959" s="231"/>
      <c r="O959" s="231"/>
      <c r="P959" s="231"/>
      <c r="Q959" s="231"/>
      <c r="R959" s="231"/>
      <c r="S959" s="231"/>
      <c r="T959" s="231"/>
      <c r="U959" s="231"/>
      <c r="V959" s="231"/>
      <c r="W959" s="231"/>
      <c r="X959" s="231"/>
      <c r="Y959" s="231"/>
      <c r="Z959" s="231"/>
    </row>
    <row r="960" spans="1:26" ht="14.25" customHeight="1">
      <c r="A960" s="63"/>
      <c r="B960" s="63"/>
      <c r="C960" s="63"/>
      <c r="D960" s="63"/>
      <c r="E960" s="63"/>
      <c r="F960" s="63"/>
      <c r="G960" s="63"/>
      <c r="H960" s="63"/>
      <c r="I960" s="63"/>
      <c r="J960" s="63"/>
      <c r="K960" s="50"/>
      <c r="L960" s="231"/>
      <c r="M960" s="231"/>
      <c r="N960" s="231"/>
      <c r="O960" s="231"/>
      <c r="P960" s="231"/>
      <c r="Q960" s="231"/>
      <c r="R960" s="231"/>
      <c r="S960" s="231"/>
      <c r="T960" s="231"/>
      <c r="U960" s="231"/>
      <c r="V960" s="231"/>
      <c r="W960" s="231"/>
      <c r="X960" s="231"/>
      <c r="Y960" s="231"/>
      <c r="Z960" s="231"/>
    </row>
    <row r="961" spans="1:26" ht="14.25" customHeight="1">
      <c r="A961" s="63"/>
      <c r="B961" s="63"/>
      <c r="C961" s="63"/>
      <c r="D961" s="63"/>
      <c r="E961" s="63"/>
      <c r="F961" s="63"/>
      <c r="G961" s="63"/>
      <c r="H961" s="63"/>
      <c r="I961" s="63"/>
      <c r="J961" s="63"/>
      <c r="K961" s="50"/>
      <c r="L961" s="231"/>
      <c r="M961" s="231"/>
      <c r="N961" s="231"/>
      <c r="O961" s="231"/>
      <c r="P961" s="231"/>
      <c r="Q961" s="231"/>
      <c r="R961" s="231"/>
      <c r="S961" s="231"/>
      <c r="T961" s="231"/>
      <c r="U961" s="231"/>
      <c r="V961" s="231"/>
      <c r="W961" s="231"/>
      <c r="X961" s="231"/>
      <c r="Y961" s="231"/>
      <c r="Z961" s="231"/>
    </row>
    <row r="962" spans="1:26" ht="14.25" customHeight="1">
      <c r="A962" s="63"/>
      <c r="B962" s="63"/>
      <c r="C962" s="63"/>
      <c r="D962" s="63"/>
      <c r="E962" s="63"/>
      <c r="F962" s="63"/>
      <c r="G962" s="63"/>
      <c r="H962" s="63"/>
      <c r="I962" s="63"/>
      <c r="J962" s="63"/>
      <c r="K962" s="50"/>
      <c r="L962" s="231"/>
      <c r="M962" s="231"/>
      <c r="N962" s="231"/>
      <c r="O962" s="231"/>
      <c r="P962" s="231"/>
      <c r="Q962" s="231"/>
      <c r="R962" s="231"/>
      <c r="S962" s="231"/>
      <c r="T962" s="231"/>
      <c r="U962" s="231"/>
      <c r="V962" s="231"/>
      <c r="W962" s="231"/>
      <c r="X962" s="231"/>
      <c r="Y962" s="231"/>
      <c r="Z962" s="231"/>
    </row>
    <row r="963" spans="1:26" ht="14.25" customHeight="1">
      <c r="A963" s="63"/>
      <c r="B963" s="63"/>
      <c r="C963" s="63"/>
      <c r="D963" s="63"/>
      <c r="E963" s="63"/>
      <c r="F963" s="63"/>
      <c r="G963" s="63"/>
      <c r="H963" s="63"/>
      <c r="I963" s="63"/>
      <c r="J963" s="63"/>
      <c r="K963" s="50"/>
      <c r="L963" s="231"/>
      <c r="M963" s="231"/>
      <c r="N963" s="231"/>
      <c r="O963" s="231"/>
      <c r="P963" s="231"/>
      <c r="Q963" s="231"/>
      <c r="R963" s="231"/>
      <c r="S963" s="231"/>
      <c r="T963" s="231"/>
      <c r="U963" s="231"/>
      <c r="V963" s="231"/>
      <c r="W963" s="231"/>
      <c r="X963" s="231"/>
      <c r="Y963" s="231"/>
      <c r="Z963" s="231"/>
    </row>
    <row r="964" spans="1:26" ht="14.25" customHeight="1">
      <c r="A964" s="63"/>
      <c r="B964" s="63"/>
      <c r="C964" s="63"/>
      <c r="D964" s="63"/>
      <c r="E964" s="63"/>
      <c r="F964" s="63"/>
      <c r="G964" s="63"/>
      <c r="H964" s="63"/>
      <c r="I964" s="63"/>
      <c r="J964" s="63"/>
      <c r="K964" s="50"/>
      <c r="L964" s="231"/>
      <c r="M964" s="231"/>
      <c r="N964" s="231"/>
      <c r="O964" s="231"/>
      <c r="P964" s="231"/>
      <c r="Q964" s="231"/>
      <c r="R964" s="231"/>
      <c r="S964" s="231"/>
      <c r="T964" s="231"/>
      <c r="U964" s="231"/>
      <c r="V964" s="231"/>
      <c r="W964" s="231"/>
      <c r="X964" s="231"/>
      <c r="Y964" s="231"/>
      <c r="Z964" s="231"/>
    </row>
    <row r="965" spans="1:26" ht="14.25" customHeight="1">
      <c r="A965" s="63"/>
      <c r="B965" s="63"/>
      <c r="C965" s="63"/>
      <c r="D965" s="63"/>
      <c r="E965" s="63"/>
      <c r="F965" s="63"/>
      <c r="G965" s="63"/>
      <c r="H965" s="63"/>
      <c r="I965" s="63"/>
      <c r="J965" s="63"/>
      <c r="K965" s="50"/>
      <c r="L965" s="231"/>
      <c r="M965" s="231"/>
      <c r="N965" s="231"/>
      <c r="O965" s="231"/>
      <c r="P965" s="231"/>
      <c r="Q965" s="231"/>
      <c r="R965" s="231"/>
      <c r="S965" s="231"/>
      <c r="T965" s="231"/>
      <c r="U965" s="231"/>
      <c r="V965" s="231"/>
      <c r="W965" s="231"/>
      <c r="X965" s="231"/>
      <c r="Y965" s="231"/>
      <c r="Z965" s="231"/>
    </row>
    <row r="966" spans="1:26" ht="14.25" customHeight="1">
      <c r="A966" s="63"/>
      <c r="B966" s="63"/>
      <c r="C966" s="63"/>
      <c r="D966" s="63"/>
      <c r="E966" s="63"/>
      <c r="F966" s="63"/>
      <c r="G966" s="63"/>
      <c r="H966" s="63"/>
      <c r="I966" s="63"/>
      <c r="J966" s="63"/>
      <c r="K966" s="50"/>
      <c r="L966" s="231"/>
      <c r="M966" s="231"/>
      <c r="N966" s="231"/>
      <c r="O966" s="231"/>
      <c r="P966" s="231"/>
      <c r="Q966" s="231"/>
      <c r="R966" s="231"/>
      <c r="S966" s="231"/>
      <c r="T966" s="231"/>
      <c r="U966" s="231"/>
      <c r="V966" s="231"/>
      <c r="W966" s="231"/>
      <c r="X966" s="231"/>
      <c r="Y966" s="231"/>
      <c r="Z966" s="231"/>
    </row>
    <row r="967" spans="1:26" ht="14.25" customHeight="1">
      <c r="A967" s="63"/>
      <c r="B967" s="63"/>
      <c r="C967" s="63"/>
      <c r="D967" s="63"/>
      <c r="E967" s="63"/>
      <c r="F967" s="63"/>
      <c r="G967" s="63"/>
      <c r="H967" s="63"/>
      <c r="I967" s="63"/>
      <c r="J967" s="63"/>
      <c r="K967" s="50"/>
      <c r="L967" s="231"/>
      <c r="M967" s="231"/>
      <c r="N967" s="231"/>
      <c r="O967" s="231"/>
      <c r="P967" s="231"/>
      <c r="Q967" s="231"/>
      <c r="R967" s="231"/>
      <c r="S967" s="231"/>
      <c r="T967" s="231"/>
      <c r="U967" s="231"/>
      <c r="V967" s="231"/>
      <c r="W967" s="231"/>
      <c r="X967" s="231"/>
      <c r="Y967" s="231"/>
      <c r="Z967" s="231"/>
    </row>
    <row r="968" spans="1:26" ht="14.25" customHeight="1">
      <c r="A968" s="63"/>
      <c r="B968" s="63"/>
      <c r="C968" s="63"/>
      <c r="D968" s="63"/>
      <c r="E968" s="63"/>
      <c r="F968" s="63"/>
      <c r="G968" s="63"/>
      <c r="H968" s="63"/>
      <c r="I968" s="63"/>
      <c r="J968" s="63"/>
      <c r="K968" s="50"/>
      <c r="L968" s="231"/>
      <c r="M968" s="231"/>
      <c r="N968" s="231"/>
      <c r="O968" s="231"/>
      <c r="P968" s="231"/>
      <c r="Q968" s="231"/>
      <c r="R968" s="231"/>
      <c r="S968" s="231"/>
      <c r="T968" s="231"/>
      <c r="U968" s="231"/>
      <c r="V968" s="231"/>
      <c r="W968" s="231"/>
      <c r="X968" s="231"/>
      <c r="Y968" s="231"/>
      <c r="Z968" s="231"/>
    </row>
    <row r="969" spans="1:26" ht="14.25" customHeight="1">
      <c r="A969" s="63"/>
      <c r="B969" s="63"/>
      <c r="C969" s="63"/>
      <c r="D969" s="63"/>
      <c r="E969" s="63"/>
      <c r="F969" s="63"/>
      <c r="G969" s="63"/>
      <c r="H969" s="63"/>
      <c r="I969" s="63"/>
      <c r="J969" s="63"/>
      <c r="K969" s="50"/>
      <c r="L969" s="231"/>
      <c r="M969" s="231"/>
      <c r="N969" s="231"/>
      <c r="O969" s="231"/>
      <c r="P969" s="231"/>
      <c r="Q969" s="231"/>
      <c r="R969" s="231"/>
      <c r="S969" s="231"/>
      <c r="T969" s="231"/>
      <c r="U969" s="231"/>
      <c r="V969" s="231"/>
      <c r="W969" s="231"/>
      <c r="X969" s="231"/>
      <c r="Y969" s="231"/>
      <c r="Z969" s="231"/>
    </row>
    <row r="970" spans="1:26" ht="14.25" customHeight="1">
      <c r="A970" s="63"/>
      <c r="B970" s="63"/>
      <c r="C970" s="63"/>
      <c r="D970" s="63"/>
      <c r="E970" s="63"/>
      <c r="F970" s="63"/>
      <c r="G970" s="63"/>
      <c r="H970" s="63"/>
      <c r="I970" s="63"/>
      <c r="J970" s="63"/>
      <c r="K970" s="50"/>
      <c r="L970" s="231"/>
      <c r="M970" s="231"/>
      <c r="N970" s="231"/>
      <c r="O970" s="231"/>
      <c r="P970" s="231"/>
      <c r="Q970" s="231"/>
      <c r="R970" s="231"/>
      <c r="S970" s="231"/>
      <c r="T970" s="231"/>
      <c r="U970" s="231"/>
      <c r="V970" s="231"/>
      <c r="W970" s="231"/>
      <c r="X970" s="231"/>
      <c r="Y970" s="231"/>
      <c r="Z970" s="231"/>
    </row>
    <row r="971" spans="1:26" ht="14.25" customHeight="1">
      <c r="A971" s="63"/>
      <c r="B971" s="63"/>
      <c r="C971" s="63"/>
      <c r="D971" s="63"/>
      <c r="E971" s="63"/>
      <c r="F971" s="63"/>
      <c r="G971" s="63"/>
      <c r="H971" s="63"/>
      <c r="I971" s="63"/>
      <c r="J971" s="63"/>
      <c r="K971" s="50"/>
      <c r="L971" s="231"/>
      <c r="M971" s="231"/>
      <c r="N971" s="231"/>
      <c r="O971" s="231"/>
      <c r="P971" s="231"/>
      <c r="Q971" s="231"/>
      <c r="R971" s="231"/>
      <c r="S971" s="231"/>
      <c r="T971" s="231"/>
      <c r="U971" s="231"/>
      <c r="V971" s="231"/>
      <c r="W971" s="231"/>
      <c r="X971" s="231"/>
      <c r="Y971" s="231"/>
      <c r="Z971" s="231"/>
    </row>
    <row r="972" spans="1:26" ht="14.25" customHeight="1">
      <c r="A972" s="63"/>
      <c r="B972" s="63"/>
      <c r="C972" s="63"/>
      <c r="D972" s="63"/>
      <c r="E972" s="63"/>
      <c r="F972" s="63"/>
      <c r="G972" s="63"/>
      <c r="H972" s="63"/>
      <c r="I972" s="63"/>
      <c r="J972" s="63"/>
      <c r="K972" s="50"/>
      <c r="L972" s="231"/>
      <c r="M972" s="231"/>
      <c r="N972" s="231"/>
      <c r="O972" s="231"/>
      <c r="P972" s="231"/>
      <c r="Q972" s="231"/>
      <c r="R972" s="231"/>
      <c r="S972" s="231"/>
      <c r="T972" s="231"/>
      <c r="U972" s="231"/>
      <c r="V972" s="231"/>
      <c r="W972" s="231"/>
      <c r="X972" s="231"/>
      <c r="Y972" s="231"/>
      <c r="Z972" s="231"/>
    </row>
    <row r="973" spans="1:26" ht="14.25" customHeight="1">
      <c r="A973" s="63"/>
      <c r="B973" s="63"/>
      <c r="C973" s="63"/>
      <c r="D973" s="63"/>
      <c r="E973" s="63"/>
      <c r="F973" s="63"/>
      <c r="G973" s="63"/>
      <c r="H973" s="63"/>
      <c r="I973" s="63"/>
      <c r="J973" s="63"/>
      <c r="K973" s="50"/>
      <c r="L973" s="231"/>
      <c r="M973" s="231"/>
      <c r="N973" s="231"/>
      <c r="O973" s="231"/>
      <c r="P973" s="231"/>
      <c r="Q973" s="231"/>
      <c r="R973" s="231"/>
      <c r="S973" s="231"/>
      <c r="T973" s="231"/>
      <c r="U973" s="231"/>
      <c r="V973" s="231"/>
      <c r="W973" s="231"/>
      <c r="X973" s="231"/>
      <c r="Y973" s="231"/>
      <c r="Z973" s="231"/>
    </row>
    <row r="974" spans="1:26" ht="14.25" customHeight="1">
      <c r="A974" s="63"/>
      <c r="B974" s="63"/>
      <c r="C974" s="63"/>
      <c r="D974" s="63"/>
      <c r="E974" s="63"/>
      <c r="F974" s="63"/>
      <c r="G974" s="63"/>
      <c r="H974" s="63"/>
      <c r="I974" s="63"/>
      <c r="J974" s="63"/>
      <c r="K974" s="50"/>
      <c r="L974" s="231"/>
      <c r="M974" s="231"/>
      <c r="N974" s="231"/>
      <c r="O974" s="231"/>
      <c r="P974" s="231"/>
      <c r="Q974" s="231"/>
      <c r="R974" s="231"/>
      <c r="S974" s="231"/>
      <c r="T974" s="231"/>
      <c r="U974" s="231"/>
      <c r="V974" s="231"/>
      <c r="W974" s="231"/>
      <c r="X974" s="231"/>
      <c r="Y974" s="231"/>
      <c r="Z974" s="231"/>
    </row>
    <row r="975" spans="1:26" ht="14.25" customHeight="1">
      <c r="A975" s="63"/>
      <c r="B975" s="63"/>
      <c r="C975" s="63"/>
      <c r="D975" s="63"/>
      <c r="E975" s="63"/>
      <c r="F975" s="63"/>
      <c r="G975" s="63"/>
      <c r="H975" s="63"/>
      <c r="I975" s="63"/>
      <c r="J975" s="63"/>
      <c r="K975" s="50"/>
      <c r="L975" s="231"/>
      <c r="M975" s="231"/>
      <c r="N975" s="231"/>
      <c r="O975" s="231"/>
      <c r="P975" s="231"/>
      <c r="Q975" s="231"/>
      <c r="R975" s="231"/>
      <c r="S975" s="231"/>
      <c r="T975" s="231"/>
      <c r="U975" s="231"/>
      <c r="V975" s="231"/>
      <c r="W975" s="231"/>
      <c r="X975" s="231"/>
      <c r="Y975" s="231"/>
      <c r="Z975" s="231"/>
    </row>
    <row r="976" spans="1:26" ht="14.25" customHeight="1">
      <c r="A976" s="63"/>
      <c r="B976" s="63"/>
      <c r="C976" s="63"/>
      <c r="D976" s="63"/>
      <c r="E976" s="63"/>
      <c r="F976" s="63"/>
      <c r="G976" s="63"/>
      <c r="H976" s="63"/>
      <c r="I976" s="63"/>
      <c r="J976" s="63"/>
      <c r="K976" s="50"/>
      <c r="L976" s="231"/>
      <c r="M976" s="231"/>
      <c r="N976" s="231"/>
      <c r="O976" s="231"/>
      <c r="P976" s="231"/>
      <c r="Q976" s="231"/>
      <c r="R976" s="231"/>
      <c r="S976" s="231"/>
      <c r="T976" s="231"/>
      <c r="U976" s="231"/>
      <c r="V976" s="231"/>
      <c r="W976" s="231"/>
      <c r="X976" s="231"/>
      <c r="Y976" s="231"/>
      <c r="Z976" s="231"/>
    </row>
    <row r="977" spans="1:26" ht="14.25" customHeight="1">
      <c r="A977" s="63"/>
      <c r="B977" s="63"/>
      <c r="C977" s="63"/>
      <c r="D977" s="63"/>
      <c r="E977" s="63"/>
      <c r="F977" s="63"/>
      <c r="G977" s="63"/>
      <c r="H977" s="63"/>
      <c r="I977" s="63"/>
      <c r="J977" s="63"/>
      <c r="K977" s="50"/>
      <c r="L977" s="231"/>
      <c r="M977" s="231"/>
      <c r="N977" s="231"/>
      <c r="O977" s="231"/>
      <c r="P977" s="231"/>
      <c r="Q977" s="231"/>
      <c r="R977" s="231"/>
      <c r="S977" s="231"/>
      <c r="T977" s="231"/>
      <c r="U977" s="231"/>
      <c r="V977" s="231"/>
      <c r="W977" s="231"/>
      <c r="X977" s="231"/>
      <c r="Y977" s="231"/>
      <c r="Z977" s="231"/>
    </row>
    <row r="978" spans="1:26" ht="14.25" customHeight="1">
      <c r="A978" s="63"/>
      <c r="B978" s="63"/>
      <c r="C978" s="63"/>
      <c r="D978" s="63"/>
      <c r="E978" s="63"/>
      <c r="F978" s="63"/>
      <c r="G978" s="63"/>
      <c r="H978" s="63"/>
      <c r="I978" s="63"/>
      <c r="J978" s="63"/>
      <c r="K978" s="50"/>
      <c r="L978" s="231"/>
      <c r="M978" s="231"/>
      <c r="N978" s="231"/>
      <c r="O978" s="231"/>
      <c r="P978" s="231"/>
      <c r="Q978" s="231"/>
      <c r="R978" s="231"/>
      <c r="S978" s="231"/>
      <c r="T978" s="231"/>
      <c r="U978" s="231"/>
      <c r="V978" s="231"/>
      <c r="W978" s="231"/>
      <c r="X978" s="231"/>
      <c r="Y978" s="231"/>
      <c r="Z978" s="231"/>
    </row>
    <row r="979" spans="1:26" ht="14.25" customHeight="1">
      <c r="A979" s="63"/>
      <c r="B979" s="63"/>
      <c r="C979" s="63"/>
      <c r="D979" s="63"/>
      <c r="E979" s="63"/>
      <c r="F979" s="63"/>
      <c r="G979" s="63"/>
      <c r="H979" s="63"/>
      <c r="I979" s="63"/>
      <c r="J979" s="63"/>
      <c r="K979" s="50"/>
      <c r="L979" s="231"/>
      <c r="M979" s="231"/>
      <c r="N979" s="231"/>
      <c r="O979" s="231"/>
      <c r="P979" s="231"/>
      <c r="Q979" s="231"/>
      <c r="R979" s="231"/>
      <c r="S979" s="231"/>
      <c r="T979" s="231"/>
      <c r="U979" s="231"/>
      <c r="V979" s="231"/>
      <c r="W979" s="231"/>
      <c r="X979" s="231"/>
      <c r="Y979" s="231"/>
      <c r="Z979" s="231"/>
    </row>
    <row r="980" spans="1:26" ht="14.25" customHeight="1">
      <c r="A980" s="63"/>
      <c r="B980" s="63"/>
      <c r="C980" s="63"/>
      <c r="D980" s="63"/>
      <c r="E980" s="63"/>
      <c r="F980" s="63"/>
      <c r="G980" s="63"/>
      <c r="H980" s="63"/>
      <c r="I980" s="63"/>
      <c r="J980" s="63"/>
      <c r="K980" s="50"/>
      <c r="L980" s="231"/>
      <c r="M980" s="231"/>
      <c r="N980" s="231"/>
      <c r="O980" s="231"/>
      <c r="P980" s="231"/>
      <c r="Q980" s="231"/>
      <c r="R980" s="231"/>
      <c r="S980" s="231"/>
      <c r="T980" s="231"/>
      <c r="U980" s="231"/>
      <c r="V980" s="231"/>
      <c r="W980" s="231"/>
      <c r="X980" s="231"/>
      <c r="Y980" s="231"/>
      <c r="Z980" s="231"/>
    </row>
    <row r="981" spans="1:26" ht="14.25" customHeight="1">
      <c r="A981" s="63"/>
      <c r="B981" s="63"/>
      <c r="C981" s="63"/>
      <c r="D981" s="63"/>
      <c r="E981" s="63"/>
      <c r="F981" s="63"/>
      <c r="G981" s="63"/>
      <c r="H981" s="63"/>
      <c r="I981" s="63"/>
      <c r="J981" s="63"/>
      <c r="K981" s="50"/>
      <c r="L981" s="231"/>
      <c r="M981" s="231"/>
      <c r="N981" s="231"/>
      <c r="O981" s="231"/>
      <c r="P981" s="231"/>
      <c r="Q981" s="231"/>
      <c r="R981" s="231"/>
      <c r="S981" s="231"/>
      <c r="T981" s="231"/>
      <c r="U981" s="231"/>
      <c r="V981" s="231"/>
      <c r="W981" s="231"/>
      <c r="X981" s="231"/>
      <c r="Y981" s="231"/>
      <c r="Z981" s="231"/>
    </row>
    <row r="982" spans="1:26" ht="14.25" customHeight="1">
      <c r="A982" s="63"/>
      <c r="B982" s="63"/>
      <c r="C982" s="63"/>
      <c r="D982" s="63"/>
      <c r="E982" s="63"/>
      <c r="F982" s="63"/>
      <c r="G982" s="63"/>
      <c r="H982" s="63"/>
      <c r="I982" s="63"/>
      <c r="J982" s="63"/>
      <c r="K982" s="50"/>
      <c r="L982" s="231"/>
      <c r="M982" s="231"/>
      <c r="N982" s="231"/>
      <c r="O982" s="231"/>
      <c r="P982" s="231"/>
      <c r="Q982" s="231"/>
      <c r="R982" s="231"/>
      <c r="S982" s="231"/>
      <c r="T982" s="231"/>
      <c r="U982" s="231"/>
      <c r="V982" s="231"/>
      <c r="W982" s="231"/>
      <c r="X982" s="231"/>
      <c r="Y982" s="231"/>
      <c r="Z982" s="231"/>
    </row>
    <row r="983" spans="1:26" ht="14.25" customHeight="1">
      <c r="A983" s="63"/>
      <c r="B983" s="63"/>
      <c r="C983" s="63"/>
      <c r="D983" s="63"/>
      <c r="E983" s="63"/>
      <c r="F983" s="63"/>
      <c r="G983" s="63"/>
      <c r="H983" s="63"/>
      <c r="I983" s="63"/>
      <c r="J983" s="63"/>
      <c r="K983" s="50"/>
      <c r="L983" s="231"/>
      <c r="M983" s="231"/>
      <c r="N983" s="231"/>
      <c r="O983" s="231"/>
      <c r="P983" s="231"/>
      <c r="Q983" s="231"/>
      <c r="R983" s="231"/>
      <c r="S983" s="231"/>
      <c r="T983" s="231"/>
      <c r="U983" s="231"/>
      <c r="V983" s="231"/>
      <c r="W983" s="231"/>
      <c r="X983" s="231"/>
      <c r="Y983" s="231"/>
      <c r="Z983" s="231"/>
    </row>
    <row r="984" spans="1:26" ht="14.25" customHeight="1">
      <c r="A984" s="63"/>
      <c r="B984" s="63"/>
      <c r="C984" s="63"/>
      <c r="D984" s="63"/>
      <c r="E984" s="63"/>
      <c r="F984" s="63"/>
      <c r="G984" s="63"/>
      <c r="H984" s="63"/>
      <c r="I984" s="63"/>
      <c r="J984" s="63"/>
      <c r="K984" s="50"/>
      <c r="L984" s="231"/>
      <c r="M984" s="231"/>
      <c r="N984" s="231"/>
      <c r="O984" s="231"/>
      <c r="P984" s="231"/>
      <c r="Q984" s="231"/>
      <c r="R984" s="231"/>
      <c r="S984" s="231"/>
      <c r="T984" s="231"/>
      <c r="U984" s="231"/>
      <c r="V984" s="231"/>
      <c r="W984" s="231"/>
      <c r="X984" s="231"/>
      <c r="Y984" s="231"/>
      <c r="Z984" s="231"/>
    </row>
    <row r="985" spans="1:26" ht="14.25" customHeight="1">
      <c r="A985" s="63"/>
      <c r="B985" s="63"/>
      <c r="C985" s="63"/>
      <c r="D985" s="63"/>
      <c r="E985" s="63"/>
      <c r="F985" s="63"/>
      <c r="G985" s="63"/>
      <c r="H985" s="63"/>
      <c r="I985" s="63"/>
      <c r="J985" s="63"/>
      <c r="K985" s="50"/>
      <c r="L985" s="231"/>
      <c r="M985" s="231"/>
      <c r="N985" s="231"/>
      <c r="O985" s="231"/>
      <c r="P985" s="231"/>
      <c r="Q985" s="231"/>
      <c r="R985" s="231"/>
      <c r="S985" s="231"/>
      <c r="T985" s="231"/>
      <c r="U985" s="231"/>
      <c r="V985" s="231"/>
      <c r="W985" s="231"/>
      <c r="X985" s="231"/>
      <c r="Y985" s="231"/>
      <c r="Z985" s="231"/>
    </row>
    <row r="986" spans="1:26" ht="14.25" customHeight="1">
      <c r="A986" s="63"/>
      <c r="B986" s="63"/>
      <c r="C986" s="63"/>
      <c r="D986" s="63"/>
      <c r="E986" s="63"/>
      <c r="F986" s="63"/>
      <c r="G986" s="63"/>
      <c r="H986" s="63"/>
      <c r="I986" s="63"/>
      <c r="J986" s="63"/>
      <c r="K986" s="50"/>
      <c r="L986" s="231"/>
      <c r="M986" s="231"/>
      <c r="N986" s="231"/>
      <c r="O986" s="231"/>
      <c r="P986" s="231"/>
      <c r="Q986" s="231"/>
      <c r="R986" s="231"/>
      <c r="S986" s="231"/>
      <c r="T986" s="231"/>
      <c r="U986" s="231"/>
      <c r="V986" s="231"/>
      <c r="W986" s="231"/>
      <c r="X986" s="231"/>
      <c r="Y986" s="231"/>
      <c r="Z986" s="231"/>
    </row>
    <row r="987" spans="1:26" ht="14.25" customHeight="1">
      <c r="A987" s="63"/>
      <c r="B987" s="63"/>
      <c r="C987" s="63"/>
      <c r="D987" s="63"/>
      <c r="E987" s="63"/>
      <c r="F987" s="63"/>
      <c r="G987" s="63"/>
      <c r="H987" s="63"/>
      <c r="I987" s="63"/>
      <c r="J987" s="63"/>
      <c r="K987" s="50"/>
      <c r="L987" s="231"/>
      <c r="M987" s="231"/>
      <c r="N987" s="231"/>
      <c r="O987" s="231"/>
      <c r="P987" s="231"/>
      <c r="Q987" s="231"/>
      <c r="R987" s="231"/>
      <c r="S987" s="231"/>
      <c r="T987" s="231"/>
      <c r="U987" s="231"/>
      <c r="V987" s="231"/>
      <c r="W987" s="231"/>
      <c r="X987" s="231"/>
      <c r="Y987" s="231"/>
      <c r="Z987" s="231"/>
    </row>
    <row r="988" spans="1:26" ht="14.25" customHeight="1">
      <c r="A988" s="63"/>
      <c r="B988" s="63"/>
      <c r="C988" s="63"/>
      <c r="D988" s="63"/>
      <c r="E988" s="63"/>
      <c r="F988" s="63"/>
      <c r="G988" s="63"/>
      <c r="H988" s="63"/>
      <c r="I988" s="63"/>
      <c r="J988" s="63"/>
      <c r="K988" s="50"/>
      <c r="L988" s="231"/>
      <c r="M988" s="231"/>
      <c r="N988" s="231"/>
      <c r="O988" s="231"/>
      <c r="P988" s="231"/>
      <c r="Q988" s="231"/>
      <c r="R988" s="231"/>
      <c r="S988" s="231"/>
      <c r="T988" s="231"/>
      <c r="U988" s="231"/>
      <c r="V988" s="231"/>
      <c r="W988" s="231"/>
      <c r="X988" s="231"/>
      <c r="Y988" s="231"/>
      <c r="Z988" s="231"/>
    </row>
    <row r="989" spans="1:26" ht="14.25" customHeight="1">
      <c r="A989" s="63"/>
      <c r="B989" s="63"/>
      <c r="C989" s="63"/>
      <c r="D989" s="63"/>
      <c r="E989" s="63"/>
      <c r="F989" s="63"/>
      <c r="G989" s="63"/>
      <c r="H989" s="63"/>
      <c r="I989" s="63"/>
      <c r="J989" s="63"/>
      <c r="K989" s="50"/>
      <c r="L989" s="231"/>
      <c r="M989" s="231"/>
      <c r="N989" s="231"/>
      <c r="O989" s="231"/>
      <c r="P989" s="231"/>
      <c r="Q989" s="231"/>
      <c r="R989" s="231"/>
      <c r="S989" s="231"/>
      <c r="T989" s="231"/>
      <c r="U989" s="231"/>
      <c r="V989" s="231"/>
      <c r="W989" s="231"/>
      <c r="X989" s="231"/>
      <c r="Y989" s="231"/>
      <c r="Z989" s="231"/>
    </row>
    <row r="990" spans="1:26" ht="14.25" customHeight="1">
      <c r="A990" s="63"/>
      <c r="B990" s="63"/>
      <c r="C990" s="63"/>
      <c r="D990" s="63"/>
      <c r="E990" s="63"/>
      <c r="F990" s="63"/>
      <c r="G990" s="63"/>
      <c r="H990" s="63"/>
      <c r="I990" s="63"/>
      <c r="J990" s="63"/>
      <c r="K990" s="50"/>
      <c r="L990" s="231"/>
      <c r="M990" s="231"/>
      <c r="N990" s="231"/>
      <c r="O990" s="231"/>
      <c r="P990" s="231"/>
      <c r="Q990" s="231"/>
      <c r="R990" s="231"/>
      <c r="S990" s="231"/>
      <c r="T990" s="231"/>
      <c r="U990" s="231"/>
      <c r="V990" s="231"/>
      <c r="W990" s="231"/>
      <c r="X990" s="231"/>
      <c r="Y990" s="231"/>
      <c r="Z990" s="231"/>
    </row>
    <row r="991" spans="1:26" ht="14.25" customHeight="1">
      <c r="A991" s="63"/>
      <c r="B991" s="63"/>
      <c r="C991" s="63"/>
      <c r="D991" s="63"/>
      <c r="E991" s="63"/>
      <c r="F991" s="63"/>
      <c r="G991" s="63"/>
      <c r="H991" s="63"/>
      <c r="I991" s="63"/>
      <c r="J991" s="63"/>
      <c r="K991" s="50"/>
      <c r="L991" s="231"/>
      <c r="M991" s="231"/>
      <c r="N991" s="231"/>
      <c r="O991" s="231"/>
      <c r="P991" s="231"/>
      <c r="Q991" s="231"/>
      <c r="R991" s="231"/>
      <c r="S991" s="231"/>
      <c r="T991" s="231"/>
      <c r="U991" s="231"/>
      <c r="V991" s="231"/>
      <c r="W991" s="231"/>
      <c r="X991" s="231"/>
      <c r="Y991" s="231"/>
      <c r="Z991" s="231"/>
    </row>
    <row r="992" spans="1:26" ht="14.25" customHeight="1">
      <c r="A992" s="63"/>
      <c r="B992" s="63"/>
      <c r="C992" s="63"/>
      <c r="D992" s="63"/>
      <c r="E992" s="63"/>
      <c r="F992" s="63"/>
      <c r="G992" s="63"/>
      <c r="H992" s="63"/>
      <c r="I992" s="63"/>
      <c r="J992" s="63"/>
      <c r="K992" s="50"/>
      <c r="L992" s="231"/>
      <c r="M992" s="231"/>
      <c r="N992" s="231"/>
      <c r="O992" s="231"/>
      <c r="P992" s="231"/>
      <c r="Q992" s="231"/>
      <c r="R992" s="231"/>
      <c r="S992" s="231"/>
      <c r="T992" s="231"/>
      <c r="U992" s="231"/>
      <c r="V992" s="231"/>
      <c r="W992" s="231"/>
      <c r="X992" s="231"/>
      <c r="Y992" s="231"/>
      <c r="Z992" s="231"/>
    </row>
    <row r="993" spans="1:26" ht="14.25" customHeight="1">
      <c r="A993" s="63"/>
      <c r="B993" s="63"/>
      <c r="C993" s="63"/>
      <c r="D993" s="63"/>
      <c r="E993" s="63"/>
      <c r="F993" s="63"/>
      <c r="G993" s="63"/>
      <c r="H993" s="63"/>
      <c r="I993" s="63"/>
      <c r="J993" s="63"/>
      <c r="K993" s="50"/>
      <c r="L993" s="231"/>
      <c r="M993" s="231"/>
      <c r="N993" s="231"/>
      <c r="O993" s="231"/>
      <c r="P993" s="231"/>
      <c r="Q993" s="231"/>
      <c r="R993" s="231"/>
      <c r="S993" s="231"/>
      <c r="T993" s="231"/>
      <c r="U993" s="231"/>
      <c r="V993" s="231"/>
      <c r="W993" s="231"/>
      <c r="X993" s="231"/>
      <c r="Y993" s="231"/>
      <c r="Z993" s="231"/>
    </row>
    <row r="994" spans="1:26" ht="14.25" customHeight="1">
      <c r="A994" s="63"/>
      <c r="B994" s="63"/>
      <c r="C994" s="63"/>
      <c r="D994" s="63"/>
      <c r="E994" s="63"/>
      <c r="F994" s="63"/>
      <c r="G994" s="63"/>
      <c r="H994" s="63"/>
      <c r="I994" s="63"/>
      <c r="J994" s="63"/>
      <c r="K994" s="50"/>
      <c r="L994" s="231"/>
      <c r="M994" s="231"/>
      <c r="N994" s="231"/>
      <c r="O994" s="231"/>
      <c r="P994" s="231"/>
      <c r="Q994" s="231"/>
      <c r="R994" s="231"/>
      <c r="S994" s="231"/>
      <c r="T994" s="231"/>
      <c r="U994" s="231"/>
      <c r="V994" s="231"/>
      <c r="W994" s="231"/>
      <c r="X994" s="231"/>
      <c r="Y994" s="231"/>
      <c r="Z994" s="231"/>
    </row>
    <row r="995" spans="1:26" ht="14.25" customHeight="1">
      <c r="A995" s="63"/>
      <c r="B995" s="63"/>
      <c r="C995" s="63"/>
      <c r="D995" s="63"/>
      <c r="E995" s="63"/>
      <c r="F995" s="63"/>
      <c r="G995" s="63"/>
      <c r="H995" s="63"/>
      <c r="I995" s="63"/>
      <c r="J995" s="63"/>
      <c r="K995" s="50"/>
      <c r="L995" s="231"/>
      <c r="M995" s="231"/>
      <c r="N995" s="231"/>
      <c r="O995" s="231"/>
      <c r="P995" s="231"/>
      <c r="Q995" s="231"/>
      <c r="R995" s="231"/>
      <c r="S995" s="231"/>
      <c r="T995" s="231"/>
      <c r="U995" s="231"/>
      <c r="V995" s="231"/>
      <c r="W995" s="231"/>
      <c r="X995" s="231"/>
      <c r="Y995" s="231"/>
      <c r="Z995" s="231"/>
    </row>
    <row r="996" spans="1:26" ht="14.25" customHeight="1">
      <c r="A996" s="63"/>
      <c r="B996" s="63"/>
      <c r="C996" s="63"/>
      <c r="D996" s="63"/>
      <c r="E996" s="63"/>
      <c r="F996" s="63"/>
      <c r="G996" s="63"/>
      <c r="H996" s="63"/>
      <c r="I996" s="63"/>
      <c r="J996" s="63"/>
      <c r="K996" s="50"/>
      <c r="L996" s="231"/>
      <c r="M996" s="231"/>
      <c r="N996" s="231"/>
      <c r="O996" s="231"/>
      <c r="P996" s="231"/>
      <c r="Q996" s="231"/>
      <c r="R996" s="231"/>
      <c r="S996" s="231"/>
      <c r="T996" s="231"/>
      <c r="U996" s="231"/>
      <c r="V996" s="231"/>
      <c r="W996" s="231"/>
      <c r="X996" s="231"/>
      <c r="Y996" s="231"/>
      <c r="Z996" s="231"/>
    </row>
    <row r="997" spans="1:26" ht="14.25" customHeight="1">
      <c r="A997" s="63"/>
      <c r="B997" s="63"/>
      <c r="C997" s="63"/>
      <c r="D997" s="63"/>
      <c r="E997" s="63"/>
      <c r="F997" s="63"/>
      <c r="G997" s="63"/>
      <c r="H997" s="63"/>
      <c r="I997" s="63"/>
      <c r="J997" s="63"/>
      <c r="K997" s="50"/>
      <c r="L997" s="231"/>
      <c r="M997" s="231"/>
      <c r="N997" s="231"/>
      <c r="O997" s="231"/>
      <c r="P997" s="231"/>
      <c r="Q997" s="231"/>
      <c r="R997" s="231"/>
      <c r="S997" s="231"/>
      <c r="T997" s="231"/>
      <c r="U997" s="231"/>
      <c r="V997" s="231"/>
      <c r="W997" s="231"/>
      <c r="X997" s="231"/>
      <c r="Y997" s="231"/>
      <c r="Z997" s="231"/>
    </row>
    <row r="998" spans="1:26" ht="14.25" customHeight="1">
      <c r="A998" s="63"/>
      <c r="B998" s="63"/>
      <c r="C998" s="63"/>
      <c r="D998" s="63"/>
      <c r="E998" s="63"/>
      <c r="F998" s="63"/>
      <c r="G998" s="63"/>
      <c r="H998" s="63"/>
      <c r="I998" s="63"/>
      <c r="J998" s="63"/>
      <c r="K998" s="50"/>
      <c r="L998" s="231"/>
      <c r="M998" s="231"/>
      <c r="N998" s="231"/>
      <c r="O998" s="231"/>
      <c r="P998" s="231"/>
      <c r="Q998" s="231"/>
      <c r="R998" s="231"/>
      <c r="S998" s="231"/>
      <c r="T998" s="231"/>
      <c r="U998" s="231"/>
      <c r="V998" s="231"/>
      <c r="W998" s="231"/>
      <c r="X998" s="231"/>
      <c r="Y998" s="231"/>
      <c r="Z998" s="231"/>
    </row>
    <row r="999" spans="1:26" ht="14.25" customHeight="1">
      <c r="A999" s="63"/>
      <c r="B999" s="63"/>
      <c r="C999" s="63"/>
      <c r="D999" s="63"/>
      <c r="E999" s="63"/>
      <c r="F999" s="63"/>
      <c r="G999" s="63"/>
      <c r="H999" s="63"/>
      <c r="I999" s="63"/>
      <c r="J999" s="63"/>
      <c r="K999" s="50"/>
      <c r="L999" s="231"/>
      <c r="M999" s="231"/>
      <c r="N999" s="231"/>
      <c r="O999" s="231"/>
      <c r="P999" s="231"/>
      <c r="Q999" s="231"/>
      <c r="R999" s="231"/>
      <c r="S999" s="231"/>
      <c r="T999" s="231"/>
      <c r="U999" s="231"/>
      <c r="V999" s="231"/>
      <c r="W999" s="231"/>
      <c r="X999" s="231"/>
      <c r="Y999" s="231"/>
      <c r="Z999" s="231"/>
    </row>
  </sheetData>
  <mergeCells count="18">
    <mergeCell ref="A16:A17"/>
    <mergeCell ref="B16:B17"/>
    <mergeCell ref="C16:C17"/>
    <mergeCell ref="D16:D17"/>
    <mergeCell ref="E16:E17"/>
    <mergeCell ref="F6:K6"/>
    <mergeCell ref="F7:K7"/>
    <mergeCell ref="H16:H17"/>
    <mergeCell ref="I16:I17"/>
    <mergeCell ref="J16:J17"/>
    <mergeCell ref="K16:K17"/>
    <mergeCell ref="F16:F17"/>
    <mergeCell ref="G16:G17"/>
    <mergeCell ref="A1:K1"/>
    <mergeCell ref="A2:K2"/>
    <mergeCell ref="A3:K3"/>
    <mergeCell ref="A4:K4"/>
    <mergeCell ref="A5:K5"/>
  </mergeCells>
  <pageMargins left="0.47244094488188981" right="0.11811023622047245" top="0.55118110236220474" bottom="0.43307086614173229" header="0" footer="0"/>
  <pageSetup paperSize="9" scale="55" orientation="portrait"/>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defaultColWidth="12.7109375" defaultRowHeight="15" customHeight="1"/>
  <cols>
    <col min="1" max="1" width="81.140625" customWidth="1"/>
    <col min="2" max="2" width="78.42578125" customWidth="1"/>
    <col min="3" max="3" width="32.28515625" customWidth="1"/>
    <col min="4" max="4" width="13" customWidth="1"/>
    <col min="5" max="5" width="15.42578125" customWidth="1"/>
    <col min="6" max="6" width="16.7109375" customWidth="1"/>
    <col min="7" max="26" width="9.140625" customWidth="1"/>
  </cols>
  <sheetData>
    <row r="1" spans="1:26" ht="12.75" customHeight="1">
      <c r="A1" s="69" t="s">
        <v>869</v>
      </c>
      <c r="B1" s="69" t="s">
        <v>870</v>
      </c>
      <c r="C1" s="70" t="s">
        <v>871</v>
      </c>
      <c r="D1" s="70" t="s">
        <v>18</v>
      </c>
      <c r="E1" s="334" t="s">
        <v>549</v>
      </c>
      <c r="F1" s="71" t="s">
        <v>872</v>
      </c>
      <c r="G1" s="72"/>
      <c r="H1" s="72"/>
      <c r="I1" s="72"/>
      <c r="J1" s="72"/>
      <c r="K1" s="72"/>
      <c r="L1" s="72"/>
      <c r="M1" s="72"/>
      <c r="N1" s="72"/>
      <c r="O1" s="72"/>
      <c r="P1" s="72"/>
      <c r="Q1" s="72"/>
      <c r="R1" s="72"/>
      <c r="S1" s="72"/>
      <c r="T1" s="72"/>
      <c r="U1" s="72"/>
      <c r="V1" s="72"/>
      <c r="W1" s="72"/>
      <c r="X1" s="72"/>
      <c r="Y1" s="72"/>
      <c r="Z1" s="72"/>
    </row>
    <row r="2" spans="1:26" ht="19.5" customHeight="1">
      <c r="A2" s="73" t="s">
        <v>758</v>
      </c>
      <c r="B2" s="73" t="s">
        <v>873</v>
      </c>
      <c r="C2" s="74" t="s">
        <v>874</v>
      </c>
      <c r="D2" s="75" t="s">
        <v>875</v>
      </c>
      <c r="E2" s="76">
        <v>944</v>
      </c>
      <c r="F2" s="77" t="s">
        <v>876</v>
      </c>
      <c r="G2" s="78"/>
      <c r="H2" s="78"/>
      <c r="I2" s="78"/>
      <c r="J2" s="78"/>
      <c r="K2" s="78"/>
      <c r="L2" s="78"/>
      <c r="M2" s="78"/>
      <c r="N2" s="78"/>
      <c r="O2" s="78"/>
      <c r="P2" s="78"/>
      <c r="Q2" s="78"/>
      <c r="R2" s="78"/>
      <c r="S2" s="78"/>
      <c r="T2" s="78"/>
      <c r="U2" s="78"/>
      <c r="V2" s="78"/>
      <c r="W2" s="78"/>
      <c r="X2" s="78"/>
      <c r="Y2" s="78"/>
      <c r="Z2" s="78"/>
    </row>
    <row r="3" spans="1:26" ht="12.75" customHeight="1">
      <c r="A3" s="73" t="s">
        <v>758</v>
      </c>
      <c r="B3" s="73" t="s">
        <v>873</v>
      </c>
      <c r="C3" s="74" t="s">
        <v>877</v>
      </c>
      <c r="D3" s="75" t="s">
        <v>875</v>
      </c>
      <c r="E3" s="76">
        <v>590</v>
      </c>
      <c r="F3" s="77" t="s">
        <v>876</v>
      </c>
      <c r="G3" s="78"/>
      <c r="H3" s="78"/>
      <c r="I3" s="78"/>
      <c r="J3" s="78"/>
      <c r="K3" s="78"/>
      <c r="L3" s="78"/>
      <c r="M3" s="78"/>
      <c r="N3" s="78"/>
      <c r="O3" s="78"/>
      <c r="P3" s="78"/>
      <c r="Q3" s="78"/>
      <c r="R3" s="78"/>
      <c r="S3" s="78"/>
      <c r="T3" s="78"/>
      <c r="U3" s="78"/>
      <c r="V3" s="78"/>
      <c r="W3" s="78"/>
      <c r="X3" s="78"/>
      <c r="Y3" s="78"/>
      <c r="Z3" s="78"/>
    </row>
    <row r="4" spans="1:26" ht="12.75" customHeight="1">
      <c r="A4" s="79" t="s">
        <v>751</v>
      </c>
      <c r="B4" s="79" t="s">
        <v>878</v>
      </c>
      <c r="C4" s="79" t="s">
        <v>879</v>
      </c>
      <c r="D4" s="80" t="s">
        <v>875</v>
      </c>
      <c r="E4" s="335">
        <v>5000.5</v>
      </c>
      <c r="F4" s="81" t="s">
        <v>880</v>
      </c>
      <c r="G4" s="78"/>
      <c r="H4" s="78"/>
      <c r="I4" s="78"/>
      <c r="J4" s="78"/>
      <c r="K4" s="78"/>
      <c r="L4" s="78"/>
      <c r="M4" s="78"/>
      <c r="N4" s="78"/>
      <c r="O4" s="78"/>
      <c r="P4" s="78"/>
      <c r="Q4" s="78"/>
      <c r="R4" s="78"/>
      <c r="S4" s="78"/>
      <c r="T4" s="78"/>
      <c r="U4" s="78"/>
      <c r="V4" s="78"/>
      <c r="W4" s="78"/>
      <c r="X4" s="78"/>
      <c r="Y4" s="78"/>
      <c r="Z4" s="78"/>
    </row>
    <row r="5" spans="1:26" ht="12.75" customHeight="1">
      <c r="A5" s="79" t="s">
        <v>751</v>
      </c>
      <c r="B5" s="79" t="s">
        <v>878</v>
      </c>
      <c r="C5" s="79" t="s">
        <v>881</v>
      </c>
      <c r="D5" s="80" t="s">
        <v>875</v>
      </c>
      <c r="E5" s="335">
        <v>10133.5</v>
      </c>
      <c r="F5" s="81" t="s">
        <v>880</v>
      </c>
      <c r="G5" s="78"/>
      <c r="H5" s="78"/>
      <c r="I5" s="78"/>
      <c r="J5" s="78"/>
      <c r="K5" s="78"/>
      <c r="L5" s="78"/>
      <c r="M5" s="78"/>
      <c r="N5" s="78"/>
      <c r="O5" s="78"/>
      <c r="P5" s="78"/>
      <c r="Q5" s="78"/>
      <c r="R5" s="78"/>
      <c r="S5" s="78"/>
      <c r="T5" s="78"/>
      <c r="U5" s="78"/>
      <c r="V5" s="78"/>
      <c r="W5" s="78"/>
      <c r="X5" s="78"/>
      <c r="Y5" s="78"/>
      <c r="Z5" s="78"/>
    </row>
    <row r="6" spans="1:26" ht="12.75" customHeight="1">
      <c r="A6" s="79" t="s">
        <v>751</v>
      </c>
      <c r="B6" s="79" t="s">
        <v>878</v>
      </c>
      <c r="C6" s="79" t="s">
        <v>882</v>
      </c>
      <c r="D6" s="80" t="s">
        <v>875</v>
      </c>
      <c r="E6" s="335">
        <v>25488</v>
      </c>
      <c r="F6" s="81" t="s">
        <v>880</v>
      </c>
      <c r="G6" s="78"/>
      <c r="H6" s="78"/>
      <c r="I6" s="78"/>
      <c r="J6" s="78"/>
      <c r="K6" s="78"/>
      <c r="L6" s="78"/>
      <c r="M6" s="78"/>
      <c r="N6" s="78"/>
      <c r="O6" s="78"/>
      <c r="P6" s="78"/>
      <c r="Q6" s="78"/>
      <c r="R6" s="78"/>
      <c r="S6" s="78"/>
      <c r="T6" s="78"/>
      <c r="U6" s="78"/>
      <c r="V6" s="78"/>
      <c r="W6" s="78"/>
      <c r="X6" s="78"/>
      <c r="Y6" s="78"/>
      <c r="Z6" s="78"/>
    </row>
    <row r="7" spans="1:26" ht="12.75" customHeight="1">
      <c r="A7" s="79" t="s">
        <v>751</v>
      </c>
      <c r="B7" s="79" t="s">
        <v>878</v>
      </c>
      <c r="C7" s="79" t="s">
        <v>883</v>
      </c>
      <c r="D7" s="80" t="s">
        <v>875</v>
      </c>
      <c r="E7" s="335">
        <v>61419</v>
      </c>
      <c r="F7" s="81" t="s">
        <v>880</v>
      </c>
      <c r="G7" s="78"/>
      <c r="H7" s="78"/>
      <c r="I7" s="78"/>
      <c r="J7" s="78"/>
      <c r="K7" s="78"/>
      <c r="L7" s="78"/>
      <c r="M7" s="78"/>
      <c r="N7" s="78"/>
      <c r="O7" s="78"/>
      <c r="P7" s="78"/>
      <c r="Q7" s="78"/>
      <c r="R7" s="78"/>
      <c r="S7" s="78"/>
      <c r="T7" s="78"/>
      <c r="U7" s="78"/>
      <c r="V7" s="78"/>
      <c r="W7" s="78"/>
      <c r="X7" s="78"/>
      <c r="Y7" s="78"/>
      <c r="Z7" s="78"/>
    </row>
    <row r="8" spans="1:26" ht="21.75" customHeight="1">
      <c r="A8" s="79" t="s">
        <v>751</v>
      </c>
      <c r="B8" s="79" t="s">
        <v>878</v>
      </c>
      <c r="C8" s="79" t="s">
        <v>884</v>
      </c>
      <c r="D8" s="80" t="s">
        <v>875</v>
      </c>
      <c r="E8" s="335">
        <v>33435.300000000003</v>
      </c>
      <c r="F8" s="81" t="s">
        <v>880</v>
      </c>
      <c r="G8" s="78"/>
      <c r="H8" s="78"/>
      <c r="I8" s="78"/>
      <c r="J8" s="78"/>
      <c r="K8" s="78"/>
      <c r="L8" s="78"/>
      <c r="M8" s="78"/>
      <c r="N8" s="78"/>
      <c r="O8" s="78"/>
      <c r="P8" s="78"/>
      <c r="Q8" s="78"/>
      <c r="R8" s="78"/>
      <c r="S8" s="78"/>
      <c r="T8" s="78"/>
      <c r="U8" s="78"/>
      <c r="V8" s="78"/>
      <c r="W8" s="78"/>
      <c r="X8" s="78"/>
      <c r="Y8" s="78"/>
      <c r="Z8" s="78"/>
    </row>
    <row r="9" spans="1:26" ht="16.5" customHeight="1">
      <c r="A9" s="79" t="s">
        <v>751</v>
      </c>
      <c r="B9" s="79" t="s">
        <v>878</v>
      </c>
      <c r="C9" s="79" t="s">
        <v>885</v>
      </c>
      <c r="D9" s="80" t="s">
        <v>875</v>
      </c>
      <c r="E9" s="335">
        <v>9410.5</v>
      </c>
      <c r="F9" s="81" t="s">
        <v>880</v>
      </c>
      <c r="G9" s="78"/>
      <c r="H9" s="78"/>
      <c r="I9" s="78"/>
      <c r="J9" s="78"/>
      <c r="K9" s="78"/>
      <c r="L9" s="78"/>
      <c r="M9" s="78"/>
      <c r="N9" s="78"/>
      <c r="O9" s="78"/>
      <c r="P9" s="78"/>
      <c r="Q9" s="78"/>
      <c r="R9" s="78"/>
      <c r="S9" s="78"/>
      <c r="T9" s="78"/>
      <c r="U9" s="78"/>
      <c r="V9" s="78"/>
      <c r="W9" s="78"/>
      <c r="X9" s="78"/>
      <c r="Y9" s="78"/>
      <c r="Z9" s="78"/>
    </row>
    <row r="10" spans="1:26" ht="18.75" customHeight="1">
      <c r="A10" s="79" t="s">
        <v>751</v>
      </c>
      <c r="B10" s="79" t="s">
        <v>878</v>
      </c>
      <c r="C10" s="79" t="s">
        <v>886</v>
      </c>
      <c r="D10" s="80" t="s">
        <v>875</v>
      </c>
      <c r="E10" s="335">
        <v>5929.5</v>
      </c>
      <c r="F10" s="81" t="s">
        <v>880</v>
      </c>
      <c r="G10" s="78"/>
      <c r="H10" s="78"/>
      <c r="I10" s="78"/>
      <c r="J10" s="78"/>
      <c r="K10" s="78"/>
      <c r="L10" s="78"/>
      <c r="M10" s="78"/>
      <c r="N10" s="78"/>
      <c r="O10" s="78"/>
      <c r="P10" s="78"/>
      <c r="Q10" s="78"/>
      <c r="R10" s="78"/>
      <c r="S10" s="78"/>
      <c r="T10" s="78"/>
      <c r="U10" s="78"/>
      <c r="V10" s="78"/>
      <c r="W10" s="78"/>
      <c r="X10" s="78"/>
      <c r="Y10" s="78"/>
      <c r="Z10" s="78"/>
    </row>
    <row r="11" spans="1:26" ht="16.5" customHeight="1">
      <c r="A11" s="79" t="s">
        <v>751</v>
      </c>
      <c r="B11" s="79" t="s">
        <v>878</v>
      </c>
      <c r="C11" s="79" t="s">
        <v>887</v>
      </c>
      <c r="D11" s="80" t="s">
        <v>875</v>
      </c>
      <c r="E11" s="335">
        <v>65844</v>
      </c>
      <c r="F11" s="81" t="s">
        <v>880</v>
      </c>
      <c r="G11" s="78"/>
      <c r="H11" s="78"/>
      <c r="I11" s="78"/>
      <c r="J11" s="78"/>
      <c r="K11" s="78"/>
      <c r="L11" s="78"/>
      <c r="M11" s="78"/>
      <c r="N11" s="78"/>
      <c r="O11" s="78"/>
      <c r="P11" s="78"/>
      <c r="Q11" s="78"/>
      <c r="R11" s="78"/>
      <c r="S11" s="78"/>
      <c r="T11" s="78"/>
      <c r="U11" s="78"/>
      <c r="V11" s="78"/>
      <c r="W11" s="78"/>
      <c r="X11" s="78"/>
      <c r="Y11" s="78"/>
      <c r="Z11" s="78"/>
    </row>
    <row r="12" spans="1:26" ht="18" customHeight="1">
      <c r="A12" s="79" t="s">
        <v>751</v>
      </c>
      <c r="B12" s="79" t="s">
        <v>878</v>
      </c>
      <c r="C12" s="79" t="s">
        <v>888</v>
      </c>
      <c r="D12" s="80" t="s">
        <v>875</v>
      </c>
      <c r="E12" s="335">
        <v>29393.8</v>
      </c>
      <c r="F12" s="81" t="s">
        <v>880</v>
      </c>
      <c r="G12" s="78"/>
      <c r="H12" s="78"/>
      <c r="I12" s="78"/>
      <c r="J12" s="78"/>
      <c r="K12" s="78"/>
      <c r="L12" s="78"/>
      <c r="M12" s="78"/>
      <c r="N12" s="78"/>
      <c r="O12" s="78"/>
      <c r="P12" s="78"/>
      <c r="Q12" s="78"/>
      <c r="R12" s="78"/>
      <c r="S12" s="78"/>
      <c r="T12" s="78"/>
      <c r="U12" s="78"/>
      <c r="V12" s="78"/>
      <c r="W12" s="78"/>
      <c r="X12" s="78"/>
      <c r="Y12" s="78"/>
      <c r="Z12" s="78"/>
    </row>
    <row r="13" spans="1:26" ht="18" customHeight="1">
      <c r="A13" s="79" t="s">
        <v>751</v>
      </c>
      <c r="B13" s="79" t="s">
        <v>878</v>
      </c>
      <c r="C13" s="79" t="s">
        <v>889</v>
      </c>
      <c r="D13" s="80" t="s">
        <v>875</v>
      </c>
      <c r="E13" s="335">
        <v>27193.1</v>
      </c>
      <c r="F13" s="81" t="s">
        <v>880</v>
      </c>
      <c r="G13" s="78"/>
      <c r="H13" s="78"/>
      <c r="I13" s="78"/>
      <c r="J13" s="78"/>
      <c r="K13" s="78"/>
      <c r="L13" s="78"/>
      <c r="M13" s="78"/>
      <c r="N13" s="78"/>
      <c r="O13" s="78"/>
      <c r="P13" s="78"/>
      <c r="Q13" s="78"/>
      <c r="R13" s="78"/>
      <c r="S13" s="78"/>
      <c r="T13" s="78"/>
      <c r="U13" s="78"/>
      <c r="V13" s="78"/>
      <c r="W13" s="78"/>
      <c r="X13" s="78"/>
      <c r="Y13" s="78"/>
      <c r="Z13" s="78"/>
    </row>
    <row r="14" spans="1:26" ht="12.75" customHeight="1">
      <c r="A14" s="79" t="s">
        <v>751</v>
      </c>
      <c r="B14" s="79" t="s">
        <v>878</v>
      </c>
      <c r="C14" s="79" t="s">
        <v>890</v>
      </c>
      <c r="D14" s="80" t="s">
        <v>875</v>
      </c>
      <c r="E14" s="335">
        <v>50380.1</v>
      </c>
      <c r="F14" s="81" t="s">
        <v>880</v>
      </c>
      <c r="G14" s="78"/>
      <c r="H14" s="78"/>
      <c r="I14" s="78"/>
      <c r="J14" s="78"/>
      <c r="K14" s="78"/>
      <c r="L14" s="78"/>
      <c r="M14" s="78"/>
      <c r="N14" s="78"/>
      <c r="O14" s="78"/>
      <c r="P14" s="78"/>
      <c r="Q14" s="78"/>
      <c r="R14" s="78"/>
      <c r="S14" s="78"/>
      <c r="T14" s="78"/>
      <c r="U14" s="78"/>
      <c r="V14" s="78"/>
      <c r="W14" s="78"/>
      <c r="X14" s="78"/>
      <c r="Y14" s="78"/>
      <c r="Z14" s="78"/>
    </row>
    <row r="15" spans="1:26" ht="12.75" customHeight="1">
      <c r="A15" s="79" t="s">
        <v>751</v>
      </c>
      <c r="B15" s="79" t="s">
        <v>878</v>
      </c>
      <c r="C15" s="79" t="s">
        <v>891</v>
      </c>
      <c r="D15" s="80" t="s">
        <v>875</v>
      </c>
      <c r="E15" s="335">
        <v>29323</v>
      </c>
      <c r="F15" s="81" t="s">
        <v>880</v>
      </c>
      <c r="G15" s="78"/>
      <c r="H15" s="78"/>
      <c r="I15" s="78"/>
      <c r="J15" s="78"/>
      <c r="K15" s="78"/>
      <c r="L15" s="78"/>
      <c r="M15" s="78"/>
      <c r="N15" s="78"/>
      <c r="O15" s="78"/>
      <c r="P15" s="78"/>
      <c r="Q15" s="78"/>
      <c r="R15" s="78"/>
      <c r="S15" s="78"/>
      <c r="T15" s="78"/>
      <c r="U15" s="78"/>
      <c r="V15" s="78"/>
      <c r="W15" s="78"/>
      <c r="X15" s="78"/>
      <c r="Y15" s="78"/>
      <c r="Z15" s="78"/>
    </row>
    <row r="16" spans="1:26" ht="12.75" customHeight="1">
      <c r="A16" s="79" t="s">
        <v>751</v>
      </c>
      <c r="B16" s="79" t="s">
        <v>878</v>
      </c>
      <c r="C16" s="79" t="s">
        <v>892</v>
      </c>
      <c r="D16" s="80" t="s">
        <v>875</v>
      </c>
      <c r="E16" s="335">
        <v>32833.5</v>
      </c>
      <c r="F16" s="81" t="s">
        <v>880</v>
      </c>
      <c r="G16" s="78"/>
      <c r="H16" s="78"/>
      <c r="I16" s="78"/>
      <c r="J16" s="78"/>
      <c r="K16" s="78"/>
      <c r="L16" s="78"/>
      <c r="M16" s="78"/>
      <c r="N16" s="78"/>
      <c r="O16" s="78"/>
      <c r="P16" s="78"/>
      <c r="Q16" s="78"/>
      <c r="R16" s="78"/>
      <c r="S16" s="78"/>
      <c r="T16" s="78"/>
      <c r="U16" s="78"/>
      <c r="V16" s="78"/>
      <c r="W16" s="78"/>
      <c r="X16" s="78"/>
      <c r="Y16" s="78"/>
      <c r="Z16" s="78"/>
    </row>
    <row r="17" spans="1:26" ht="12.75" customHeight="1">
      <c r="A17" s="79" t="s">
        <v>751</v>
      </c>
      <c r="B17" s="79" t="s">
        <v>878</v>
      </c>
      <c r="C17" s="79" t="s">
        <v>893</v>
      </c>
      <c r="D17" s="80" t="s">
        <v>875</v>
      </c>
      <c r="E17" s="335">
        <v>12537.5</v>
      </c>
      <c r="F17" s="81" t="s">
        <v>880</v>
      </c>
      <c r="G17" s="78"/>
      <c r="H17" s="78"/>
      <c r="I17" s="78"/>
      <c r="J17" s="78"/>
      <c r="K17" s="78"/>
      <c r="L17" s="78"/>
      <c r="M17" s="78"/>
      <c r="N17" s="78"/>
      <c r="O17" s="78"/>
      <c r="P17" s="78"/>
      <c r="Q17" s="78"/>
      <c r="R17" s="78"/>
      <c r="S17" s="78"/>
      <c r="T17" s="78"/>
      <c r="U17" s="78"/>
      <c r="V17" s="78"/>
      <c r="W17" s="78"/>
      <c r="X17" s="78"/>
      <c r="Y17" s="78"/>
      <c r="Z17" s="78"/>
    </row>
    <row r="18" spans="1:26" ht="12.75" customHeight="1">
      <c r="A18" s="79" t="s">
        <v>751</v>
      </c>
      <c r="B18" s="79" t="s">
        <v>878</v>
      </c>
      <c r="C18" s="79" t="s">
        <v>894</v>
      </c>
      <c r="D18" s="80" t="s">
        <v>875</v>
      </c>
      <c r="E18" s="335">
        <v>12626</v>
      </c>
      <c r="F18" s="81" t="s">
        <v>880</v>
      </c>
      <c r="G18" s="78"/>
      <c r="H18" s="78"/>
      <c r="I18" s="78"/>
      <c r="J18" s="78"/>
      <c r="K18" s="78"/>
      <c r="L18" s="78"/>
      <c r="M18" s="78"/>
      <c r="N18" s="78"/>
      <c r="O18" s="78"/>
      <c r="P18" s="78"/>
      <c r="Q18" s="78"/>
      <c r="R18" s="78"/>
      <c r="S18" s="78"/>
      <c r="T18" s="78"/>
      <c r="U18" s="78"/>
      <c r="V18" s="78"/>
      <c r="W18" s="78"/>
      <c r="X18" s="78"/>
      <c r="Y18" s="78"/>
      <c r="Z18" s="78"/>
    </row>
    <row r="19" spans="1:26" ht="12.75" customHeight="1">
      <c r="A19" s="79" t="s">
        <v>751</v>
      </c>
      <c r="B19" s="79" t="s">
        <v>878</v>
      </c>
      <c r="C19" s="79" t="s">
        <v>895</v>
      </c>
      <c r="D19" s="80" t="s">
        <v>875</v>
      </c>
      <c r="E19" s="335">
        <v>95892.7</v>
      </c>
      <c r="F19" s="81" t="s">
        <v>880</v>
      </c>
      <c r="G19" s="78"/>
      <c r="H19" s="78"/>
      <c r="I19" s="78"/>
      <c r="J19" s="78"/>
      <c r="K19" s="78"/>
      <c r="L19" s="78"/>
      <c r="M19" s="78"/>
      <c r="N19" s="78"/>
      <c r="O19" s="78"/>
      <c r="P19" s="78"/>
      <c r="Q19" s="78"/>
      <c r="R19" s="78"/>
      <c r="S19" s="78"/>
      <c r="T19" s="78"/>
      <c r="U19" s="78"/>
      <c r="V19" s="78"/>
      <c r="W19" s="78"/>
      <c r="X19" s="78"/>
      <c r="Y19" s="78"/>
      <c r="Z19" s="78"/>
    </row>
    <row r="20" spans="1:26" ht="22.5" customHeight="1">
      <c r="A20" s="79" t="s">
        <v>751</v>
      </c>
      <c r="B20" s="79" t="s">
        <v>878</v>
      </c>
      <c r="C20" s="79" t="s">
        <v>896</v>
      </c>
      <c r="D20" s="80" t="s">
        <v>875</v>
      </c>
      <c r="E20" s="335">
        <v>19706</v>
      </c>
      <c r="F20" s="81" t="s">
        <v>880</v>
      </c>
      <c r="G20" s="78"/>
      <c r="H20" s="78"/>
      <c r="I20" s="78"/>
      <c r="J20" s="78"/>
      <c r="K20" s="78"/>
      <c r="L20" s="78"/>
      <c r="M20" s="78"/>
      <c r="N20" s="78"/>
      <c r="O20" s="78"/>
      <c r="P20" s="78"/>
      <c r="Q20" s="78"/>
      <c r="R20" s="78"/>
      <c r="S20" s="78"/>
      <c r="T20" s="78"/>
      <c r="U20" s="78"/>
      <c r="V20" s="78"/>
      <c r="W20" s="78"/>
      <c r="X20" s="78"/>
      <c r="Y20" s="78"/>
      <c r="Z20" s="78"/>
    </row>
    <row r="21" spans="1:26" ht="22.5" customHeight="1">
      <c r="A21" s="79" t="s">
        <v>751</v>
      </c>
      <c r="B21" s="79" t="s">
        <v>878</v>
      </c>
      <c r="C21" s="79" t="s">
        <v>897</v>
      </c>
      <c r="D21" s="80" t="s">
        <v>875</v>
      </c>
      <c r="E21" s="335">
        <v>30975</v>
      </c>
      <c r="F21" s="81" t="s">
        <v>880</v>
      </c>
      <c r="G21" s="78"/>
      <c r="H21" s="78"/>
      <c r="I21" s="78"/>
      <c r="J21" s="78"/>
      <c r="K21" s="78"/>
      <c r="L21" s="78"/>
      <c r="M21" s="78"/>
      <c r="N21" s="78"/>
      <c r="O21" s="78"/>
      <c r="P21" s="78"/>
      <c r="Q21" s="78"/>
      <c r="R21" s="78"/>
      <c r="S21" s="78"/>
      <c r="T21" s="78"/>
      <c r="U21" s="78"/>
      <c r="V21" s="78"/>
      <c r="W21" s="78"/>
      <c r="X21" s="78"/>
      <c r="Y21" s="78"/>
      <c r="Z21" s="78"/>
    </row>
    <row r="22" spans="1:26" ht="12.75" customHeight="1">
      <c r="A22" s="79" t="s">
        <v>751</v>
      </c>
      <c r="B22" s="79" t="s">
        <v>878</v>
      </c>
      <c r="C22" s="79" t="s">
        <v>898</v>
      </c>
      <c r="D22" s="80" t="s">
        <v>875</v>
      </c>
      <c r="E22" s="335">
        <v>15251.5</v>
      </c>
      <c r="F22" s="81" t="s">
        <v>880</v>
      </c>
      <c r="G22" s="78"/>
      <c r="H22" s="78"/>
      <c r="I22" s="78"/>
      <c r="J22" s="78"/>
      <c r="K22" s="78"/>
      <c r="L22" s="78"/>
      <c r="M22" s="78"/>
      <c r="N22" s="78"/>
      <c r="O22" s="78"/>
      <c r="P22" s="78"/>
      <c r="Q22" s="78"/>
      <c r="R22" s="78"/>
      <c r="S22" s="78"/>
      <c r="T22" s="78"/>
      <c r="U22" s="78"/>
      <c r="V22" s="78"/>
      <c r="W22" s="78"/>
      <c r="X22" s="78"/>
      <c r="Y22" s="78"/>
      <c r="Z22" s="78"/>
    </row>
    <row r="23" spans="1:26" ht="12.75" customHeight="1">
      <c r="A23" s="79" t="s">
        <v>751</v>
      </c>
      <c r="B23" s="79" t="s">
        <v>878</v>
      </c>
      <c r="C23" s="79" t="s">
        <v>899</v>
      </c>
      <c r="D23" s="80" t="s">
        <v>875</v>
      </c>
      <c r="E23" s="335">
        <v>24225.4</v>
      </c>
      <c r="F23" s="81" t="s">
        <v>880</v>
      </c>
      <c r="G23" s="78"/>
      <c r="H23" s="78"/>
      <c r="I23" s="78"/>
      <c r="J23" s="78"/>
      <c r="K23" s="78"/>
      <c r="L23" s="78"/>
      <c r="M23" s="78"/>
      <c r="N23" s="78"/>
      <c r="O23" s="78"/>
      <c r="P23" s="78"/>
      <c r="Q23" s="78"/>
      <c r="R23" s="78"/>
      <c r="S23" s="78"/>
      <c r="T23" s="78"/>
      <c r="U23" s="78"/>
      <c r="V23" s="78"/>
      <c r="W23" s="78"/>
      <c r="X23" s="78"/>
      <c r="Y23" s="78"/>
      <c r="Z23" s="78"/>
    </row>
    <row r="24" spans="1:26" ht="22.5" customHeight="1">
      <c r="A24" s="82" t="s">
        <v>773</v>
      </c>
      <c r="B24" s="82" t="s">
        <v>900</v>
      </c>
      <c r="C24" s="83" t="s">
        <v>901</v>
      </c>
      <c r="D24" s="84" t="s">
        <v>902</v>
      </c>
      <c r="E24" s="336">
        <v>1003</v>
      </c>
      <c r="F24" s="85" t="s">
        <v>903</v>
      </c>
      <c r="G24" s="78"/>
      <c r="H24" s="78"/>
      <c r="I24" s="78"/>
      <c r="J24" s="78"/>
      <c r="K24" s="78"/>
      <c r="L24" s="78"/>
      <c r="M24" s="78"/>
      <c r="N24" s="78"/>
      <c r="O24" s="78"/>
      <c r="P24" s="78"/>
      <c r="Q24" s="78"/>
      <c r="R24" s="78"/>
      <c r="S24" s="78"/>
      <c r="T24" s="78"/>
      <c r="U24" s="78"/>
      <c r="V24" s="78"/>
      <c r="W24" s="78"/>
      <c r="X24" s="78"/>
      <c r="Y24" s="78"/>
      <c r="Z24" s="78"/>
    </row>
    <row r="25" spans="1:26" ht="12.75" customHeight="1">
      <c r="A25" s="82" t="s">
        <v>773</v>
      </c>
      <c r="B25" s="82" t="s">
        <v>900</v>
      </c>
      <c r="C25" s="83" t="s">
        <v>904</v>
      </c>
      <c r="D25" s="84" t="s">
        <v>902</v>
      </c>
      <c r="E25" s="336">
        <v>1003</v>
      </c>
      <c r="F25" s="85" t="s">
        <v>903</v>
      </c>
      <c r="G25" s="78"/>
      <c r="H25" s="78"/>
      <c r="I25" s="78"/>
      <c r="J25" s="78"/>
      <c r="K25" s="78"/>
      <c r="L25" s="78"/>
      <c r="M25" s="78"/>
      <c r="N25" s="78"/>
      <c r="O25" s="78"/>
      <c r="P25" s="78"/>
      <c r="Q25" s="78"/>
      <c r="R25" s="78"/>
      <c r="S25" s="78"/>
      <c r="T25" s="78"/>
      <c r="U25" s="78"/>
      <c r="V25" s="78"/>
      <c r="W25" s="78"/>
      <c r="X25" s="78"/>
      <c r="Y25" s="78"/>
      <c r="Z25" s="78"/>
    </row>
    <row r="26" spans="1:26" ht="24" customHeight="1">
      <c r="A26" s="82" t="s">
        <v>773</v>
      </c>
      <c r="B26" s="82" t="s">
        <v>900</v>
      </c>
      <c r="C26" s="83" t="s">
        <v>905</v>
      </c>
      <c r="D26" s="84" t="s">
        <v>902</v>
      </c>
      <c r="E26" s="336">
        <v>3009</v>
      </c>
      <c r="F26" s="85" t="s">
        <v>903</v>
      </c>
      <c r="G26" s="78"/>
      <c r="H26" s="78"/>
      <c r="I26" s="78"/>
      <c r="J26" s="78"/>
      <c r="K26" s="78"/>
      <c r="L26" s="78"/>
      <c r="M26" s="78"/>
      <c r="N26" s="78"/>
      <c r="O26" s="78"/>
      <c r="P26" s="78"/>
      <c r="Q26" s="78"/>
      <c r="R26" s="78"/>
      <c r="S26" s="78"/>
      <c r="T26" s="78"/>
      <c r="U26" s="78"/>
      <c r="V26" s="78"/>
      <c r="W26" s="78"/>
      <c r="X26" s="78"/>
      <c r="Y26" s="78"/>
      <c r="Z26" s="78"/>
    </row>
    <row r="27" spans="1:26" ht="12.75" customHeight="1">
      <c r="A27" s="82" t="s">
        <v>773</v>
      </c>
      <c r="B27" s="82" t="s">
        <v>900</v>
      </c>
      <c r="C27" s="83" t="s">
        <v>906</v>
      </c>
      <c r="D27" s="84" t="s">
        <v>902</v>
      </c>
      <c r="E27" s="336">
        <v>1882.1</v>
      </c>
      <c r="F27" s="85" t="s">
        <v>903</v>
      </c>
      <c r="G27" s="78"/>
      <c r="H27" s="78"/>
      <c r="I27" s="78"/>
      <c r="J27" s="78"/>
      <c r="K27" s="78"/>
      <c r="L27" s="78"/>
      <c r="M27" s="78"/>
      <c r="N27" s="78"/>
      <c r="O27" s="78"/>
      <c r="P27" s="78"/>
      <c r="Q27" s="78"/>
      <c r="R27" s="78"/>
      <c r="S27" s="78"/>
      <c r="T27" s="78"/>
      <c r="U27" s="78"/>
      <c r="V27" s="78"/>
      <c r="W27" s="78"/>
      <c r="X27" s="78"/>
      <c r="Y27" s="78"/>
      <c r="Z27" s="78"/>
    </row>
    <row r="28" spans="1:26" ht="12.75" customHeight="1">
      <c r="A28" s="82" t="s">
        <v>773</v>
      </c>
      <c r="B28" s="82" t="s">
        <v>900</v>
      </c>
      <c r="C28" s="83" t="s">
        <v>907</v>
      </c>
      <c r="D28" s="84" t="s">
        <v>875</v>
      </c>
      <c r="E28" s="336">
        <v>83.78</v>
      </c>
      <c r="F28" s="85" t="s">
        <v>903</v>
      </c>
      <c r="G28" s="78"/>
      <c r="H28" s="78"/>
      <c r="I28" s="78"/>
      <c r="J28" s="78"/>
      <c r="K28" s="78"/>
      <c r="L28" s="78"/>
      <c r="M28" s="78"/>
      <c r="N28" s="78"/>
      <c r="O28" s="78"/>
      <c r="P28" s="78"/>
      <c r="Q28" s="78"/>
      <c r="R28" s="78"/>
      <c r="S28" s="78"/>
      <c r="T28" s="78"/>
      <c r="U28" s="78"/>
      <c r="V28" s="78"/>
      <c r="W28" s="78"/>
      <c r="X28" s="78"/>
      <c r="Y28" s="78"/>
      <c r="Z28" s="78"/>
    </row>
    <row r="29" spans="1:26" ht="12.75" customHeight="1">
      <c r="A29" s="82" t="s">
        <v>773</v>
      </c>
      <c r="B29" s="82" t="s">
        <v>900</v>
      </c>
      <c r="C29" s="83" t="s">
        <v>908</v>
      </c>
      <c r="D29" s="84" t="s">
        <v>875</v>
      </c>
      <c r="E29" s="336">
        <v>192.34</v>
      </c>
      <c r="F29" s="85" t="s">
        <v>903</v>
      </c>
      <c r="G29" s="78"/>
      <c r="H29" s="78"/>
      <c r="I29" s="78"/>
      <c r="J29" s="78"/>
      <c r="K29" s="78"/>
      <c r="L29" s="78"/>
      <c r="M29" s="78"/>
      <c r="N29" s="78"/>
      <c r="O29" s="78"/>
      <c r="P29" s="78"/>
      <c r="Q29" s="78"/>
      <c r="R29" s="78"/>
      <c r="S29" s="78"/>
      <c r="T29" s="78"/>
      <c r="U29" s="78"/>
      <c r="V29" s="78"/>
      <c r="W29" s="78"/>
      <c r="X29" s="78"/>
      <c r="Y29" s="78"/>
      <c r="Z29" s="78"/>
    </row>
    <row r="30" spans="1:26" ht="12.75" customHeight="1">
      <c r="A30" s="82" t="s">
        <v>773</v>
      </c>
      <c r="B30" s="82" t="s">
        <v>900</v>
      </c>
      <c r="C30" s="83" t="s">
        <v>909</v>
      </c>
      <c r="D30" s="84" t="s">
        <v>875</v>
      </c>
      <c r="E30" s="336">
        <v>421.26</v>
      </c>
      <c r="F30" s="85" t="s">
        <v>903</v>
      </c>
      <c r="G30" s="78"/>
      <c r="H30" s="78"/>
      <c r="I30" s="78"/>
      <c r="J30" s="78"/>
      <c r="K30" s="78"/>
      <c r="L30" s="78"/>
      <c r="M30" s="78"/>
      <c r="N30" s="78"/>
      <c r="O30" s="78"/>
      <c r="P30" s="78"/>
      <c r="Q30" s="78"/>
      <c r="R30" s="78"/>
      <c r="S30" s="78"/>
      <c r="T30" s="78"/>
      <c r="U30" s="78"/>
      <c r="V30" s="78"/>
      <c r="W30" s="78"/>
      <c r="X30" s="78"/>
      <c r="Y30" s="78"/>
      <c r="Z30" s="78"/>
    </row>
    <row r="31" spans="1:26" ht="12.75" customHeight="1">
      <c r="A31" s="86" t="s">
        <v>910</v>
      </c>
      <c r="B31" s="86" t="s">
        <v>911</v>
      </c>
      <c r="C31" s="87" t="s">
        <v>912</v>
      </c>
      <c r="D31" s="88" t="s">
        <v>875</v>
      </c>
      <c r="E31" s="337">
        <v>6500</v>
      </c>
      <c r="F31" s="89" t="s">
        <v>913</v>
      </c>
      <c r="G31" s="78"/>
      <c r="H31" s="78"/>
      <c r="I31" s="78"/>
      <c r="J31" s="78"/>
      <c r="K31" s="78"/>
      <c r="L31" s="78"/>
      <c r="M31" s="78"/>
      <c r="N31" s="78"/>
      <c r="O31" s="78"/>
      <c r="P31" s="78"/>
      <c r="Q31" s="78"/>
      <c r="R31" s="78"/>
      <c r="S31" s="78"/>
      <c r="T31" s="78"/>
      <c r="U31" s="78"/>
      <c r="V31" s="78"/>
      <c r="W31" s="78"/>
      <c r="X31" s="78"/>
      <c r="Y31" s="78"/>
      <c r="Z31" s="78"/>
    </row>
    <row r="32" spans="1:26" ht="12.75" customHeight="1">
      <c r="A32" s="86" t="s">
        <v>910</v>
      </c>
      <c r="B32" s="86" t="s">
        <v>911</v>
      </c>
      <c r="C32" s="87" t="s">
        <v>914</v>
      </c>
      <c r="D32" s="88" t="s">
        <v>875</v>
      </c>
      <c r="E32" s="337">
        <v>7265.26</v>
      </c>
      <c r="F32" s="89" t="s">
        <v>913</v>
      </c>
      <c r="G32" s="78"/>
      <c r="H32" s="78"/>
      <c r="I32" s="78"/>
      <c r="J32" s="78"/>
      <c r="K32" s="78"/>
      <c r="L32" s="78"/>
      <c r="M32" s="78"/>
      <c r="N32" s="78"/>
      <c r="O32" s="78"/>
      <c r="P32" s="78"/>
      <c r="Q32" s="78"/>
      <c r="R32" s="78"/>
      <c r="S32" s="78"/>
      <c r="T32" s="78"/>
      <c r="U32" s="78"/>
      <c r="V32" s="78"/>
      <c r="W32" s="78"/>
      <c r="X32" s="78"/>
      <c r="Y32" s="78"/>
      <c r="Z32" s="78"/>
    </row>
    <row r="33" spans="1:26" ht="12.75" customHeight="1">
      <c r="A33" s="86" t="s">
        <v>910</v>
      </c>
      <c r="B33" s="86" t="s">
        <v>911</v>
      </c>
      <c r="C33" s="87" t="s">
        <v>915</v>
      </c>
      <c r="D33" s="88" t="s">
        <v>875</v>
      </c>
      <c r="E33" s="337">
        <v>4675.2539999999999</v>
      </c>
      <c r="F33" s="89" t="s">
        <v>913</v>
      </c>
      <c r="G33" s="78"/>
      <c r="H33" s="78"/>
      <c r="I33" s="78"/>
      <c r="J33" s="78"/>
      <c r="K33" s="78"/>
      <c r="L33" s="78"/>
      <c r="M33" s="78"/>
      <c r="N33" s="78"/>
      <c r="O33" s="78"/>
      <c r="P33" s="78"/>
      <c r="Q33" s="78"/>
      <c r="R33" s="78"/>
      <c r="S33" s="78"/>
      <c r="T33" s="78"/>
      <c r="U33" s="78"/>
      <c r="V33" s="78"/>
      <c r="W33" s="78"/>
      <c r="X33" s="78"/>
      <c r="Y33" s="78"/>
      <c r="Z33" s="78"/>
    </row>
    <row r="34" spans="1:26" ht="12.75" customHeight="1">
      <c r="A34" s="86" t="s">
        <v>910</v>
      </c>
      <c r="B34" s="86" t="s">
        <v>911</v>
      </c>
      <c r="C34" s="87" t="s">
        <v>916</v>
      </c>
      <c r="D34" s="88" t="s">
        <v>875</v>
      </c>
      <c r="E34" s="337">
        <v>16785.5</v>
      </c>
      <c r="F34" s="89" t="s">
        <v>913</v>
      </c>
      <c r="G34" s="78"/>
      <c r="H34" s="78"/>
      <c r="I34" s="78"/>
      <c r="J34" s="78"/>
      <c r="K34" s="78"/>
      <c r="L34" s="78"/>
      <c r="M34" s="78"/>
      <c r="N34" s="78"/>
      <c r="O34" s="78"/>
      <c r="P34" s="78"/>
      <c r="Q34" s="78"/>
      <c r="R34" s="78"/>
      <c r="S34" s="78"/>
      <c r="T34" s="78"/>
      <c r="U34" s="78"/>
      <c r="V34" s="78"/>
      <c r="W34" s="78"/>
      <c r="X34" s="78"/>
      <c r="Y34" s="78"/>
      <c r="Z34" s="78"/>
    </row>
    <row r="35" spans="1:26" ht="12.75" customHeight="1">
      <c r="A35" s="86" t="s">
        <v>910</v>
      </c>
      <c r="B35" s="86" t="s">
        <v>911</v>
      </c>
      <c r="C35" s="87" t="s">
        <v>917</v>
      </c>
      <c r="D35" s="88" t="s">
        <v>875</v>
      </c>
      <c r="E35" s="337">
        <v>15163</v>
      </c>
      <c r="F35" s="89" t="s">
        <v>913</v>
      </c>
      <c r="G35" s="78"/>
      <c r="H35" s="78"/>
      <c r="I35" s="78"/>
      <c r="J35" s="78"/>
      <c r="K35" s="78"/>
      <c r="L35" s="78"/>
      <c r="M35" s="78"/>
      <c r="N35" s="78"/>
      <c r="O35" s="78"/>
      <c r="P35" s="78"/>
      <c r="Q35" s="78"/>
      <c r="R35" s="78"/>
      <c r="S35" s="78"/>
      <c r="T35" s="78"/>
      <c r="U35" s="78"/>
      <c r="V35" s="78"/>
      <c r="W35" s="78"/>
      <c r="X35" s="78"/>
      <c r="Y35" s="78"/>
      <c r="Z35" s="78"/>
    </row>
    <row r="36" spans="1:26" ht="12.75" customHeight="1">
      <c r="A36" s="90" t="s">
        <v>847</v>
      </c>
      <c r="B36" s="90" t="s">
        <v>918</v>
      </c>
      <c r="C36" s="91" t="s">
        <v>919</v>
      </c>
      <c r="D36" s="92" t="s">
        <v>875</v>
      </c>
      <c r="E36" s="338">
        <v>2330.5</v>
      </c>
      <c r="F36" s="93" t="s">
        <v>920</v>
      </c>
      <c r="G36" s="78"/>
      <c r="H36" s="78"/>
      <c r="I36" s="78"/>
      <c r="J36" s="78"/>
      <c r="K36" s="78"/>
      <c r="L36" s="78"/>
      <c r="M36" s="78"/>
      <c r="N36" s="78"/>
      <c r="O36" s="78"/>
      <c r="P36" s="78"/>
      <c r="Q36" s="78"/>
      <c r="R36" s="78"/>
      <c r="S36" s="78"/>
      <c r="T36" s="78"/>
      <c r="U36" s="78"/>
      <c r="V36" s="78"/>
      <c r="W36" s="78"/>
      <c r="X36" s="78"/>
      <c r="Y36" s="78"/>
      <c r="Z36" s="78"/>
    </row>
    <row r="37" spans="1:26" ht="12.75" customHeight="1">
      <c r="A37" s="90" t="s">
        <v>847</v>
      </c>
      <c r="B37" s="90" t="s">
        <v>918</v>
      </c>
      <c r="C37" s="91" t="s">
        <v>921</v>
      </c>
      <c r="D37" s="92"/>
      <c r="E37" s="338">
        <v>1150</v>
      </c>
      <c r="F37" s="93" t="s">
        <v>920</v>
      </c>
      <c r="G37" s="78"/>
      <c r="H37" s="78"/>
      <c r="I37" s="78"/>
      <c r="J37" s="78"/>
      <c r="K37" s="78"/>
      <c r="L37" s="78"/>
      <c r="M37" s="78"/>
      <c r="N37" s="78"/>
      <c r="O37" s="78"/>
      <c r="P37" s="78"/>
      <c r="Q37" s="78"/>
      <c r="R37" s="78"/>
      <c r="S37" s="78"/>
      <c r="T37" s="78"/>
      <c r="U37" s="78"/>
      <c r="V37" s="78"/>
      <c r="W37" s="78"/>
      <c r="X37" s="78"/>
      <c r="Y37" s="78"/>
      <c r="Z37" s="78"/>
    </row>
    <row r="38" spans="1:26" ht="12.75" customHeight="1">
      <c r="A38" s="90" t="s">
        <v>847</v>
      </c>
      <c r="B38" s="90" t="s">
        <v>918</v>
      </c>
      <c r="C38" s="91" t="s">
        <v>922</v>
      </c>
      <c r="D38" s="92" t="s">
        <v>875</v>
      </c>
      <c r="E38" s="338">
        <v>2330.5</v>
      </c>
      <c r="F38" s="93" t="s">
        <v>920</v>
      </c>
      <c r="G38" s="78"/>
      <c r="H38" s="78"/>
      <c r="I38" s="78"/>
      <c r="J38" s="78"/>
      <c r="K38" s="78"/>
      <c r="L38" s="78"/>
      <c r="M38" s="78"/>
      <c r="N38" s="78"/>
      <c r="O38" s="78"/>
      <c r="P38" s="78"/>
      <c r="Q38" s="78"/>
      <c r="R38" s="78"/>
      <c r="S38" s="78"/>
      <c r="T38" s="78"/>
      <c r="U38" s="78"/>
      <c r="V38" s="78"/>
      <c r="W38" s="78"/>
      <c r="X38" s="78"/>
      <c r="Y38" s="78"/>
      <c r="Z38" s="78"/>
    </row>
    <row r="39" spans="1:26" ht="12.75" customHeight="1">
      <c r="A39" s="90" t="s">
        <v>847</v>
      </c>
      <c r="B39" s="90" t="s">
        <v>918</v>
      </c>
      <c r="C39" s="91" t="s">
        <v>923</v>
      </c>
      <c r="D39" s="92" t="s">
        <v>875</v>
      </c>
      <c r="E39" s="338">
        <v>3009</v>
      </c>
      <c r="F39" s="93" t="s">
        <v>920</v>
      </c>
      <c r="G39" s="78"/>
      <c r="H39" s="78"/>
      <c r="I39" s="78"/>
      <c r="J39" s="78"/>
      <c r="K39" s="78"/>
      <c r="L39" s="78"/>
      <c r="M39" s="78"/>
      <c r="N39" s="78"/>
      <c r="O39" s="78"/>
      <c r="P39" s="78"/>
      <c r="Q39" s="78"/>
      <c r="R39" s="78"/>
      <c r="S39" s="78"/>
      <c r="T39" s="78"/>
      <c r="U39" s="78"/>
      <c r="V39" s="78"/>
      <c r="W39" s="78"/>
      <c r="X39" s="78"/>
      <c r="Y39" s="78"/>
      <c r="Z39" s="78"/>
    </row>
    <row r="40" spans="1:26" ht="12.75" customHeight="1">
      <c r="A40" s="90" t="s">
        <v>847</v>
      </c>
      <c r="B40" s="90" t="s">
        <v>918</v>
      </c>
      <c r="C40" s="91" t="s">
        <v>924</v>
      </c>
      <c r="D40" s="92" t="s">
        <v>875</v>
      </c>
      <c r="E40" s="338">
        <v>1150.5</v>
      </c>
      <c r="F40" s="93" t="s">
        <v>920</v>
      </c>
      <c r="G40" s="78"/>
      <c r="H40" s="78"/>
      <c r="I40" s="78"/>
      <c r="J40" s="78"/>
      <c r="K40" s="78"/>
      <c r="L40" s="78"/>
      <c r="M40" s="78"/>
      <c r="N40" s="78"/>
      <c r="O40" s="78"/>
      <c r="P40" s="78"/>
      <c r="Q40" s="78"/>
      <c r="R40" s="78"/>
      <c r="S40" s="78"/>
      <c r="T40" s="78"/>
      <c r="U40" s="78"/>
      <c r="V40" s="78"/>
      <c r="W40" s="78"/>
      <c r="X40" s="78"/>
      <c r="Y40" s="78"/>
      <c r="Z40" s="78"/>
    </row>
    <row r="41" spans="1:26" ht="12.75" customHeight="1">
      <c r="A41" s="90" t="s">
        <v>847</v>
      </c>
      <c r="B41" s="90" t="s">
        <v>918</v>
      </c>
      <c r="C41" s="91" t="s">
        <v>925</v>
      </c>
      <c r="D41" s="92" t="s">
        <v>875</v>
      </c>
      <c r="E41" s="338">
        <v>1150.5</v>
      </c>
      <c r="F41" s="93" t="s">
        <v>920</v>
      </c>
      <c r="G41" s="78"/>
      <c r="H41" s="78"/>
      <c r="I41" s="78"/>
      <c r="J41" s="78"/>
      <c r="K41" s="78"/>
      <c r="L41" s="78"/>
      <c r="M41" s="78"/>
      <c r="N41" s="78"/>
      <c r="O41" s="78"/>
      <c r="P41" s="78"/>
      <c r="Q41" s="78"/>
      <c r="R41" s="78"/>
      <c r="S41" s="78"/>
      <c r="T41" s="78"/>
      <c r="U41" s="78"/>
      <c r="V41" s="78"/>
      <c r="W41" s="78"/>
      <c r="X41" s="78"/>
      <c r="Y41" s="78"/>
      <c r="Z41" s="78"/>
    </row>
    <row r="42" spans="1:26" ht="12.75" customHeight="1">
      <c r="A42" s="90" t="s">
        <v>847</v>
      </c>
      <c r="B42" s="90" t="s">
        <v>918</v>
      </c>
      <c r="C42" s="91" t="s">
        <v>926</v>
      </c>
      <c r="D42" s="92" t="s">
        <v>875</v>
      </c>
      <c r="E42" s="338">
        <v>1947</v>
      </c>
      <c r="F42" s="93" t="s">
        <v>920</v>
      </c>
      <c r="G42" s="78"/>
      <c r="H42" s="78"/>
      <c r="I42" s="78"/>
      <c r="J42" s="78"/>
      <c r="K42" s="78"/>
      <c r="L42" s="78"/>
      <c r="M42" s="78"/>
      <c r="N42" s="78"/>
      <c r="O42" s="78"/>
      <c r="P42" s="78"/>
      <c r="Q42" s="78"/>
      <c r="R42" s="78"/>
      <c r="S42" s="78"/>
      <c r="T42" s="78"/>
      <c r="U42" s="78"/>
      <c r="V42" s="78"/>
      <c r="W42" s="78"/>
      <c r="X42" s="78"/>
      <c r="Y42" s="78"/>
      <c r="Z42" s="78"/>
    </row>
    <row r="43" spans="1:26" ht="22.5" customHeight="1">
      <c r="A43" s="90" t="s">
        <v>847</v>
      </c>
      <c r="B43" s="90" t="s">
        <v>918</v>
      </c>
      <c r="C43" s="91" t="s">
        <v>927</v>
      </c>
      <c r="D43" s="92" t="s">
        <v>875</v>
      </c>
      <c r="E43" s="338">
        <v>2212.5</v>
      </c>
      <c r="F43" s="93" t="s">
        <v>920</v>
      </c>
      <c r="G43" s="78"/>
      <c r="H43" s="78"/>
      <c r="I43" s="78"/>
      <c r="J43" s="78"/>
      <c r="K43" s="78"/>
      <c r="L43" s="78"/>
      <c r="M43" s="78"/>
      <c r="N43" s="78"/>
      <c r="O43" s="78"/>
      <c r="P43" s="78"/>
      <c r="Q43" s="78"/>
      <c r="R43" s="78"/>
      <c r="S43" s="78"/>
      <c r="T43" s="78"/>
      <c r="U43" s="78"/>
      <c r="V43" s="78"/>
      <c r="W43" s="78"/>
      <c r="X43" s="78"/>
      <c r="Y43" s="78"/>
      <c r="Z43" s="78"/>
    </row>
    <row r="44" spans="1:26" ht="18.75" customHeight="1">
      <c r="A44" s="94" t="s">
        <v>928</v>
      </c>
      <c r="B44" s="94" t="s">
        <v>929</v>
      </c>
      <c r="C44" s="95" t="s">
        <v>930</v>
      </c>
      <c r="D44" s="96" t="s">
        <v>875</v>
      </c>
      <c r="E44" s="339">
        <v>11210</v>
      </c>
      <c r="F44" s="97" t="s">
        <v>931</v>
      </c>
      <c r="G44" s="78"/>
      <c r="H44" s="78"/>
      <c r="I44" s="78"/>
      <c r="J44" s="78"/>
      <c r="K44" s="78"/>
      <c r="L44" s="78"/>
      <c r="M44" s="78"/>
      <c r="N44" s="78"/>
      <c r="O44" s="78"/>
      <c r="P44" s="78"/>
      <c r="Q44" s="78"/>
      <c r="R44" s="78"/>
      <c r="S44" s="78"/>
      <c r="T44" s="78"/>
      <c r="U44" s="78"/>
      <c r="V44" s="78"/>
      <c r="W44" s="78"/>
      <c r="X44" s="78"/>
      <c r="Y44" s="78"/>
      <c r="Z44" s="78"/>
    </row>
    <row r="45" spans="1:26" ht="16.5" customHeight="1">
      <c r="A45" s="94" t="s">
        <v>928</v>
      </c>
      <c r="B45" s="94" t="s">
        <v>929</v>
      </c>
      <c r="C45" s="95" t="s">
        <v>932</v>
      </c>
      <c r="D45" s="96" t="s">
        <v>875</v>
      </c>
      <c r="E45" s="339">
        <v>15692.82</v>
      </c>
      <c r="F45" s="97" t="s">
        <v>931</v>
      </c>
      <c r="G45" s="78"/>
      <c r="H45" s="78"/>
      <c r="I45" s="78"/>
      <c r="J45" s="78"/>
      <c r="K45" s="78"/>
      <c r="L45" s="78"/>
      <c r="M45" s="78"/>
      <c r="N45" s="78"/>
      <c r="O45" s="78"/>
      <c r="P45" s="78"/>
      <c r="Q45" s="78"/>
      <c r="R45" s="78"/>
      <c r="S45" s="78"/>
      <c r="T45" s="78"/>
      <c r="U45" s="78"/>
      <c r="V45" s="78"/>
      <c r="W45" s="78"/>
      <c r="X45" s="78"/>
      <c r="Y45" s="78"/>
      <c r="Z45" s="78"/>
    </row>
    <row r="46" spans="1:26" ht="12.75" customHeight="1">
      <c r="A46" s="94" t="s">
        <v>928</v>
      </c>
      <c r="B46" s="94" t="s">
        <v>929</v>
      </c>
      <c r="C46" s="95" t="s">
        <v>933</v>
      </c>
      <c r="D46" s="96" t="s">
        <v>875</v>
      </c>
      <c r="E46" s="339">
        <v>342200</v>
      </c>
      <c r="F46" s="97" t="s">
        <v>931</v>
      </c>
      <c r="G46" s="78"/>
      <c r="H46" s="78"/>
      <c r="I46" s="78"/>
      <c r="J46" s="78"/>
      <c r="K46" s="78"/>
      <c r="L46" s="78"/>
      <c r="M46" s="78"/>
      <c r="N46" s="78"/>
      <c r="O46" s="78"/>
      <c r="P46" s="78"/>
      <c r="Q46" s="78"/>
      <c r="R46" s="78"/>
      <c r="S46" s="78"/>
      <c r="T46" s="78"/>
      <c r="U46" s="78"/>
      <c r="V46" s="78"/>
      <c r="W46" s="78"/>
      <c r="X46" s="78"/>
      <c r="Y46" s="78"/>
      <c r="Z46" s="78"/>
    </row>
    <row r="47" spans="1:26" ht="21" customHeight="1">
      <c r="A47" s="94" t="s">
        <v>928</v>
      </c>
      <c r="B47" s="94" t="s">
        <v>929</v>
      </c>
      <c r="C47" s="95" t="s">
        <v>934</v>
      </c>
      <c r="D47" s="96" t="s">
        <v>875</v>
      </c>
      <c r="E47" s="339">
        <v>6254</v>
      </c>
      <c r="F47" s="97" t="s">
        <v>931</v>
      </c>
      <c r="G47" s="78"/>
      <c r="H47" s="78"/>
      <c r="I47" s="78"/>
      <c r="J47" s="78"/>
      <c r="K47" s="78"/>
      <c r="L47" s="78"/>
      <c r="M47" s="78"/>
      <c r="N47" s="78"/>
      <c r="O47" s="78"/>
      <c r="P47" s="78"/>
      <c r="Q47" s="78"/>
      <c r="R47" s="78"/>
      <c r="S47" s="78"/>
      <c r="T47" s="78"/>
      <c r="U47" s="78"/>
      <c r="V47" s="78"/>
      <c r="W47" s="78"/>
      <c r="X47" s="78"/>
      <c r="Y47" s="78"/>
      <c r="Z47" s="78"/>
    </row>
    <row r="48" spans="1:26" ht="13.5" customHeight="1">
      <c r="A48" s="94" t="s">
        <v>928</v>
      </c>
      <c r="B48" s="94" t="s">
        <v>929</v>
      </c>
      <c r="C48" s="95" t="s">
        <v>935</v>
      </c>
      <c r="D48" s="96" t="s">
        <v>875</v>
      </c>
      <c r="E48" s="339">
        <v>531000</v>
      </c>
      <c r="F48" s="97" t="s">
        <v>931</v>
      </c>
      <c r="G48" s="78"/>
      <c r="H48" s="78"/>
      <c r="I48" s="78"/>
      <c r="J48" s="78"/>
      <c r="K48" s="78"/>
      <c r="L48" s="78"/>
      <c r="M48" s="78"/>
      <c r="N48" s="78"/>
      <c r="O48" s="78"/>
      <c r="P48" s="78"/>
      <c r="Q48" s="78"/>
      <c r="R48" s="78"/>
      <c r="S48" s="78"/>
      <c r="T48" s="78"/>
      <c r="U48" s="78"/>
      <c r="V48" s="78"/>
      <c r="W48" s="78"/>
      <c r="X48" s="78"/>
      <c r="Y48" s="78"/>
      <c r="Z48" s="78"/>
    </row>
    <row r="49" spans="1:26" ht="12.75" customHeight="1">
      <c r="A49" s="94" t="s">
        <v>928</v>
      </c>
      <c r="B49" s="94" t="s">
        <v>929</v>
      </c>
      <c r="C49" s="95" t="s">
        <v>936</v>
      </c>
      <c r="D49" s="96" t="s">
        <v>875</v>
      </c>
      <c r="E49" s="339">
        <v>49794.525000000001</v>
      </c>
      <c r="F49" s="97" t="s">
        <v>931</v>
      </c>
      <c r="G49" s="78"/>
      <c r="H49" s="78"/>
      <c r="I49" s="78"/>
      <c r="J49" s="78"/>
      <c r="K49" s="78"/>
      <c r="L49" s="78"/>
      <c r="M49" s="78"/>
      <c r="N49" s="78"/>
      <c r="O49" s="78"/>
      <c r="P49" s="78"/>
      <c r="Q49" s="78"/>
      <c r="R49" s="78"/>
      <c r="S49" s="78"/>
      <c r="T49" s="78"/>
      <c r="U49" s="78"/>
      <c r="V49" s="78"/>
      <c r="W49" s="78"/>
      <c r="X49" s="78"/>
      <c r="Y49" s="78"/>
      <c r="Z49" s="78"/>
    </row>
    <row r="50" spans="1:26" ht="12.75" customHeight="1">
      <c r="A50" s="94" t="s">
        <v>928</v>
      </c>
      <c r="B50" s="94" t="s">
        <v>929</v>
      </c>
      <c r="C50" s="95" t="s">
        <v>937</v>
      </c>
      <c r="D50" s="96" t="s">
        <v>875</v>
      </c>
      <c r="E50" s="339">
        <v>275000</v>
      </c>
      <c r="F50" s="97" t="s">
        <v>931</v>
      </c>
      <c r="G50" s="78"/>
      <c r="H50" s="78"/>
      <c r="I50" s="78"/>
      <c r="J50" s="78"/>
      <c r="K50" s="78"/>
      <c r="L50" s="78"/>
      <c r="M50" s="78"/>
      <c r="N50" s="78"/>
      <c r="O50" s="78"/>
      <c r="P50" s="78"/>
      <c r="Q50" s="78"/>
      <c r="R50" s="78"/>
      <c r="S50" s="78"/>
      <c r="T50" s="78"/>
      <c r="U50" s="78"/>
      <c r="V50" s="78"/>
      <c r="W50" s="78"/>
      <c r="X50" s="78"/>
      <c r="Y50" s="78"/>
      <c r="Z50" s="78"/>
    </row>
    <row r="51" spans="1:26" ht="12.75" customHeight="1">
      <c r="A51" s="94" t="s">
        <v>928</v>
      </c>
      <c r="B51" s="94" t="s">
        <v>929</v>
      </c>
      <c r="C51" s="95" t="s">
        <v>938</v>
      </c>
      <c r="D51" s="96" t="s">
        <v>875</v>
      </c>
      <c r="E51" s="339">
        <v>8407.5</v>
      </c>
      <c r="F51" s="97" t="s">
        <v>931</v>
      </c>
      <c r="G51" s="78"/>
      <c r="H51" s="78"/>
      <c r="I51" s="78"/>
      <c r="J51" s="78"/>
      <c r="K51" s="78"/>
      <c r="L51" s="78"/>
      <c r="M51" s="78"/>
      <c r="N51" s="78"/>
      <c r="O51" s="78"/>
      <c r="P51" s="78"/>
      <c r="Q51" s="78"/>
      <c r="R51" s="78"/>
      <c r="S51" s="78"/>
      <c r="T51" s="78"/>
      <c r="U51" s="78"/>
      <c r="V51" s="78"/>
      <c r="W51" s="78"/>
      <c r="X51" s="78"/>
      <c r="Y51" s="78"/>
      <c r="Z51" s="78"/>
    </row>
    <row r="52" spans="1:26" ht="15.75" customHeight="1">
      <c r="A52" s="94" t="s">
        <v>928</v>
      </c>
      <c r="B52" s="94" t="s">
        <v>929</v>
      </c>
      <c r="C52" s="95" t="s">
        <v>939</v>
      </c>
      <c r="D52" s="96" t="s">
        <v>875</v>
      </c>
      <c r="E52" s="339">
        <v>96885.151100000003</v>
      </c>
      <c r="F52" s="97" t="s">
        <v>931</v>
      </c>
      <c r="G52" s="78"/>
      <c r="H52" s="78"/>
      <c r="I52" s="78"/>
      <c r="J52" s="78"/>
      <c r="K52" s="78"/>
      <c r="L52" s="78"/>
      <c r="M52" s="78"/>
      <c r="N52" s="78"/>
      <c r="O52" s="78"/>
      <c r="P52" s="78"/>
      <c r="Q52" s="78"/>
      <c r="R52" s="78"/>
      <c r="S52" s="78"/>
      <c r="T52" s="78"/>
      <c r="U52" s="78"/>
      <c r="V52" s="78"/>
      <c r="W52" s="78"/>
      <c r="X52" s="78"/>
      <c r="Y52" s="78"/>
      <c r="Z52" s="78"/>
    </row>
    <row r="53" spans="1:26" ht="15" customHeight="1">
      <c r="A53" s="94" t="s">
        <v>928</v>
      </c>
      <c r="B53" s="94" t="s">
        <v>929</v>
      </c>
      <c r="C53" s="95" t="s">
        <v>940</v>
      </c>
      <c r="D53" s="96" t="s">
        <v>875</v>
      </c>
      <c r="E53" s="339">
        <v>250160</v>
      </c>
      <c r="F53" s="97" t="s">
        <v>931</v>
      </c>
      <c r="G53" s="78"/>
      <c r="H53" s="78"/>
      <c r="I53" s="78"/>
      <c r="J53" s="78"/>
      <c r="K53" s="78"/>
      <c r="L53" s="78"/>
      <c r="M53" s="78"/>
      <c r="N53" s="78"/>
      <c r="O53" s="78"/>
      <c r="P53" s="78"/>
      <c r="Q53" s="78"/>
      <c r="R53" s="78"/>
      <c r="S53" s="78"/>
      <c r="T53" s="78"/>
      <c r="U53" s="78"/>
      <c r="V53" s="78"/>
      <c r="W53" s="78"/>
      <c r="X53" s="78"/>
      <c r="Y53" s="78"/>
      <c r="Z53" s="78"/>
    </row>
    <row r="54" spans="1:26" ht="12.75" customHeight="1">
      <c r="A54" s="94" t="s">
        <v>928</v>
      </c>
      <c r="B54" s="94" t="s">
        <v>929</v>
      </c>
      <c r="C54" s="95" t="s">
        <v>941</v>
      </c>
      <c r="D54" s="96" t="s">
        <v>875</v>
      </c>
      <c r="E54" s="339">
        <v>2950</v>
      </c>
      <c r="F54" s="97" t="s">
        <v>931</v>
      </c>
      <c r="G54" s="78"/>
      <c r="H54" s="78"/>
      <c r="I54" s="78"/>
      <c r="J54" s="78"/>
      <c r="K54" s="78"/>
      <c r="L54" s="78"/>
      <c r="M54" s="78"/>
      <c r="N54" s="78"/>
      <c r="O54" s="78"/>
      <c r="P54" s="78"/>
      <c r="Q54" s="78"/>
      <c r="R54" s="78"/>
      <c r="S54" s="78"/>
      <c r="T54" s="78"/>
      <c r="U54" s="78"/>
      <c r="V54" s="78"/>
      <c r="W54" s="78"/>
      <c r="X54" s="78"/>
      <c r="Y54" s="78"/>
      <c r="Z54" s="78"/>
    </row>
    <row r="55" spans="1:26" ht="13.5" customHeight="1">
      <c r="A55" s="94" t="s">
        <v>928</v>
      </c>
      <c r="B55" s="94" t="s">
        <v>929</v>
      </c>
      <c r="C55" s="95" t="s">
        <v>942</v>
      </c>
      <c r="D55" s="96" t="s">
        <v>875</v>
      </c>
      <c r="E55" s="339">
        <v>226560</v>
      </c>
      <c r="F55" s="97" t="s">
        <v>931</v>
      </c>
      <c r="G55" s="78"/>
      <c r="H55" s="78"/>
      <c r="I55" s="78"/>
      <c r="J55" s="78"/>
      <c r="K55" s="78"/>
      <c r="L55" s="78"/>
      <c r="M55" s="78"/>
      <c r="N55" s="78"/>
      <c r="O55" s="78"/>
      <c r="P55" s="78"/>
      <c r="Q55" s="78"/>
      <c r="R55" s="78"/>
      <c r="S55" s="78"/>
      <c r="T55" s="78"/>
      <c r="U55" s="78"/>
      <c r="V55" s="78"/>
      <c r="W55" s="78"/>
      <c r="X55" s="78"/>
      <c r="Y55" s="78"/>
      <c r="Z55" s="78"/>
    </row>
    <row r="56" spans="1:26" ht="30.75" customHeight="1">
      <c r="A56" s="94" t="s">
        <v>928</v>
      </c>
      <c r="B56" s="94" t="s">
        <v>929</v>
      </c>
      <c r="C56" s="95" t="s">
        <v>943</v>
      </c>
      <c r="D56" s="96" t="s">
        <v>875</v>
      </c>
      <c r="E56" s="339">
        <v>501500</v>
      </c>
      <c r="F56" s="97" t="s">
        <v>931</v>
      </c>
      <c r="G56" s="78"/>
      <c r="H56" s="78"/>
      <c r="I56" s="78"/>
      <c r="J56" s="78"/>
      <c r="K56" s="78"/>
      <c r="L56" s="78"/>
      <c r="M56" s="78"/>
      <c r="N56" s="78"/>
      <c r="O56" s="78"/>
      <c r="P56" s="78"/>
      <c r="Q56" s="78"/>
      <c r="R56" s="78"/>
      <c r="S56" s="78"/>
      <c r="T56" s="78"/>
      <c r="U56" s="78"/>
      <c r="V56" s="78"/>
      <c r="W56" s="78"/>
      <c r="X56" s="78"/>
      <c r="Y56" s="78"/>
      <c r="Z56" s="78"/>
    </row>
    <row r="57" spans="1:26" ht="15" customHeight="1">
      <c r="A57" s="94" t="s">
        <v>928</v>
      </c>
      <c r="B57" s="94" t="s">
        <v>929</v>
      </c>
      <c r="C57" s="95" t="s">
        <v>944</v>
      </c>
      <c r="D57" s="96" t="s">
        <v>875</v>
      </c>
      <c r="E57" s="339">
        <v>41300</v>
      </c>
      <c r="F57" s="97" t="s">
        <v>931</v>
      </c>
      <c r="G57" s="78"/>
      <c r="H57" s="78"/>
      <c r="I57" s="78"/>
      <c r="J57" s="78"/>
      <c r="K57" s="78"/>
      <c r="L57" s="78"/>
      <c r="M57" s="78"/>
      <c r="N57" s="78"/>
      <c r="O57" s="78"/>
      <c r="P57" s="78"/>
      <c r="Q57" s="78"/>
      <c r="R57" s="78"/>
      <c r="S57" s="78"/>
      <c r="T57" s="78"/>
      <c r="U57" s="78"/>
      <c r="V57" s="78"/>
      <c r="W57" s="78"/>
      <c r="X57" s="78"/>
      <c r="Y57" s="78"/>
      <c r="Z57" s="78"/>
    </row>
    <row r="58" spans="1:26" ht="24" customHeight="1">
      <c r="A58" s="94" t="s">
        <v>928</v>
      </c>
      <c r="B58" s="94" t="s">
        <v>929</v>
      </c>
      <c r="C58" s="95" t="s">
        <v>945</v>
      </c>
      <c r="D58" s="96" t="s">
        <v>875</v>
      </c>
      <c r="E58" s="339">
        <v>49560</v>
      </c>
      <c r="F58" s="97" t="s">
        <v>931</v>
      </c>
      <c r="G58" s="78"/>
      <c r="H58" s="78"/>
      <c r="I58" s="78"/>
      <c r="J58" s="78"/>
      <c r="K58" s="78"/>
      <c r="L58" s="78"/>
      <c r="M58" s="78"/>
      <c r="N58" s="78"/>
      <c r="O58" s="78"/>
      <c r="P58" s="78"/>
      <c r="Q58" s="78"/>
      <c r="R58" s="78"/>
      <c r="S58" s="78"/>
      <c r="T58" s="78"/>
      <c r="U58" s="78"/>
      <c r="V58" s="78"/>
      <c r="W58" s="78"/>
      <c r="X58" s="78"/>
      <c r="Y58" s="78"/>
      <c r="Z58" s="78"/>
    </row>
    <row r="59" spans="1:26" ht="13.5" customHeight="1">
      <c r="A59" s="94" t="s">
        <v>928</v>
      </c>
      <c r="B59" s="94" t="s">
        <v>929</v>
      </c>
      <c r="C59" s="95" t="s">
        <v>946</v>
      </c>
      <c r="D59" s="96" t="s">
        <v>875</v>
      </c>
      <c r="E59" s="339">
        <v>188800</v>
      </c>
      <c r="F59" s="97" t="s">
        <v>931</v>
      </c>
      <c r="G59" s="78"/>
      <c r="H59" s="78"/>
      <c r="I59" s="78"/>
      <c r="J59" s="78"/>
      <c r="K59" s="78"/>
      <c r="L59" s="78"/>
      <c r="M59" s="78"/>
      <c r="N59" s="78"/>
      <c r="O59" s="78"/>
      <c r="P59" s="78"/>
      <c r="Q59" s="78"/>
      <c r="R59" s="78"/>
      <c r="S59" s="78"/>
      <c r="T59" s="78"/>
      <c r="U59" s="78"/>
      <c r="V59" s="78"/>
      <c r="W59" s="78"/>
      <c r="X59" s="78"/>
      <c r="Y59" s="78"/>
      <c r="Z59" s="78"/>
    </row>
    <row r="60" spans="1:26" ht="15" customHeight="1">
      <c r="A60" s="94" t="s">
        <v>928</v>
      </c>
      <c r="B60" s="94" t="s">
        <v>929</v>
      </c>
      <c r="C60" s="95" t="s">
        <v>947</v>
      </c>
      <c r="D60" s="96" t="s">
        <v>875</v>
      </c>
      <c r="E60" s="339">
        <v>27140</v>
      </c>
      <c r="F60" s="97" t="s">
        <v>931</v>
      </c>
      <c r="G60" s="78"/>
      <c r="H60" s="78"/>
      <c r="I60" s="78"/>
      <c r="J60" s="78"/>
      <c r="K60" s="78"/>
      <c r="L60" s="78"/>
      <c r="M60" s="78"/>
      <c r="N60" s="78"/>
      <c r="O60" s="78"/>
      <c r="P60" s="78"/>
      <c r="Q60" s="78"/>
      <c r="R60" s="78"/>
      <c r="S60" s="78"/>
      <c r="T60" s="78"/>
      <c r="U60" s="78"/>
      <c r="V60" s="78"/>
      <c r="W60" s="78"/>
      <c r="X60" s="78"/>
      <c r="Y60" s="78"/>
      <c r="Z60" s="78"/>
    </row>
    <row r="61" spans="1:26" ht="15.75" customHeight="1">
      <c r="A61" s="94" t="s">
        <v>928</v>
      </c>
      <c r="B61" s="94" t="s">
        <v>929</v>
      </c>
      <c r="C61" s="95" t="s">
        <v>948</v>
      </c>
      <c r="D61" s="96" t="s">
        <v>875</v>
      </c>
      <c r="E61" s="339">
        <v>49219.1806</v>
      </c>
      <c r="F61" s="97" t="s">
        <v>931</v>
      </c>
      <c r="G61" s="78"/>
      <c r="H61" s="78"/>
      <c r="I61" s="78"/>
      <c r="J61" s="78"/>
      <c r="K61" s="78"/>
      <c r="L61" s="78"/>
      <c r="M61" s="78"/>
      <c r="N61" s="78"/>
      <c r="O61" s="78"/>
      <c r="P61" s="78"/>
      <c r="Q61" s="78"/>
      <c r="R61" s="78"/>
      <c r="S61" s="78"/>
      <c r="T61" s="78"/>
      <c r="U61" s="78"/>
      <c r="V61" s="78"/>
      <c r="W61" s="78"/>
      <c r="X61" s="78"/>
      <c r="Y61" s="78"/>
      <c r="Z61" s="78"/>
    </row>
    <row r="62" spans="1:26" ht="18.75" customHeight="1">
      <c r="A62" s="94" t="s">
        <v>928</v>
      </c>
      <c r="B62" s="94" t="s">
        <v>929</v>
      </c>
      <c r="C62" s="95" t="s">
        <v>949</v>
      </c>
      <c r="D62" s="96" t="s">
        <v>875</v>
      </c>
      <c r="E62" s="339">
        <v>26137.0707</v>
      </c>
      <c r="F62" s="97" t="s">
        <v>931</v>
      </c>
      <c r="G62" s="78"/>
      <c r="H62" s="78"/>
      <c r="I62" s="78"/>
      <c r="J62" s="78"/>
      <c r="K62" s="78"/>
      <c r="L62" s="78"/>
      <c r="M62" s="78"/>
      <c r="N62" s="78"/>
      <c r="O62" s="78"/>
      <c r="P62" s="78"/>
      <c r="Q62" s="78"/>
      <c r="R62" s="78"/>
      <c r="S62" s="78"/>
      <c r="T62" s="78"/>
      <c r="U62" s="78"/>
      <c r="V62" s="78"/>
      <c r="W62" s="78"/>
      <c r="X62" s="78"/>
      <c r="Y62" s="78"/>
      <c r="Z62" s="78"/>
    </row>
    <row r="63" spans="1:26" ht="19.5" customHeight="1">
      <c r="A63" s="94" t="s">
        <v>928</v>
      </c>
      <c r="B63" s="94" t="s">
        <v>929</v>
      </c>
      <c r="C63" s="95" t="s">
        <v>950</v>
      </c>
      <c r="D63" s="96" t="s">
        <v>875</v>
      </c>
      <c r="E63" s="339">
        <v>105563.74400000001</v>
      </c>
      <c r="F63" s="97" t="s">
        <v>931</v>
      </c>
      <c r="G63" s="78"/>
      <c r="H63" s="78"/>
      <c r="I63" s="78"/>
      <c r="J63" s="78"/>
      <c r="K63" s="78"/>
      <c r="L63" s="78"/>
      <c r="M63" s="78"/>
      <c r="N63" s="78"/>
      <c r="O63" s="78"/>
      <c r="P63" s="78"/>
      <c r="Q63" s="78"/>
      <c r="R63" s="78"/>
      <c r="S63" s="78"/>
      <c r="T63" s="78"/>
      <c r="U63" s="78"/>
      <c r="V63" s="78"/>
      <c r="W63" s="78"/>
      <c r="X63" s="78"/>
      <c r="Y63" s="78"/>
      <c r="Z63" s="78"/>
    </row>
    <row r="64" spans="1:26" ht="18.75" customHeight="1">
      <c r="A64" s="94" t="s">
        <v>928</v>
      </c>
      <c r="B64" s="94" t="s">
        <v>929</v>
      </c>
      <c r="C64" s="95" t="s">
        <v>951</v>
      </c>
      <c r="D64" s="96" t="s">
        <v>875</v>
      </c>
      <c r="E64" s="339">
        <v>6490</v>
      </c>
      <c r="F64" s="97" t="s">
        <v>931</v>
      </c>
      <c r="G64" s="78"/>
      <c r="H64" s="78"/>
      <c r="I64" s="78"/>
      <c r="J64" s="78"/>
      <c r="K64" s="78"/>
      <c r="L64" s="78"/>
      <c r="M64" s="78"/>
      <c r="N64" s="78"/>
      <c r="O64" s="78"/>
      <c r="P64" s="78"/>
      <c r="Q64" s="78"/>
      <c r="R64" s="78"/>
      <c r="S64" s="78"/>
      <c r="T64" s="78"/>
      <c r="U64" s="78"/>
      <c r="V64" s="78"/>
      <c r="W64" s="78"/>
      <c r="X64" s="78"/>
      <c r="Y64" s="78"/>
      <c r="Z64" s="78"/>
    </row>
    <row r="65" spans="1:26" ht="15" customHeight="1">
      <c r="A65" s="94" t="s">
        <v>928</v>
      </c>
      <c r="B65" s="94" t="s">
        <v>929</v>
      </c>
      <c r="C65" s="95" t="s">
        <v>952</v>
      </c>
      <c r="D65" s="96" t="s">
        <v>875</v>
      </c>
      <c r="E65" s="339">
        <v>30335.3338</v>
      </c>
      <c r="F65" s="97" t="s">
        <v>931</v>
      </c>
      <c r="G65" s="78"/>
      <c r="H65" s="78"/>
      <c r="I65" s="78"/>
      <c r="J65" s="78"/>
      <c r="K65" s="78"/>
      <c r="L65" s="78"/>
      <c r="M65" s="78"/>
      <c r="N65" s="78"/>
      <c r="O65" s="78"/>
      <c r="P65" s="78"/>
      <c r="Q65" s="78"/>
      <c r="R65" s="78"/>
      <c r="S65" s="78"/>
      <c r="T65" s="78"/>
      <c r="U65" s="78"/>
      <c r="V65" s="78"/>
      <c r="W65" s="78"/>
      <c r="X65" s="78"/>
      <c r="Y65" s="78"/>
      <c r="Z65" s="78"/>
    </row>
    <row r="66" spans="1:26" ht="12.75" customHeight="1">
      <c r="A66" s="94" t="s">
        <v>928</v>
      </c>
      <c r="B66" s="94" t="s">
        <v>929</v>
      </c>
      <c r="C66" s="95" t="s">
        <v>953</v>
      </c>
      <c r="D66" s="96" t="s">
        <v>875</v>
      </c>
      <c r="E66" s="339">
        <v>72981.654699999999</v>
      </c>
      <c r="F66" s="97" t="s">
        <v>931</v>
      </c>
      <c r="G66" s="78"/>
      <c r="H66" s="78"/>
      <c r="I66" s="78"/>
      <c r="J66" s="78"/>
      <c r="K66" s="78"/>
      <c r="L66" s="78"/>
      <c r="M66" s="78"/>
      <c r="N66" s="78"/>
      <c r="O66" s="78"/>
      <c r="P66" s="78"/>
      <c r="Q66" s="78"/>
      <c r="R66" s="78"/>
      <c r="S66" s="78"/>
      <c r="T66" s="78"/>
      <c r="U66" s="78"/>
      <c r="V66" s="78"/>
      <c r="W66" s="78"/>
      <c r="X66" s="78"/>
      <c r="Y66" s="78"/>
      <c r="Z66" s="78"/>
    </row>
    <row r="67" spans="1:26" ht="12.75" customHeight="1">
      <c r="A67" s="94" t="s">
        <v>928</v>
      </c>
      <c r="B67" s="94" t="s">
        <v>929</v>
      </c>
      <c r="C67" s="95" t="s">
        <v>954</v>
      </c>
      <c r="D67" s="96" t="s">
        <v>875</v>
      </c>
      <c r="E67" s="339">
        <v>172048.60250000001</v>
      </c>
      <c r="F67" s="97" t="s">
        <v>931</v>
      </c>
      <c r="G67" s="78"/>
      <c r="H67" s="78"/>
      <c r="I67" s="78"/>
      <c r="J67" s="78"/>
      <c r="K67" s="78"/>
      <c r="L67" s="78"/>
      <c r="M67" s="78"/>
      <c r="N67" s="78"/>
      <c r="O67" s="78"/>
      <c r="P67" s="78"/>
      <c r="Q67" s="78"/>
      <c r="R67" s="78"/>
      <c r="S67" s="78"/>
      <c r="T67" s="78"/>
      <c r="U67" s="78"/>
      <c r="V67" s="78"/>
      <c r="W67" s="78"/>
      <c r="X67" s="78"/>
      <c r="Y67" s="78"/>
      <c r="Z67" s="78"/>
    </row>
    <row r="68" spans="1:26" ht="12.75" customHeight="1">
      <c r="A68" s="94" t="s">
        <v>928</v>
      </c>
      <c r="B68" s="94" t="s">
        <v>929</v>
      </c>
      <c r="C68" s="95" t="s">
        <v>955</v>
      </c>
      <c r="D68" s="96" t="s">
        <v>875</v>
      </c>
      <c r="E68" s="339">
        <v>104465.4</v>
      </c>
      <c r="F68" s="97" t="s">
        <v>931</v>
      </c>
      <c r="G68" s="78"/>
      <c r="H68" s="78"/>
      <c r="I68" s="78"/>
      <c r="J68" s="78"/>
      <c r="K68" s="78"/>
      <c r="L68" s="78"/>
      <c r="M68" s="78"/>
      <c r="N68" s="78"/>
      <c r="O68" s="78"/>
      <c r="P68" s="78"/>
      <c r="Q68" s="78"/>
      <c r="R68" s="78"/>
      <c r="S68" s="78"/>
      <c r="T68" s="78"/>
      <c r="U68" s="78"/>
      <c r="V68" s="78"/>
      <c r="W68" s="78"/>
      <c r="X68" s="78"/>
      <c r="Y68" s="78"/>
      <c r="Z68" s="78"/>
    </row>
    <row r="69" spans="1:26" ht="12.75" customHeight="1">
      <c r="A69" s="94" t="s">
        <v>928</v>
      </c>
      <c r="B69" s="94" t="s">
        <v>929</v>
      </c>
      <c r="C69" s="95" t="s">
        <v>956</v>
      </c>
      <c r="D69" s="96" t="s">
        <v>875</v>
      </c>
      <c r="E69" s="339">
        <v>8314.2916999999998</v>
      </c>
      <c r="F69" s="97" t="s">
        <v>931</v>
      </c>
      <c r="G69" s="78"/>
      <c r="H69" s="78"/>
      <c r="I69" s="78"/>
      <c r="J69" s="78"/>
      <c r="K69" s="78"/>
      <c r="L69" s="78"/>
      <c r="M69" s="78"/>
      <c r="N69" s="78"/>
      <c r="O69" s="78"/>
      <c r="P69" s="78"/>
      <c r="Q69" s="78"/>
      <c r="R69" s="78"/>
      <c r="S69" s="78"/>
      <c r="T69" s="78"/>
      <c r="U69" s="78"/>
      <c r="V69" s="78"/>
      <c r="W69" s="78"/>
      <c r="X69" s="78"/>
      <c r="Y69" s="78"/>
      <c r="Z69" s="78"/>
    </row>
    <row r="70" spans="1:26" ht="12.75" customHeight="1">
      <c r="A70" s="94" t="s">
        <v>928</v>
      </c>
      <c r="B70" s="94" t="s">
        <v>929</v>
      </c>
      <c r="C70" s="95" t="s">
        <v>957</v>
      </c>
      <c r="D70" s="96" t="s">
        <v>875</v>
      </c>
      <c r="E70" s="339">
        <v>198806.39999999999</v>
      </c>
      <c r="F70" s="97" t="s">
        <v>931</v>
      </c>
      <c r="G70" s="78"/>
      <c r="H70" s="78"/>
      <c r="I70" s="78"/>
      <c r="J70" s="78"/>
      <c r="K70" s="78"/>
      <c r="L70" s="78"/>
      <c r="M70" s="78"/>
      <c r="N70" s="78"/>
      <c r="O70" s="78"/>
      <c r="P70" s="78"/>
      <c r="Q70" s="78"/>
      <c r="R70" s="78"/>
      <c r="S70" s="78"/>
      <c r="T70" s="78"/>
      <c r="U70" s="78"/>
      <c r="V70" s="78"/>
      <c r="W70" s="78"/>
      <c r="X70" s="78"/>
      <c r="Y70" s="78"/>
      <c r="Z70" s="78"/>
    </row>
    <row r="71" spans="1:26" ht="12.75" customHeight="1">
      <c r="A71" s="94" t="s">
        <v>928</v>
      </c>
      <c r="B71" s="94" t="s">
        <v>929</v>
      </c>
      <c r="C71" s="95" t="s">
        <v>958</v>
      </c>
      <c r="D71" s="96" t="s">
        <v>875</v>
      </c>
      <c r="E71" s="339">
        <v>11313.84</v>
      </c>
      <c r="F71" s="97" t="s">
        <v>931</v>
      </c>
      <c r="G71" s="78"/>
      <c r="H71" s="78"/>
      <c r="I71" s="78"/>
      <c r="J71" s="78"/>
      <c r="K71" s="78"/>
      <c r="L71" s="78"/>
      <c r="M71" s="78"/>
      <c r="N71" s="78"/>
      <c r="O71" s="78"/>
      <c r="P71" s="78"/>
      <c r="Q71" s="78"/>
      <c r="R71" s="78"/>
      <c r="S71" s="78"/>
      <c r="T71" s="78"/>
      <c r="U71" s="78"/>
      <c r="V71" s="78"/>
      <c r="W71" s="78"/>
      <c r="X71" s="78"/>
      <c r="Y71" s="78"/>
      <c r="Z71" s="78"/>
    </row>
    <row r="72" spans="1:26" ht="12.75" customHeight="1">
      <c r="A72" s="94" t="s">
        <v>928</v>
      </c>
      <c r="B72" s="94" t="s">
        <v>929</v>
      </c>
      <c r="C72" s="95" t="s">
        <v>959</v>
      </c>
      <c r="D72" s="96" t="s">
        <v>875</v>
      </c>
      <c r="E72" s="339">
        <v>469017.40850000002</v>
      </c>
      <c r="F72" s="97" t="s">
        <v>931</v>
      </c>
      <c r="G72" s="78"/>
      <c r="H72" s="78"/>
      <c r="I72" s="78"/>
      <c r="J72" s="78"/>
      <c r="K72" s="78"/>
      <c r="L72" s="78"/>
      <c r="M72" s="78"/>
      <c r="N72" s="78"/>
      <c r="O72" s="78"/>
      <c r="P72" s="78"/>
      <c r="Q72" s="78"/>
      <c r="R72" s="78"/>
      <c r="S72" s="78"/>
      <c r="T72" s="78"/>
      <c r="U72" s="78"/>
      <c r="V72" s="78"/>
      <c r="W72" s="78"/>
      <c r="X72" s="78"/>
      <c r="Y72" s="78"/>
      <c r="Z72" s="78"/>
    </row>
    <row r="73" spans="1:26" ht="12.75" customHeight="1">
      <c r="A73" s="94" t="s">
        <v>928</v>
      </c>
      <c r="B73" s="94" t="s">
        <v>929</v>
      </c>
      <c r="C73" s="95" t="s">
        <v>960</v>
      </c>
      <c r="D73" s="96" t="s">
        <v>875</v>
      </c>
      <c r="E73" s="339">
        <v>4501.7</v>
      </c>
      <c r="F73" s="97" t="s">
        <v>931</v>
      </c>
      <c r="G73" s="78"/>
      <c r="H73" s="78"/>
      <c r="I73" s="78"/>
      <c r="J73" s="78"/>
      <c r="K73" s="78"/>
      <c r="L73" s="78"/>
      <c r="M73" s="78"/>
      <c r="N73" s="78"/>
      <c r="O73" s="78"/>
      <c r="P73" s="78"/>
      <c r="Q73" s="78"/>
      <c r="R73" s="78"/>
      <c r="S73" s="78"/>
      <c r="T73" s="78"/>
      <c r="U73" s="78"/>
      <c r="V73" s="78"/>
      <c r="W73" s="78"/>
      <c r="X73" s="78"/>
      <c r="Y73" s="78"/>
      <c r="Z73" s="78"/>
    </row>
    <row r="74" spans="1:26" ht="12.75" customHeight="1">
      <c r="A74" s="94" t="s">
        <v>928</v>
      </c>
      <c r="B74" s="94" t="s">
        <v>929</v>
      </c>
      <c r="C74" s="95" t="s">
        <v>961</v>
      </c>
      <c r="D74" s="96" t="s">
        <v>875</v>
      </c>
      <c r="E74" s="339">
        <v>161582.93400000001</v>
      </c>
      <c r="F74" s="97" t="s">
        <v>931</v>
      </c>
      <c r="G74" s="78"/>
      <c r="H74" s="78"/>
      <c r="I74" s="78"/>
      <c r="J74" s="78"/>
      <c r="K74" s="78"/>
      <c r="L74" s="78"/>
      <c r="M74" s="78"/>
      <c r="N74" s="78"/>
      <c r="O74" s="78"/>
      <c r="P74" s="78"/>
      <c r="Q74" s="78"/>
      <c r="R74" s="78"/>
      <c r="S74" s="78"/>
      <c r="T74" s="78"/>
      <c r="U74" s="78"/>
      <c r="V74" s="78"/>
      <c r="W74" s="78"/>
      <c r="X74" s="78"/>
      <c r="Y74" s="78"/>
      <c r="Z74" s="78"/>
    </row>
    <row r="75" spans="1:26" ht="12.75" customHeight="1">
      <c r="A75" s="94" t="s">
        <v>928</v>
      </c>
      <c r="B75" s="94" t="s">
        <v>929</v>
      </c>
      <c r="C75" s="95" t="s">
        <v>962</v>
      </c>
      <c r="D75" s="96" t="s">
        <v>875</v>
      </c>
      <c r="E75" s="339">
        <v>344224.6911</v>
      </c>
      <c r="F75" s="97" t="s">
        <v>931</v>
      </c>
      <c r="G75" s="78"/>
      <c r="H75" s="78"/>
      <c r="I75" s="78"/>
      <c r="J75" s="78"/>
      <c r="K75" s="78"/>
      <c r="L75" s="78"/>
      <c r="M75" s="78"/>
      <c r="N75" s="78"/>
      <c r="O75" s="78"/>
      <c r="P75" s="78"/>
      <c r="Q75" s="78"/>
      <c r="R75" s="78"/>
      <c r="S75" s="78"/>
      <c r="T75" s="78"/>
      <c r="U75" s="78"/>
      <c r="V75" s="78"/>
      <c r="W75" s="78"/>
      <c r="X75" s="78"/>
      <c r="Y75" s="78"/>
      <c r="Z75" s="78"/>
    </row>
    <row r="76" spans="1:26" ht="12.75" customHeight="1">
      <c r="A76" s="94" t="s">
        <v>928</v>
      </c>
      <c r="B76" s="94" t="s">
        <v>929</v>
      </c>
      <c r="C76" s="95" t="s">
        <v>963</v>
      </c>
      <c r="D76" s="96" t="s">
        <v>875</v>
      </c>
      <c r="E76" s="339">
        <v>24151.661800000002</v>
      </c>
      <c r="F76" s="97" t="s">
        <v>931</v>
      </c>
      <c r="G76" s="78"/>
      <c r="H76" s="78"/>
      <c r="I76" s="78"/>
      <c r="J76" s="78"/>
      <c r="K76" s="78"/>
      <c r="L76" s="78"/>
      <c r="M76" s="78"/>
      <c r="N76" s="78"/>
      <c r="O76" s="78"/>
      <c r="P76" s="78"/>
      <c r="Q76" s="78"/>
      <c r="R76" s="78"/>
      <c r="S76" s="78"/>
      <c r="T76" s="78"/>
      <c r="U76" s="78"/>
      <c r="V76" s="78"/>
      <c r="W76" s="78"/>
      <c r="X76" s="78"/>
      <c r="Y76" s="78"/>
      <c r="Z76" s="78"/>
    </row>
    <row r="77" spans="1:26" ht="12.75" customHeight="1">
      <c r="A77" s="94" t="s">
        <v>928</v>
      </c>
      <c r="B77" s="94" t="s">
        <v>929</v>
      </c>
      <c r="C77" s="95" t="s">
        <v>964</v>
      </c>
      <c r="D77" s="96" t="s">
        <v>875</v>
      </c>
      <c r="E77" s="339">
        <v>12836.04</v>
      </c>
      <c r="F77" s="97" t="s">
        <v>931</v>
      </c>
      <c r="G77" s="78"/>
      <c r="H77" s="78"/>
      <c r="I77" s="78"/>
      <c r="J77" s="78"/>
      <c r="K77" s="78"/>
      <c r="L77" s="78"/>
      <c r="M77" s="78"/>
      <c r="N77" s="78"/>
      <c r="O77" s="78"/>
      <c r="P77" s="78"/>
      <c r="Q77" s="78"/>
      <c r="R77" s="78"/>
      <c r="S77" s="78"/>
      <c r="T77" s="78"/>
      <c r="U77" s="78"/>
      <c r="V77" s="78"/>
      <c r="W77" s="78"/>
      <c r="X77" s="78"/>
      <c r="Y77" s="78"/>
      <c r="Z77" s="78"/>
    </row>
    <row r="78" spans="1:26" ht="12.75" customHeight="1">
      <c r="A78" s="94" t="s">
        <v>928</v>
      </c>
      <c r="B78" s="94" t="s">
        <v>929</v>
      </c>
      <c r="C78" s="95" t="s">
        <v>965</v>
      </c>
      <c r="D78" s="96" t="s">
        <v>875</v>
      </c>
      <c r="E78" s="339">
        <v>45994.842499999999</v>
      </c>
      <c r="F78" s="97" t="s">
        <v>931</v>
      </c>
      <c r="G78" s="78"/>
      <c r="H78" s="78"/>
      <c r="I78" s="78"/>
      <c r="J78" s="78"/>
      <c r="K78" s="78"/>
      <c r="L78" s="78"/>
      <c r="M78" s="78"/>
      <c r="N78" s="78"/>
      <c r="O78" s="78"/>
      <c r="P78" s="78"/>
      <c r="Q78" s="78"/>
      <c r="R78" s="78"/>
      <c r="S78" s="78"/>
      <c r="T78" s="78"/>
      <c r="U78" s="78"/>
      <c r="V78" s="78"/>
      <c r="W78" s="78"/>
      <c r="X78" s="78"/>
      <c r="Y78" s="78"/>
      <c r="Z78" s="78"/>
    </row>
    <row r="79" spans="1:26" ht="12.75" customHeight="1">
      <c r="A79" s="94" t="s">
        <v>928</v>
      </c>
      <c r="B79" s="94" t="s">
        <v>929</v>
      </c>
      <c r="C79" s="95" t="s">
        <v>966</v>
      </c>
      <c r="D79" s="96" t="s">
        <v>875</v>
      </c>
      <c r="E79" s="339">
        <v>111029.4216</v>
      </c>
      <c r="F79" s="97" t="s">
        <v>931</v>
      </c>
      <c r="G79" s="78"/>
      <c r="H79" s="78"/>
      <c r="I79" s="78"/>
      <c r="J79" s="78"/>
      <c r="K79" s="78"/>
      <c r="L79" s="78"/>
      <c r="M79" s="78"/>
      <c r="N79" s="78"/>
      <c r="O79" s="78"/>
      <c r="P79" s="78"/>
      <c r="Q79" s="78"/>
      <c r="R79" s="78"/>
      <c r="S79" s="78"/>
      <c r="T79" s="78"/>
      <c r="U79" s="78"/>
      <c r="V79" s="78"/>
      <c r="W79" s="78"/>
      <c r="X79" s="78"/>
      <c r="Y79" s="78"/>
      <c r="Z79" s="78"/>
    </row>
    <row r="80" spans="1:26" ht="12.75" customHeight="1">
      <c r="A80" s="94" t="s">
        <v>928</v>
      </c>
      <c r="B80" s="94" t="s">
        <v>929</v>
      </c>
      <c r="C80" s="95" t="s">
        <v>967</v>
      </c>
      <c r="D80" s="96" t="s">
        <v>875</v>
      </c>
      <c r="E80" s="339">
        <v>1770</v>
      </c>
      <c r="F80" s="97" t="s">
        <v>931</v>
      </c>
      <c r="G80" s="78"/>
      <c r="H80" s="78"/>
      <c r="I80" s="78"/>
      <c r="J80" s="78"/>
      <c r="K80" s="78"/>
      <c r="L80" s="78"/>
      <c r="M80" s="78"/>
      <c r="N80" s="78"/>
      <c r="O80" s="78"/>
      <c r="P80" s="78"/>
      <c r="Q80" s="78"/>
      <c r="R80" s="78"/>
      <c r="S80" s="78"/>
      <c r="T80" s="78"/>
      <c r="U80" s="78"/>
      <c r="V80" s="78"/>
      <c r="W80" s="78"/>
      <c r="X80" s="78"/>
      <c r="Y80" s="78"/>
      <c r="Z80" s="78"/>
    </row>
    <row r="81" spans="1:26" ht="12.75" customHeight="1">
      <c r="A81" s="94" t="s">
        <v>928</v>
      </c>
      <c r="B81" s="94" t="s">
        <v>929</v>
      </c>
      <c r="C81" s="95" t="s">
        <v>968</v>
      </c>
      <c r="D81" s="96" t="s">
        <v>875</v>
      </c>
      <c r="E81" s="339">
        <v>4524.9931999999999</v>
      </c>
      <c r="F81" s="97" t="s">
        <v>931</v>
      </c>
      <c r="G81" s="78"/>
      <c r="H81" s="78"/>
      <c r="I81" s="78"/>
      <c r="J81" s="78"/>
      <c r="K81" s="78"/>
      <c r="L81" s="78"/>
      <c r="M81" s="78"/>
      <c r="N81" s="78"/>
      <c r="O81" s="78"/>
      <c r="P81" s="78"/>
      <c r="Q81" s="78"/>
      <c r="R81" s="78"/>
      <c r="S81" s="78"/>
      <c r="T81" s="78"/>
      <c r="U81" s="78"/>
      <c r="V81" s="78"/>
      <c r="W81" s="78"/>
      <c r="X81" s="78"/>
      <c r="Y81" s="78"/>
      <c r="Z81" s="78"/>
    </row>
    <row r="82" spans="1:26" ht="18.75" customHeight="1">
      <c r="A82" s="94" t="s">
        <v>928</v>
      </c>
      <c r="B82" s="94" t="s">
        <v>929</v>
      </c>
      <c r="C82" s="95" t="s">
        <v>969</v>
      </c>
      <c r="D82" s="96" t="s">
        <v>875</v>
      </c>
      <c r="E82" s="339">
        <v>3299.87</v>
      </c>
      <c r="F82" s="97" t="s">
        <v>931</v>
      </c>
      <c r="G82" s="78"/>
      <c r="H82" s="78"/>
      <c r="I82" s="78"/>
      <c r="J82" s="78"/>
      <c r="K82" s="78"/>
      <c r="L82" s="78"/>
      <c r="M82" s="78"/>
      <c r="N82" s="78"/>
      <c r="O82" s="78"/>
      <c r="P82" s="78"/>
      <c r="Q82" s="78"/>
      <c r="R82" s="78"/>
      <c r="S82" s="78"/>
      <c r="T82" s="78"/>
      <c r="U82" s="78"/>
      <c r="V82" s="78"/>
      <c r="W82" s="78"/>
      <c r="X82" s="78"/>
      <c r="Y82" s="78"/>
      <c r="Z82" s="78"/>
    </row>
    <row r="83" spans="1:26" ht="20.25" customHeight="1">
      <c r="A83" s="94" t="s">
        <v>928</v>
      </c>
      <c r="B83" s="94" t="s">
        <v>929</v>
      </c>
      <c r="C83" s="95" t="s">
        <v>970</v>
      </c>
      <c r="D83" s="96" t="s">
        <v>875</v>
      </c>
      <c r="E83" s="339">
        <v>4242.6899999999996</v>
      </c>
      <c r="F83" s="97" t="s">
        <v>931</v>
      </c>
      <c r="G83" s="78"/>
      <c r="H83" s="78"/>
      <c r="I83" s="78"/>
      <c r="J83" s="78"/>
      <c r="K83" s="78"/>
      <c r="L83" s="78"/>
      <c r="M83" s="78"/>
      <c r="N83" s="78"/>
      <c r="O83" s="78"/>
      <c r="P83" s="78"/>
      <c r="Q83" s="78"/>
      <c r="R83" s="78"/>
      <c r="S83" s="78"/>
      <c r="T83" s="78"/>
      <c r="U83" s="78"/>
      <c r="V83" s="78"/>
      <c r="W83" s="78"/>
      <c r="X83" s="78"/>
      <c r="Y83" s="78"/>
      <c r="Z83" s="78"/>
    </row>
    <row r="84" spans="1:26" ht="21.75" customHeight="1">
      <c r="A84" s="94" t="s">
        <v>928</v>
      </c>
      <c r="B84" s="94" t="s">
        <v>929</v>
      </c>
      <c r="C84" s="95" t="s">
        <v>971</v>
      </c>
      <c r="D84" s="96" t="s">
        <v>875</v>
      </c>
      <c r="E84" s="339">
        <v>11859.991</v>
      </c>
      <c r="F84" s="97" t="s">
        <v>931</v>
      </c>
      <c r="G84" s="78"/>
      <c r="H84" s="78"/>
      <c r="I84" s="78"/>
      <c r="J84" s="78"/>
      <c r="K84" s="78"/>
      <c r="L84" s="78"/>
      <c r="M84" s="78"/>
      <c r="N84" s="78"/>
      <c r="O84" s="78"/>
      <c r="P84" s="78"/>
      <c r="Q84" s="78"/>
      <c r="R84" s="78"/>
      <c r="S84" s="78"/>
      <c r="T84" s="78"/>
      <c r="U84" s="78"/>
      <c r="V84" s="78"/>
      <c r="W84" s="78"/>
      <c r="X84" s="78"/>
      <c r="Y84" s="78"/>
      <c r="Z84" s="78"/>
    </row>
    <row r="85" spans="1:26" ht="18" customHeight="1">
      <c r="A85" s="94" t="s">
        <v>928</v>
      </c>
      <c r="B85" s="94" t="s">
        <v>929</v>
      </c>
      <c r="C85" s="95" t="s">
        <v>972</v>
      </c>
      <c r="D85" s="96" t="s">
        <v>875</v>
      </c>
      <c r="E85" s="339">
        <v>1479.9914000000001</v>
      </c>
      <c r="F85" s="97" t="s">
        <v>931</v>
      </c>
      <c r="G85" s="78"/>
      <c r="H85" s="78"/>
      <c r="I85" s="78"/>
      <c r="J85" s="78"/>
      <c r="K85" s="78"/>
      <c r="L85" s="78"/>
      <c r="M85" s="78"/>
      <c r="N85" s="78"/>
      <c r="O85" s="78"/>
      <c r="P85" s="78"/>
      <c r="Q85" s="78"/>
      <c r="R85" s="78"/>
      <c r="S85" s="78"/>
      <c r="T85" s="78"/>
      <c r="U85" s="78"/>
      <c r="V85" s="78"/>
      <c r="W85" s="78"/>
      <c r="X85" s="78"/>
      <c r="Y85" s="78"/>
      <c r="Z85" s="78"/>
    </row>
    <row r="86" spans="1:26" ht="12.75" customHeight="1">
      <c r="A86" s="94" t="s">
        <v>928</v>
      </c>
      <c r="B86" s="94" t="s">
        <v>929</v>
      </c>
      <c r="C86" s="95" t="s">
        <v>973</v>
      </c>
      <c r="D86" s="96" t="s">
        <v>875</v>
      </c>
      <c r="E86" s="339">
        <v>1999.9938</v>
      </c>
      <c r="F86" s="97" t="s">
        <v>931</v>
      </c>
      <c r="G86" s="78"/>
      <c r="H86" s="78"/>
      <c r="I86" s="78"/>
      <c r="J86" s="78"/>
      <c r="K86" s="78"/>
      <c r="L86" s="78"/>
      <c r="M86" s="78"/>
      <c r="N86" s="78"/>
      <c r="O86" s="78"/>
      <c r="P86" s="78"/>
      <c r="Q86" s="78"/>
      <c r="R86" s="78"/>
      <c r="S86" s="78"/>
      <c r="T86" s="78"/>
      <c r="U86" s="78"/>
      <c r="V86" s="78"/>
      <c r="W86" s="78"/>
      <c r="X86" s="78"/>
      <c r="Y86" s="78"/>
      <c r="Z86" s="78"/>
    </row>
    <row r="87" spans="1:26" ht="12.75" customHeight="1">
      <c r="A87" s="94" t="s">
        <v>928</v>
      </c>
      <c r="B87" s="94" t="s">
        <v>929</v>
      </c>
      <c r="C87" s="95" t="s">
        <v>974</v>
      </c>
      <c r="D87" s="96" t="s">
        <v>875</v>
      </c>
      <c r="E87" s="339">
        <v>6938.4</v>
      </c>
      <c r="F87" s="97" t="s">
        <v>931</v>
      </c>
      <c r="G87" s="78"/>
      <c r="H87" s="78"/>
      <c r="I87" s="78"/>
      <c r="J87" s="78"/>
      <c r="K87" s="78"/>
      <c r="L87" s="78"/>
      <c r="M87" s="78"/>
      <c r="N87" s="78"/>
      <c r="O87" s="78"/>
      <c r="P87" s="78"/>
      <c r="Q87" s="78"/>
      <c r="R87" s="78"/>
      <c r="S87" s="78"/>
      <c r="T87" s="78"/>
      <c r="U87" s="78"/>
      <c r="V87" s="78"/>
      <c r="W87" s="78"/>
      <c r="X87" s="78"/>
      <c r="Y87" s="78"/>
      <c r="Z87" s="78"/>
    </row>
    <row r="88" spans="1:26" ht="12.75" customHeight="1">
      <c r="A88" s="94" t="s">
        <v>928</v>
      </c>
      <c r="B88" s="94" t="s">
        <v>929</v>
      </c>
      <c r="C88" s="95" t="s">
        <v>975</v>
      </c>
      <c r="D88" s="96" t="s">
        <v>875</v>
      </c>
      <c r="E88" s="339">
        <v>938.18259999999998</v>
      </c>
      <c r="F88" s="97" t="s">
        <v>931</v>
      </c>
      <c r="G88" s="78"/>
      <c r="H88" s="78"/>
      <c r="I88" s="78"/>
      <c r="J88" s="78"/>
      <c r="K88" s="78"/>
      <c r="L88" s="78"/>
      <c r="M88" s="78"/>
      <c r="N88" s="78"/>
      <c r="O88" s="78"/>
      <c r="P88" s="78"/>
      <c r="Q88" s="78"/>
      <c r="R88" s="78"/>
      <c r="S88" s="78"/>
      <c r="T88" s="78"/>
      <c r="U88" s="78"/>
      <c r="V88" s="78"/>
      <c r="W88" s="78"/>
      <c r="X88" s="78"/>
      <c r="Y88" s="78"/>
      <c r="Z88" s="78"/>
    </row>
    <row r="89" spans="1:26" ht="12.75" customHeight="1">
      <c r="A89" s="94" t="s">
        <v>928</v>
      </c>
      <c r="B89" s="94" t="s">
        <v>929</v>
      </c>
      <c r="C89" s="95" t="s">
        <v>976</v>
      </c>
      <c r="D89" s="96" t="s">
        <v>875</v>
      </c>
      <c r="E89" s="339">
        <v>3519.94</v>
      </c>
      <c r="F89" s="97" t="s">
        <v>931</v>
      </c>
      <c r="G89" s="78"/>
      <c r="H89" s="78"/>
      <c r="I89" s="78"/>
      <c r="J89" s="78"/>
      <c r="K89" s="78"/>
      <c r="L89" s="78"/>
      <c r="M89" s="78"/>
      <c r="N89" s="78"/>
      <c r="O89" s="78"/>
      <c r="P89" s="78"/>
      <c r="Q89" s="78"/>
      <c r="R89" s="78"/>
      <c r="S89" s="78"/>
      <c r="T89" s="78"/>
      <c r="U89" s="78"/>
      <c r="V89" s="78"/>
      <c r="W89" s="78"/>
      <c r="X89" s="78"/>
      <c r="Y89" s="78"/>
      <c r="Z89" s="78"/>
    </row>
    <row r="90" spans="1:26" ht="19.5" customHeight="1">
      <c r="A90" s="94" t="s">
        <v>928</v>
      </c>
      <c r="B90" s="94" t="s">
        <v>929</v>
      </c>
      <c r="C90" s="95" t="s">
        <v>977</v>
      </c>
      <c r="D90" s="96" t="s">
        <v>875</v>
      </c>
      <c r="E90" s="339">
        <v>9</v>
      </c>
      <c r="F90" s="97" t="s">
        <v>931</v>
      </c>
      <c r="G90" s="78"/>
      <c r="H90" s="78"/>
      <c r="I90" s="78"/>
      <c r="J90" s="78"/>
      <c r="K90" s="78"/>
      <c r="L90" s="78"/>
      <c r="M90" s="78"/>
      <c r="N90" s="78"/>
      <c r="O90" s="78"/>
      <c r="P90" s="78"/>
      <c r="Q90" s="78"/>
      <c r="R90" s="78"/>
      <c r="S90" s="78"/>
      <c r="T90" s="78"/>
      <c r="U90" s="78"/>
      <c r="V90" s="78"/>
      <c r="W90" s="78"/>
      <c r="X90" s="78"/>
      <c r="Y90" s="78"/>
      <c r="Z90" s="78"/>
    </row>
    <row r="91" spans="1:26" ht="19.5" customHeight="1">
      <c r="A91" s="94" t="s">
        <v>928</v>
      </c>
      <c r="B91" s="94" t="s">
        <v>929</v>
      </c>
      <c r="C91" s="95" t="s">
        <v>978</v>
      </c>
      <c r="D91" s="96" t="s">
        <v>875</v>
      </c>
      <c r="E91" s="339">
        <v>63229.120000000003</v>
      </c>
      <c r="F91" s="97" t="s">
        <v>931</v>
      </c>
      <c r="G91" s="78"/>
      <c r="H91" s="78"/>
      <c r="I91" s="78"/>
      <c r="J91" s="78"/>
      <c r="K91" s="78"/>
      <c r="L91" s="78"/>
      <c r="M91" s="78"/>
      <c r="N91" s="78"/>
      <c r="O91" s="78"/>
      <c r="P91" s="78"/>
      <c r="Q91" s="78"/>
      <c r="R91" s="78"/>
      <c r="S91" s="78"/>
      <c r="T91" s="78"/>
      <c r="U91" s="78"/>
      <c r="V91" s="78"/>
      <c r="W91" s="78"/>
      <c r="X91" s="78"/>
      <c r="Y91" s="78"/>
      <c r="Z91" s="78"/>
    </row>
    <row r="92" spans="1:26" ht="24.75" customHeight="1">
      <c r="A92" s="94" t="s">
        <v>928</v>
      </c>
      <c r="B92" s="94" t="s">
        <v>929</v>
      </c>
      <c r="C92" s="95" t="s">
        <v>979</v>
      </c>
      <c r="D92" s="96" t="s">
        <v>875</v>
      </c>
      <c r="E92" s="339">
        <v>475540</v>
      </c>
      <c r="F92" s="97" t="s">
        <v>931</v>
      </c>
      <c r="G92" s="78"/>
      <c r="H92" s="78"/>
      <c r="I92" s="78"/>
      <c r="J92" s="78"/>
      <c r="K92" s="78"/>
      <c r="L92" s="78"/>
      <c r="M92" s="78"/>
      <c r="N92" s="78"/>
      <c r="O92" s="78"/>
      <c r="P92" s="78"/>
      <c r="Q92" s="78"/>
      <c r="R92" s="78"/>
      <c r="S92" s="78"/>
      <c r="T92" s="78"/>
      <c r="U92" s="78"/>
      <c r="V92" s="78"/>
      <c r="W92" s="78"/>
      <c r="X92" s="78"/>
      <c r="Y92" s="78"/>
      <c r="Z92" s="78"/>
    </row>
    <row r="93" spans="1:26" ht="12.75" customHeight="1">
      <c r="A93" s="94" t="s">
        <v>928</v>
      </c>
      <c r="B93" s="94" t="s">
        <v>929</v>
      </c>
      <c r="C93" s="95" t="s">
        <v>980</v>
      </c>
      <c r="D93" s="96" t="s">
        <v>875</v>
      </c>
      <c r="E93" s="339">
        <v>490481.16</v>
      </c>
      <c r="F93" s="97" t="s">
        <v>931</v>
      </c>
      <c r="G93" s="78"/>
      <c r="H93" s="78"/>
      <c r="I93" s="78"/>
      <c r="J93" s="78"/>
      <c r="K93" s="78"/>
      <c r="L93" s="78"/>
      <c r="M93" s="78"/>
      <c r="N93" s="78"/>
      <c r="O93" s="78"/>
      <c r="P93" s="78"/>
      <c r="Q93" s="78"/>
      <c r="R93" s="78"/>
      <c r="S93" s="78"/>
      <c r="T93" s="78"/>
      <c r="U93" s="78"/>
      <c r="V93" s="78"/>
      <c r="W93" s="78"/>
      <c r="X93" s="78"/>
      <c r="Y93" s="78"/>
      <c r="Z93" s="78"/>
    </row>
    <row r="94" spans="1:26" ht="12.75" customHeight="1">
      <c r="A94" s="94" t="s">
        <v>928</v>
      </c>
      <c r="B94" s="94" t="s">
        <v>929</v>
      </c>
      <c r="C94" s="95" t="s">
        <v>981</v>
      </c>
      <c r="D94" s="96" t="s">
        <v>875</v>
      </c>
      <c r="E94" s="339">
        <v>74340</v>
      </c>
      <c r="F94" s="97" t="s">
        <v>931</v>
      </c>
      <c r="G94" s="78"/>
      <c r="H94" s="78"/>
      <c r="I94" s="78"/>
      <c r="J94" s="78"/>
      <c r="K94" s="78"/>
      <c r="L94" s="78"/>
      <c r="M94" s="78"/>
      <c r="N94" s="78"/>
      <c r="O94" s="78"/>
      <c r="P94" s="78"/>
      <c r="Q94" s="78"/>
      <c r="R94" s="78"/>
      <c r="S94" s="78"/>
      <c r="T94" s="78"/>
      <c r="U94" s="78"/>
      <c r="V94" s="78"/>
      <c r="W94" s="78"/>
      <c r="X94" s="78"/>
      <c r="Y94" s="78"/>
      <c r="Z94" s="78"/>
    </row>
    <row r="95" spans="1:26" ht="15" customHeight="1">
      <c r="A95" s="94" t="s">
        <v>928</v>
      </c>
      <c r="B95" s="94" t="s">
        <v>929</v>
      </c>
      <c r="C95" s="95" t="s">
        <v>982</v>
      </c>
      <c r="D95" s="96" t="s">
        <v>875</v>
      </c>
      <c r="E95" s="339">
        <v>40101.792600000001</v>
      </c>
      <c r="F95" s="97" t="s">
        <v>931</v>
      </c>
      <c r="G95" s="78"/>
      <c r="H95" s="78"/>
      <c r="I95" s="78"/>
      <c r="J95" s="78"/>
      <c r="K95" s="78"/>
      <c r="L95" s="78"/>
      <c r="M95" s="78"/>
      <c r="N95" s="78"/>
      <c r="O95" s="78"/>
      <c r="P95" s="78"/>
      <c r="Q95" s="78"/>
      <c r="R95" s="78"/>
      <c r="S95" s="78"/>
      <c r="T95" s="78"/>
      <c r="U95" s="78"/>
      <c r="V95" s="78"/>
      <c r="W95" s="78"/>
      <c r="X95" s="78"/>
      <c r="Y95" s="78"/>
      <c r="Z95" s="78"/>
    </row>
    <row r="96" spans="1:26" ht="13.5" customHeight="1">
      <c r="A96" s="94" t="s">
        <v>928</v>
      </c>
      <c r="B96" s="94" t="s">
        <v>929</v>
      </c>
      <c r="C96" s="95" t="s">
        <v>983</v>
      </c>
      <c r="D96" s="96" t="s">
        <v>875</v>
      </c>
      <c r="E96" s="339">
        <v>386697.033</v>
      </c>
      <c r="F96" s="97" t="s">
        <v>931</v>
      </c>
      <c r="G96" s="78"/>
      <c r="H96" s="78"/>
      <c r="I96" s="78"/>
      <c r="J96" s="78"/>
      <c r="K96" s="78"/>
      <c r="L96" s="78"/>
      <c r="M96" s="78"/>
      <c r="N96" s="78"/>
      <c r="O96" s="78"/>
      <c r="P96" s="78"/>
      <c r="Q96" s="78"/>
      <c r="R96" s="78"/>
      <c r="S96" s="78"/>
      <c r="T96" s="78"/>
      <c r="U96" s="78"/>
      <c r="V96" s="78"/>
      <c r="W96" s="78"/>
      <c r="X96" s="78"/>
      <c r="Y96" s="78"/>
      <c r="Z96" s="78"/>
    </row>
    <row r="97" spans="1:26" ht="12.75" customHeight="1">
      <c r="A97" s="94" t="s">
        <v>928</v>
      </c>
      <c r="B97" s="94" t="s">
        <v>929</v>
      </c>
      <c r="C97" s="95" t="s">
        <v>984</v>
      </c>
      <c r="D97" s="96" t="s">
        <v>875</v>
      </c>
      <c r="E97" s="339">
        <v>142177.25599999999</v>
      </c>
      <c r="F97" s="97" t="s">
        <v>931</v>
      </c>
      <c r="G97" s="78"/>
      <c r="H97" s="78"/>
      <c r="I97" s="78"/>
      <c r="J97" s="78"/>
      <c r="K97" s="78"/>
      <c r="L97" s="78"/>
      <c r="M97" s="78"/>
      <c r="N97" s="78"/>
      <c r="O97" s="78"/>
      <c r="P97" s="78"/>
      <c r="Q97" s="78"/>
      <c r="R97" s="78"/>
      <c r="S97" s="78"/>
      <c r="T97" s="78"/>
      <c r="U97" s="78"/>
      <c r="V97" s="78"/>
      <c r="W97" s="78"/>
      <c r="X97" s="78"/>
      <c r="Y97" s="78"/>
      <c r="Z97" s="78"/>
    </row>
    <row r="98" spans="1:26" ht="12.75" customHeight="1">
      <c r="A98" s="94" t="s">
        <v>928</v>
      </c>
      <c r="B98" s="94" t="s">
        <v>929</v>
      </c>
      <c r="C98" s="95" t="s">
        <v>985</v>
      </c>
      <c r="D98" s="96" t="s">
        <v>875</v>
      </c>
      <c r="E98" s="339">
        <v>26868.6</v>
      </c>
      <c r="F98" s="97" t="s">
        <v>931</v>
      </c>
      <c r="G98" s="78"/>
      <c r="H98" s="78"/>
      <c r="I98" s="78"/>
      <c r="J98" s="78"/>
      <c r="K98" s="78"/>
      <c r="L98" s="78"/>
      <c r="M98" s="78"/>
      <c r="N98" s="78"/>
      <c r="O98" s="78"/>
      <c r="P98" s="78"/>
      <c r="Q98" s="78"/>
      <c r="R98" s="78"/>
      <c r="S98" s="78"/>
      <c r="T98" s="78"/>
      <c r="U98" s="78"/>
      <c r="V98" s="78"/>
      <c r="W98" s="78"/>
      <c r="X98" s="78"/>
      <c r="Y98" s="78"/>
      <c r="Z98" s="78"/>
    </row>
    <row r="99" spans="1:26" ht="12.75" customHeight="1">
      <c r="A99" s="94" t="s">
        <v>928</v>
      </c>
      <c r="B99" s="94" t="s">
        <v>929</v>
      </c>
      <c r="C99" s="95" t="s">
        <v>986</v>
      </c>
      <c r="D99" s="96" t="s">
        <v>875</v>
      </c>
      <c r="E99" s="339">
        <v>1897493.1</v>
      </c>
      <c r="F99" s="97" t="s">
        <v>931</v>
      </c>
      <c r="G99" s="78"/>
      <c r="H99" s="78"/>
      <c r="I99" s="78"/>
      <c r="J99" s="78"/>
      <c r="K99" s="78"/>
      <c r="L99" s="78"/>
      <c r="M99" s="78"/>
      <c r="N99" s="78"/>
      <c r="O99" s="78"/>
      <c r="P99" s="78"/>
      <c r="Q99" s="78"/>
      <c r="R99" s="78"/>
      <c r="S99" s="78"/>
      <c r="T99" s="78"/>
      <c r="U99" s="78"/>
      <c r="V99" s="78"/>
      <c r="W99" s="78"/>
      <c r="X99" s="78"/>
      <c r="Y99" s="78"/>
      <c r="Z99" s="78"/>
    </row>
    <row r="100" spans="1:26" ht="12.75" customHeight="1">
      <c r="A100" s="94" t="s">
        <v>928</v>
      </c>
      <c r="B100" s="94" t="s">
        <v>929</v>
      </c>
      <c r="C100" s="95" t="s">
        <v>987</v>
      </c>
      <c r="D100" s="96" t="s">
        <v>875</v>
      </c>
      <c r="E100" s="339">
        <v>232041.1</v>
      </c>
      <c r="F100" s="97" t="s">
        <v>931</v>
      </c>
      <c r="G100" s="78"/>
      <c r="H100" s="78"/>
      <c r="I100" s="78"/>
      <c r="J100" s="78"/>
      <c r="K100" s="78"/>
      <c r="L100" s="78"/>
      <c r="M100" s="78"/>
      <c r="N100" s="78"/>
      <c r="O100" s="78"/>
      <c r="P100" s="78"/>
      <c r="Q100" s="78"/>
      <c r="R100" s="78"/>
      <c r="S100" s="78"/>
      <c r="T100" s="78"/>
      <c r="U100" s="78"/>
      <c r="V100" s="78"/>
      <c r="W100" s="78"/>
      <c r="X100" s="78"/>
      <c r="Y100" s="78"/>
      <c r="Z100" s="78"/>
    </row>
    <row r="101" spans="1:26" ht="12.75" customHeight="1">
      <c r="A101" s="94" t="s">
        <v>928</v>
      </c>
      <c r="B101" s="94" t="s">
        <v>929</v>
      </c>
      <c r="C101" s="95" t="s">
        <v>988</v>
      </c>
      <c r="D101" s="96" t="s">
        <v>875</v>
      </c>
      <c r="E101" s="339">
        <v>34703.800000000003</v>
      </c>
      <c r="F101" s="97" t="s">
        <v>931</v>
      </c>
      <c r="G101" s="78"/>
      <c r="H101" s="78"/>
      <c r="I101" s="78"/>
      <c r="J101" s="78"/>
      <c r="K101" s="78"/>
      <c r="L101" s="78"/>
      <c r="M101" s="78"/>
      <c r="N101" s="78"/>
      <c r="O101" s="78"/>
      <c r="P101" s="78"/>
      <c r="Q101" s="78"/>
      <c r="R101" s="78"/>
      <c r="S101" s="78"/>
      <c r="T101" s="78"/>
      <c r="U101" s="78"/>
      <c r="V101" s="78"/>
      <c r="W101" s="78"/>
      <c r="X101" s="78"/>
      <c r="Y101" s="78"/>
      <c r="Z101" s="78"/>
    </row>
    <row r="102" spans="1:26" ht="12.75" customHeight="1">
      <c r="A102" s="94" t="s">
        <v>928</v>
      </c>
      <c r="B102" s="94" t="s">
        <v>929</v>
      </c>
      <c r="C102" s="95" t="s">
        <v>989</v>
      </c>
      <c r="D102" s="96" t="s">
        <v>875</v>
      </c>
      <c r="E102" s="339">
        <v>8903.1</v>
      </c>
      <c r="F102" s="97" t="s">
        <v>931</v>
      </c>
      <c r="G102" s="78"/>
      <c r="H102" s="78"/>
      <c r="I102" s="78"/>
      <c r="J102" s="78"/>
      <c r="K102" s="78"/>
      <c r="L102" s="78"/>
      <c r="M102" s="78"/>
      <c r="N102" s="78"/>
      <c r="O102" s="78"/>
      <c r="P102" s="78"/>
      <c r="Q102" s="78"/>
      <c r="R102" s="78"/>
      <c r="S102" s="78"/>
      <c r="T102" s="78"/>
      <c r="U102" s="78"/>
      <c r="V102" s="78"/>
      <c r="W102" s="78"/>
      <c r="X102" s="78"/>
      <c r="Y102" s="78"/>
      <c r="Z102" s="78"/>
    </row>
    <row r="103" spans="1:26" ht="15.75" customHeight="1">
      <c r="A103" s="94" t="s">
        <v>928</v>
      </c>
      <c r="B103" s="94" t="s">
        <v>929</v>
      </c>
      <c r="C103" s="95" t="s">
        <v>990</v>
      </c>
      <c r="D103" s="96" t="s">
        <v>875</v>
      </c>
      <c r="E103" s="339">
        <v>130316.25</v>
      </c>
      <c r="F103" s="95" t="s">
        <v>931</v>
      </c>
      <c r="G103" s="78"/>
      <c r="H103" s="78"/>
      <c r="I103" s="78"/>
      <c r="J103" s="78"/>
      <c r="K103" s="78"/>
      <c r="L103" s="78"/>
      <c r="M103" s="78"/>
      <c r="N103" s="78"/>
      <c r="O103" s="78"/>
      <c r="P103" s="78"/>
      <c r="Q103" s="78"/>
      <c r="R103" s="78"/>
      <c r="S103" s="78"/>
      <c r="T103" s="78"/>
      <c r="U103" s="78"/>
      <c r="V103" s="78"/>
      <c r="W103" s="78"/>
      <c r="X103" s="78"/>
      <c r="Y103" s="78"/>
      <c r="Z103" s="78"/>
    </row>
    <row r="104" spans="1:26" ht="12.75" customHeight="1">
      <c r="A104" s="94" t="s">
        <v>928</v>
      </c>
      <c r="B104" s="94" t="s">
        <v>929</v>
      </c>
      <c r="C104" s="95" t="s">
        <v>991</v>
      </c>
      <c r="D104" s="96" t="s">
        <v>875</v>
      </c>
      <c r="E104" s="339">
        <v>22139.75</v>
      </c>
      <c r="F104" s="97" t="s">
        <v>931</v>
      </c>
      <c r="G104" s="78"/>
      <c r="H104" s="78"/>
      <c r="I104" s="78"/>
      <c r="J104" s="78"/>
      <c r="K104" s="78"/>
      <c r="L104" s="78"/>
      <c r="M104" s="78"/>
      <c r="N104" s="78"/>
      <c r="O104" s="78"/>
      <c r="P104" s="78"/>
      <c r="Q104" s="78"/>
      <c r="R104" s="78"/>
      <c r="S104" s="78"/>
      <c r="T104" s="78"/>
      <c r="U104" s="78"/>
      <c r="V104" s="78"/>
      <c r="W104" s="78"/>
      <c r="X104" s="78"/>
      <c r="Y104" s="78"/>
      <c r="Z104" s="78"/>
    </row>
    <row r="105" spans="1:26" ht="12.75" customHeight="1">
      <c r="A105" s="94" t="s">
        <v>928</v>
      </c>
      <c r="B105" s="94" t="s">
        <v>929</v>
      </c>
      <c r="C105" s="95" t="s">
        <v>992</v>
      </c>
      <c r="D105" s="96" t="s">
        <v>875</v>
      </c>
      <c r="E105" s="339">
        <v>62932.232000000004</v>
      </c>
      <c r="F105" s="97" t="s">
        <v>931</v>
      </c>
      <c r="G105" s="78"/>
      <c r="H105" s="78"/>
      <c r="I105" s="78"/>
      <c r="J105" s="78"/>
      <c r="K105" s="78"/>
      <c r="L105" s="78"/>
      <c r="M105" s="78"/>
      <c r="N105" s="78"/>
      <c r="O105" s="78"/>
      <c r="P105" s="78"/>
      <c r="Q105" s="78"/>
      <c r="R105" s="78"/>
      <c r="S105" s="78"/>
      <c r="T105" s="78"/>
      <c r="U105" s="78"/>
      <c r="V105" s="78"/>
      <c r="W105" s="78"/>
      <c r="X105" s="78"/>
      <c r="Y105" s="78"/>
      <c r="Z105" s="78"/>
    </row>
    <row r="106" spans="1:26" ht="12.75" customHeight="1">
      <c r="A106" s="94" t="s">
        <v>928</v>
      </c>
      <c r="B106" s="94" t="s">
        <v>929</v>
      </c>
      <c r="C106" s="95" t="s">
        <v>993</v>
      </c>
      <c r="D106" s="96" t="s">
        <v>875</v>
      </c>
      <c r="E106" s="339">
        <v>62932.232199999999</v>
      </c>
      <c r="F106" s="97" t="s">
        <v>931</v>
      </c>
      <c r="G106" s="78"/>
      <c r="H106" s="78"/>
      <c r="I106" s="78"/>
      <c r="J106" s="78"/>
      <c r="K106" s="78"/>
      <c r="L106" s="78"/>
      <c r="M106" s="78"/>
      <c r="N106" s="78"/>
      <c r="O106" s="78"/>
      <c r="P106" s="78"/>
      <c r="Q106" s="78"/>
      <c r="R106" s="78"/>
      <c r="S106" s="78"/>
      <c r="T106" s="78"/>
      <c r="U106" s="78"/>
      <c r="V106" s="78"/>
      <c r="W106" s="78"/>
      <c r="X106" s="78"/>
      <c r="Y106" s="78"/>
      <c r="Z106" s="78"/>
    </row>
    <row r="107" spans="1:26" ht="12.75" customHeight="1">
      <c r="A107" s="94" t="s">
        <v>928</v>
      </c>
      <c r="B107" s="94" t="s">
        <v>929</v>
      </c>
      <c r="C107" s="95" t="s">
        <v>994</v>
      </c>
      <c r="D107" s="96" t="s">
        <v>875</v>
      </c>
      <c r="E107" s="339">
        <v>57230</v>
      </c>
      <c r="F107" s="97" t="s">
        <v>931</v>
      </c>
      <c r="G107" s="78"/>
      <c r="H107" s="78"/>
      <c r="I107" s="78"/>
      <c r="J107" s="78"/>
      <c r="K107" s="78"/>
      <c r="L107" s="78"/>
      <c r="M107" s="78"/>
      <c r="N107" s="78"/>
      <c r="O107" s="78"/>
      <c r="P107" s="78"/>
      <c r="Q107" s="78"/>
      <c r="R107" s="78"/>
      <c r="S107" s="78"/>
      <c r="T107" s="78"/>
      <c r="U107" s="78"/>
      <c r="V107" s="78"/>
      <c r="W107" s="78"/>
      <c r="X107" s="78"/>
      <c r="Y107" s="78"/>
      <c r="Z107" s="78"/>
    </row>
    <row r="108" spans="1:26" ht="12.75" customHeight="1">
      <c r="A108" s="94" t="s">
        <v>928</v>
      </c>
      <c r="B108" s="94" t="s">
        <v>929</v>
      </c>
      <c r="C108" s="95" t="s">
        <v>995</v>
      </c>
      <c r="D108" s="96" t="s">
        <v>875</v>
      </c>
      <c r="E108" s="339">
        <v>2549.9917</v>
      </c>
      <c r="F108" s="97" t="s">
        <v>931</v>
      </c>
      <c r="G108" s="78"/>
      <c r="H108" s="78"/>
      <c r="I108" s="78"/>
      <c r="J108" s="78"/>
      <c r="K108" s="78"/>
      <c r="L108" s="78"/>
      <c r="M108" s="78"/>
      <c r="N108" s="78"/>
      <c r="O108" s="78"/>
      <c r="P108" s="78"/>
      <c r="Q108" s="78"/>
      <c r="R108" s="78"/>
      <c r="S108" s="78"/>
      <c r="T108" s="78"/>
      <c r="U108" s="78"/>
      <c r="V108" s="78"/>
      <c r="W108" s="78"/>
      <c r="X108" s="78"/>
      <c r="Y108" s="78"/>
      <c r="Z108" s="78"/>
    </row>
    <row r="109" spans="1:26" ht="12.75" customHeight="1">
      <c r="A109" s="94" t="s">
        <v>928</v>
      </c>
      <c r="B109" s="94" t="s">
        <v>929</v>
      </c>
      <c r="C109" s="95" t="s">
        <v>996</v>
      </c>
      <c r="D109" s="96" t="s">
        <v>875</v>
      </c>
      <c r="E109" s="339">
        <v>13999.992</v>
      </c>
      <c r="F109" s="97" t="s">
        <v>931</v>
      </c>
      <c r="G109" s="78"/>
      <c r="H109" s="78"/>
      <c r="I109" s="78"/>
      <c r="J109" s="78"/>
      <c r="K109" s="78"/>
      <c r="L109" s="78"/>
      <c r="M109" s="78"/>
      <c r="N109" s="78"/>
      <c r="O109" s="78"/>
      <c r="P109" s="78"/>
      <c r="Q109" s="78"/>
      <c r="R109" s="78"/>
      <c r="S109" s="78"/>
      <c r="T109" s="78"/>
      <c r="U109" s="78"/>
      <c r="V109" s="78"/>
      <c r="W109" s="78"/>
      <c r="X109" s="78"/>
      <c r="Y109" s="78"/>
      <c r="Z109" s="78"/>
    </row>
    <row r="110" spans="1:26" ht="12.75" customHeight="1">
      <c r="A110" s="94" t="s">
        <v>928</v>
      </c>
      <c r="B110" s="94" t="s">
        <v>929</v>
      </c>
      <c r="C110" s="95" t="s">
        <v>997</v>
      </c>
      <c r="D110" s="96" t="s">
        <v>875</v>
      </c>
      <c r="E110" s="339">
        <v>19383.86</v>
      </c>
      <c r="F110" s="97" t="s">
        <v>931</v>
      </c>
      <c r="G110" s="78"/>
      <c r="H110" s="78"/>
      <c r="I110" s="78"/>
      <c r="J110" s="78"/>
      <c r="K110" s="78"/>
      <c r="L110" s="78"/>
      <c r="M110" s="78"/>
      <c r="N110" s="78"/>
      <c r="O110" s="78"/>
      <c r="P110" s="78"/>
      <c r="Q110" s="78"/>
      <c r="R110" s="78"/>
      <c r="S110" s="78"/>
      <c r="T110" s="78"/>
      <c r="U110" s="78"/>
      <c r="V110" s="78"/>
      <c r="W110" s="78"/>
      <c r="X110" s="78"/>
      <c r="Y110" s="78"/>
      <c r="Z110" s="78"/>
    </row>
    <row r="111" spans="1:26" ht="12.75" customHeight="1">
      <c r="A111" s="94" t="s">
        <v>928</v>
      </c>
      <c r="B111" s="94" t="s">
        <v>929</v>
      </c>
      <c r="C111" s="95" t="s">
        <v>998</v>
      </c>
      <c r="D111" s="96" t="s">
        <v>875</v>
      </c>
      <c r="E111" s="339">
        <v>250971.84</v>
      </c>
      <c r="F111" s="97" t="s">
        <v>931</v>
      </c>
      <c r="G111" s="78"/>
      <c r="H111" s="78"/>
      <c r="I111" s="78"/>
      <c r="J111" s="78"/>
      <c r="K111" s="78"/>
      <c r="L111" s="78"/>
      <c r="M111" s="78"/>
      <c r="N111" s="78"/>
      <c r="O111" s="78"/>
      <c r="P111" s="78"/>
      <c r="Q111" s="78"/>
      <c r="R111" s="78"/>
      <c r="S111" s="78"/>
      <c r="T111" s="78"/>
      <c r="U111" s="78"/>
      <c r="V111" s="78"/>
      <c r="W111" s="78"/>
      <c r="X111" s="78"/>
      <c r="Y111" s="78"/>
      <c r="Z111" s="78"/>
    </row>
    <row r="112" spans="1:26" ht="12.75" customHeight="1">
      <c r="A112" s="94" t="s">
        <v>928</v>
      </c>
      <c r="B112" s="94" t="s">
        <v>929</v>
      </c>
      <c r="C112" s="95" t="s">
        <v>999</v>
      </c>
      <c r="D112" s="96" t="s">
        <v>875</v>
      </c>
      <c r="E112" s="339">
        <v>257712</v>
      </c>
      <c r="F112" s="97" t="s">
        <v>931</v>
      </c>
      <c r="G112" s="78"/>
      <c r="H112" s="78"/>
      <c r="I112" s="78"/>
      <c r="J112" s="78"/>
      <c r="K112" s="78"/>
      <c r="L112" s="78"/>
      <c r="M112" s="78"/>
      <c r="N112" s="78"/>
      <c r="O112" s="78"/>
      <c r="P112" s="78"/>
      <c r="Q112" s="78"/>
      <c r="R112" s="78"/>
      <c r="S112" s="78"/>
      <c r="T112" s="78"/>
      <c r="U112" s="78"/>
      <c r="V112" s="78"/>
      <c r="W112" s="78"/>
      <c r="X112" s="78"/>
      <c r="Y112" s="78"/>
      <c r="Z112" s="78"/>
    </row>
    <row r="113" spans="1:26" ht="12.75" customHeight="1">
      <c r="A113" s="94" t="s">
        <v>928</v>
      </c>
      <c r="B113" s="94" t="s">
        <v>929</v>
      </c>
      <c r="C113" s="95" t="s">
        <v>1000</v>
      </c>
      <c r="D113" s="96" t="s">
        <v>875</v>
      </c>
      <c r="E113" s="339">
        <v>3613.16</v>
      </c>
      <c r="F113" s="97" t="s">
        <v>931</v>
      </c>
      <c r="G113" s="78"/>
      <c r="H113" s="78"/>
      <c r="I113" s="78"/>
      <c r="J113" s="78"/>
      <c r="K113" s="78"/>
      <c r="L113" s="78"/>
      <c r="M113" s="78"/>
      <c r="N113" s="78"/>
      <c r="O113" s="78"/>
      <c r="P113" s="78"/>
      <c r="Q113" s="78"/>
      <c r="R113" s="78"/>
      <c r="S113" s="78"/>
      <c r="T113" s="78"/>
      <c r="U113" s="78"/>
      <c r="V113" s="78"/>
      <c r="W113" s="78"/>
      <c r="X113" s="78"/>
      <c r="Y113" s="78"/>
      <c r="Z113" s="78"/>
    </row>
    <row r="114" spans="1:26" ht="12.75" customHeight="1">
      <c r="A114" s="94" t="s">
        <v>928</v>
      </c>
      <c r="B114" s="94" t="s">
        <v>929</v>
      </c>
      <c r="C114" s="95" t="s">
        <v>1001</v>
      </c>
      <c r="D114" s="96" t="s">
        <v>875</v>
      </c>
      <c r="E114" s="339">
        <v>34202.300000000003</v>
      </c>
      <c r="F114" s="97" t="s">
        <v>931</v>
      </c>
      <c r="G114" s="78"/>
      <c r="H114" s="78"/>
      <c r="I114" s="78"/>
      <c r="J114" s="78"/>
      <c r="K114" s="78"/>
      <c r="L114" s="78"/>
      <c r="M114" s="78"/>
      <c r="N114" s="78"/>
      <c r="O114" s="78"/>
      <c r="P114" s="78"/>
      <c r="Q114" s="78"/>
      <c r="R114" s="78"/>
      <c r="S114" s="78"/>
      <c r="T114" s="78"/>
      <c r="U114" s="78"/>
      <c r="V114" s="78"/>
      <c r="W114" s="78"/>
      <c r="X114" s="78"/>
      <c r="Y114" s="78"/>
      <c r="Z114" s="78"/>
    </row>
    <row r="115" spans="1:26" ht="12.75" customHeight="1">
      <c r="A115" s="94" t="s">
        <v>928</v>
      </c>
      <c r="B115" s="94" t="s">
        <v>929</v>
      </c>
      <c r="C115" s="95" t="s">
        <v>1002</v>
      </c>
      <c r="D115" s="96" t="s">
        <v>875</v>
      </c>
      <c r="E115" s="339">
        <v>30336.03</v>
      </c>
      <c r="F115" s="97" t="s">
        <v>931</v>
      </c>
      <c r="G115" s="78"/>
      <c r="H115" s="78"/>
      <c r="I115" s="78"/>
      <c r="J115" s="78"/>
      <c r="K115" s="78"/>
      <c r="L115" s="78"/>
      <c r="M115" s="78"/>
      <c r="N115" s="78"/>
      <c r="O115" s="78"/>
      <c r="P115" s="78"/>
      <c r="Q115" s="78"/>
      <c r="R115" s="78"/>
      <c r="S115" s="78"/>
      <c r="T115" s="78"/>
      <c r="U115" s="78"/>
      <c r="V115" s="78"/>
      <c r="W115" s="78"/>
      <c r="X115" s="78"/>
      <c r="Y115" s="78"/>
      <c r="Z115" s="78"/>
    </row>
    <row r="116" spans="1:26" ht="12.75" customHeight="1">
      <c r="A116" s="94" t="s">
        <v>928</v>
      </c>
      <c r="B116" s="94" t="s">
        <v>929</v>
      </c>
      <c r="C116" s="95" t="s">
        <v>1003</v>
      </c>
      <c r="D116" s="96" t="s">
        <v>875</v>
      </c>
      <c r="E116" s="339">
        <v>1250.8</v>
      </c>
      <c r="F116" s="97" t="s">
        <v>931</v>
      </c>
      <c r="G116" s="78"/>
      <c r="H116" s="78"/>
      <c r="I116" s="78"/>
      <c r="J116" s="78"/>
      <c r="K116" s="78"/>
      <c r="L116" s="78"/>
      <c r="M116" s="78"/>
      <c r="N116" s="78"/>
      <c r="O116" s="78"/>
      <c r="P116" s="78"/>
      <c r="Q116" s="78"/>
      <c r="R116" s="78"/>
      <c r="S116" s="78"/>
      <c r="T116" s="78"/>
      <c r="U116" s="78"/>
      <c r="V116" s="78"/>
      <c r="W116" s="78"/>
      <c r="X116" s="78"/>
      <c r="Y116" s="78"/>
      <c r="Z116" s="78"/>
    </row>
    <row r="117" spans="1:26" ht="12.75" customHeight="1">
      <c r="A117" s="94" t="s">
        <v>928</v>
      </c>
      <c r="B117" s="94" t="s">
        <v>929</v>
      </c>
      <c r="C117" s="95" t="s">
        <v>1004</v>
      </c>
      <c r="D117" s="96" t="s">
        <v>875</v>
      </c>
      <c r="E117" s="339">
        <v>1250.8</v>
      </c>
      <c r="F117" s="97" t="s">
        <v>931</v>
      </c>
      <c r="G117" s="78"/>
      <c r="H117" s="78"/>
      <c r="I117" s="78"/>
      <c r="J117" s="78"/>
      <c r="K117" s="78"/>
      <c r="L117" s="78"/>
      <c r="M117" s="78"/>
      <c r="N117" s="78"/>
      <c r="O117" s="78"/>
      <c r="P117" s="78"/>
      <c r="Q117" s="78"/>
      <c r="R117" s="78"/>
      <c r="S117" s="78"/>
      <c r="T117" s="78"/>
      <c r="U117" s="78"/>
      <c r="V117" s="78"/>
      <c r="W117" s="78"/>
      <c r="X117" s="78"/>
      <c r="Y117" s="78"/>
      <c r="Z117" s="78"/>
    </row>
    <row r="118" spans="1:26" ht="12.75" customHeight="1">
      <c r="A118" s="94" t="s">
        <v>928</v>
      </c>
      <c r="B118" s="94" t="s">
        <v>929</v>
      </c>
      <c r="C118" s="95" t="s">
        <v>1005</v>
      </c>
      <c r="D118" s="96" t="s">
        <v>875</v>
      </c>
      <c r="E118" s="339">
        <v>1250.8</v>
      </c>
      <c r="F118" s="97" t="s">
        <v>931</v>
      </c>
      <c r="G118" s="78"/>
      <c r="H118" s="78"/>
      <c r="I118" s="78"/>
      <c r="J118" s="78"/>
      <c r="K118" s="78"/>
      <c r="L118" s="78"/>
      <c r="M118" s="78"/>
      <c r="N118" s="78"/>
      <c r="O118" s="78"/>
      <c r="P118" s="78"/>
      <c r="Q118" s="78"/>
      <c r="R118" s="78"/>
      <c r="S118" s="78"/>
      <c r="T118" s="78"/>
      <c r="U118" s="78"/>
      <c r="V118" s="78"/>
      <c r="W118" s="78"/>
      <c r="X118" s="78"/>
      <c r="Y118" s="78"/>
      <c r="Z118" s="78"/>
    </row>
    <row r="119" spans="1:26" ht="12.75" customHeight="1">
      <c r="A119" s="94" t="s">
        <v>928</v>
      </c>
      <c r="B119" s="94" t="s">
        <v>929</v>
      </c>
      <c r="C119" s="95" t="s">
        <v>1006</v>
      </c>
      <c r="D119" s="96" t="s">
        <v>875</v>
      </c>
      <c r="E119" s="339">
        <v>21240</v>
      </c>
      <c r="F119" s="97" t="s">
        <v>931</v>
      </c>
      <c r="G119" s="78"/>
      <c r="H119" s="78"/>
      <c r="I119" s="78"/>
      <c r="J119" s="78"/>
      <c r="K119" s="78"/>
      <c r="L119" s="78"/>
      <c r="M119" s="78"/>
      <c r="N119" s="78"/>
      <c r="O119" s="78"/>
      <c r="P119" s="78"/>
      <c r="Q119" s="78"/>
      <c r="R119" s="78"/>
      <c r="S119" s="78"/>
      <c r="T119" s="78"/>
      <c r="U119" s="78"/>
      <c r="V119" s="78"/>
      <c r="W119" s="78"/>
      <c r="X119" s="78"/>
      <c r="Y119" s="78"/>
      <c r="Z119" s="78"/>
    </row>
    <row r="120" spans="1:26" ht="12.75" customHeight="1">
      <c r="A120" s="94" t="s">
        <v>928</v>
      </c>
      <c r="B120" s="94" t="s">
        <v>929</v>
      </c>
      <c r="C120" s="95" t="s">
        <v>1007</v>
      </c>
      <c r="D120" s="96" t="s">
        <v>875</v>
      </c>
      <c r="E120" s="339">
        <v>43960.9</v>
      </c>
      <c r="F120" s="97" t="s">
        <v>931</v>
      </c>
      <c r="G120" s="78"/>
      <c r="H120" s="78"/>
      <c r="I120" s="78"/>
      <c r="J120" s="78"/>
      <c r="K120" s="78"/>
      <c r="L120" s="78"/>
      <c r="M120" s="78"/>
      <c r="N120" s="78"/>
      <c r="O120" s="78"/>
      <c r="P120" s="78"/>
      <c r="Q120" s="78"/>
      <c r="R120" s="78"/>
      <c r="S120" s="78"/>
      <c r="T120" s="78"/>
      <c r="U120" s="78"/>
      <c r="V120" s="78"/>
      <c r="W120" s="78"/>
      <c r="X120" s="78"/>
      <c r="Y120" s="78"/>
      <c r="Z120" s="78"/>
    </row>
    <row r="121" spans="1:26" ht="12.75" customHeight="1">
      <c r="A121" s="94" t="s">
        <v>928</v>
      </c>
      <c r="B121" s="94" t="s">
        <v>929</v>
      </c>
      <c r="C121" s="95" t="s">
        <v>1008</v>
      </c>
      <c r="D121" s="96" t="s">
        <v>875</v>
      </c>
      <c r="E121" s="339">
        <v>13749.996999999999</v>
      </c>
      <c r="F121" s="97" t="s">
        <v>931</v>
      </c>
      <c r="G121" s="78"/>
      <c r="H121" s="78"/>
      <c r="I121" s="78"/>
      <c r="J121" s="78"/>
      <c r="K121" s="78"/>
      <c r="L121" s="78"/>
      <c r="M121" s="78"/>
      <c r="N121" s="78"/>
      <c r="O121" s="78"/>
      <c r="P121" s="78"/>
      <c r="Q121" s="78"/>
      <c r="R121" s="78"/>
      <c r="S121" s="78"/>
      <c r="T121" s="78"/>
      <c r="U121" s="78"/>
      <c r="V121" s="78"/>
      <c r="W121" s="78"/>
      <c r="X121" s="78"/>
      <c r="Y121" s="78"/>
      <c r="Z121" s="78"/>
    </row>
    <row r="122" spans="1:26" ht="12.75" customHeight="1">
      <c r="A122" s="94" t="s">
        <v>928</v>
      </c>
      <c r="B122" s="94" t="s">
        <v>929</v>
      </c>
      <c r="C122" s="95" t="s">
        <v>1009</v>
      </c>
      <c r="D122" s="96" t="s">
        <v>875</v>
      </c>
      <c r="E122" s="339">
        <v>13570</v>
      </c>
      <c r="F122" s="97" t="s">
        <v>931</v>
      </c>
      <c r="G122" s="78"/>
      <c r="H122" s="78"/>
      <c r="I122" s="78"/>
      <c r="J122" s="78"/>
      <c r="K122" s="78"/>
      <c r="L122" s="78"/>
      <c r="M122" s="78"/>
      <c r="N122" s="78"/>
      <c r="O122" s="78"/>
      <c r="P122" s="78"/>
      <c r="Q122" s="78"/>
      <c r="R122" s="78"/>
      <c r="S122" s="78"/>
      <c r="T122" s="78"/>
      <c r="U122" s="78"/>
      <c r="V122" s="78"/>
      <c r="W122" s="78"/>
      <c r="X122" s="78"/>
      <c r="Y122" s="78"/>
      <c r="Z122" s="78"/>
    </row>
    <row r="123" spans="1:26" ht="12.75" customHeight="1">
      <c r="A123" s="94" t="s">
        <v>928</v>
      </c>
      <c r="B123" s="94" t="s">
        <v>929</v>
      </c>
      <c r="C123" s="95" t="s">
        <v>1010</v>
      </c>
      <c r="D123" s="96" t="s">
        <v>875</v>
      </c>
      <c r="E123" s="339">
        <v>4284.71</v>
      </c>
      <c r="F123" s="97" t="s">
        <v>931</v>
      </c>
      <c r="G123" s="78"/>
      <c r="H123" s="78"/>
      <c r="I123" s="78"/>
      <c r="J123" s="78"/>
      <c r="K123" s="78"/>
      <c r="L123" s="78"/>
      <c r="M123" s="78"/>
      <c r="N123" s="78"/>
      <c r="O123" s="78"/>
      <c r="P123" s="78"/>
      <c r="Q123" s="78"/>
      <c r="R123" s="78"/>
      <c r="S123" s="78"/>
      <c r="T123" s="78"/>
      <c r="U123" s="78"/>
      <c r="V123" s="78"/>
      <c r="W123" s="78"/>
      <c r="X123" s="78"/>
      <c r="Y123" s="78"/>
      <c r="Z123" s="78"/>
    </row>
    <row r="124" spans="1:26" ht="12.75" customHeight="1">
      <c r="A124" s="94" t="s">
        <v>928</v>
      </c>
      <c r="B124" s="94" t="s">
        <v>929</v>
      </c>
      <c r="C124" s="95" t="s">
        <v>1011</v>
      </c>
      <c r="D124" s="96" t="s">
        <v>875</v>
      </c>
      <c r="E124" s="339">
        <v>5726.64</v>
      </c>
      <c r="F124" s="97" t="s">
        <v>931</v>
      </c>
      <c r="G124" s="78"/>
      <c r="H124" s="78"/>
      <c r="I124" s="78"/>
      <c r="J124" s="78"/>
      <c r="K124" s="78"/>
      <c r="L124" s="78"/>
      <c r="M124" s="78"/>
      <c r="N124" s="78"/>
      <c r="O124" s="78"/>
      <c r="P124" s="78"/>
      <c r="Q124" s="78"/>
      <c r="R124" s="78"/>
      <c r="S124" s="78"/>
      <c r="T124" s="78"/>
      <c r="U124" s="78"/>
      <c r="V124" s="78"/>
      <c r="W124" s="78"/>
      <c r="X124" s="78"/>
      <c r="Y124" s="78"/>
      <c r="Z124" s="78"/>
    </row>
    <row r="125" spans="1:26" ht="12.75" customHeight="1">
      <c r="A125" s="94" t="s">
        <v>928</v>
      </c>
      <c r="B125" s="94" t="s">
        <v>929</v>
      </c>
      <c r="C125" s="95" t="s">
        <v>1012</v>
      </c>
      <c r="D125" s="96" t="s">
        <v>875</v>
      </c>
      <c r="E125" s="339">
        <v>20650</v>
      </c>
      <c r="F125" s="97" t="s">
        <v>931</v>
      </c>
      <c r="G125" s="78"/>
      <c r="H125" s="78"/>
      <c r="I125" s="78"/>
      <c r="J125" s="78"/>
      <c r="K125" s="78"/>
      <c r="L125" s="78"/>
      <c r="M125" s="78"/>
      <c r="N125" s="78"/>
      <c r="O125" s="78"/>
      <c r="P125" s="78"/>
      <c r="Q125" s="78"/>
      <c r="R125" s="78"/>
      <c r="S125" s="78"/>
      <c r="T125" s="78"/>
      <c r="U125" s="78"/>
      <c r="V125" s="78"/>
      <c r="W125" s="78"/>
      <c r="X125" s="78"/>
      <c r="Y125" s="78"/>
      <c r="Z125" s="78"/>
    </row>
    <row r="126" spans="1:26" ht="12.75" customHeight="1">
      <c r="A126" s="94" t="s">
        <v>928</v>
      </c>
      <c r="B126" s="94" t="s">
        <v>929</v>
      </c>
      <c r="C126" s="95" t="s">
        <v>1013</v>
      </c>
      <c r="D126" s="96" t="s">
        <v>875</v>
      </c>
      <c r="E126" s="339">
        <v>575000.01</v>
      </c>
      <c r="F126" s="97" t="s">
        <v>931</v>
      </c>
      <c r="G126" s="78"/>
      <c r="H126" s="78"/>
      <c r="I126" s="78"/>
      <c r="J126" s="78"/>
      <c r="K126" s="78"/>
      <c r="L126" s="78"/>
      <c r="M126" s="78"/>
      <c r="N126" s="78"/>
      <c r="O126" s="78"/>
      <c r="P126" s="78"/>
      <c r="Q126" s="78"/>
      <c r="R126" s="78"/>
      <c r="S126" s="78"/>
      <c r="T126" s="78"/>
      <c r="U126" s="78"/>
      <c r="V126" s="78"/>
      <c r="W126" s="78"/>
      <c r="X126" s="78"/>
      <c r="Y126" s="78"/>
      <c r="Z126" s="78"/>
    </row>
    <row r="127" spans="1:26" ht="12.75" customHeight="1">
      <c r="A127" s="94" t="s">
        <v>928</v>
      </c>
      <c r="B127" s="94" t="s">
        <v>929</v>
      </c>
      <c r="C127" s="95" t="s">
        <v>1014</v>
      </c>
      <c r="D127" s="96" t="s">
        <v>875</v>
      </c>
      <c r="E127" s="339">
        <v>2542900</v>
      </c>
      <c r="F127" s="97" t="s">
        <v>931</v>
      </c>
      <c r="G127" s="78"/>
      <c r="H127" s="78"/>
      <c r="I127" s="78"/>
      <c r="J127" s="78"/>
      <c r="K127" s="78"/>
      <c r="L127" s="78"/>
      <c r="M127" s="78"/>
      <c r="N127" s="78"/>
      <c r="O127" s="78"/>
      <c r="P127" s="78"/>
      <c r="Q127" s="78"/>
      <c r="R127" s="78"/>
      <c r="S127" s="78"/>
      <c r="T127" s="78"/>
      <c r="U127" s="78"/>
      <c r="V127" s="78"/>
      <c r="W127" s="78"/>
      <c r="X127" s="78"/>
      <c r="Y127" s="78"/>
      <c r="Z127" s="78"/>
    </row>
    <row r="128" spans="1:26" ht="12.75" customHeight="1">
      <c r="A128" s="94" t="s">
        <v>928</v>
      </c>
      <c r="B128" s="94" t="s">
        <v>929</v>
      </c>
      <c r="C128" s="95" t="s">
        <v>1015</v>
      </c>
      <c r="D128" s="96" t="s">
        <v>875</v>
      </c>
      <c r="E128" s="339">
        <v>172556.12</v>
      </c>
      <c r="F128" s="97" t="s">
        <v>931</v>
      </c>
      <c r="G128" s="78"/>
      <c r="H128" s="78"/>
      <c r="I128" s="78"/>
      <c r="J128" s="78"/>
      <c r="K128" s="78"/>
      <c r="L128" s="78"/>
      <c r="M128" s="78"/>
      <c r="N128" s="78"/>
      <c r="O128" s="78"/>
      <c r="P128" s="78"/>
      <c r="Q128" s="78"/>
      <c r="R128" s="78"/>
      <c r="S128" s="78"/>
      <c r="T128" s="78"/>
      <c r="U128" s="78"/>
      <c r="V128" s="78"/>
      <c r="W128" s="78"/>
      <c r="X128" s="78"/>
      <c r="Y128" s="78"/>
      <c r="Z128" s="78"/>
    </row>
    <row r="129" spans="1:26" ht="12.75" customHeight="1">
      <c r="A129" s="94" t="s">
        <v>928</v>
      </c>
      <c r="B129" s="94" t="s">
        <v>929</v>
      </c>
      <c r="C129" s="95" t="s">
        <v>1016</v>
      </c>
      <c r="D129" s="96" t="s">
        <v>875</v>
      </c>
      <c r="E129" s="339">
        <v>44250</v>
      </c>
      <c r="F129" s="97" t="s">
        <v>931</v>
      </c>
      <c r="G129" s="78"/>
      <c r="H129" s="78"/>
      <c r="I129" s="78"/>
      <c r="J129" s="78"/>
      <c r="K129" s="78"/>
      <c r="L129" s="78"/>
      <c r="M129" s="78"/>
      <c r="N129" s="78"/>
      <c r="O129" s="78"/>
      <c r="P129" s="78"/>
      <c r="Q129" s="78"/>
      <c r="R129" s="78"/>
      <c r="S129" s="78"/>
      <c r="T129" s="78"/>
      <c r="U129" s="78"/>
      <c r="V129" s="78"/>
      <c r="W129" s="78"/>
      <c r="X129" s="78"/>
      <c r="Y129" s="78"/>
      <c r="Z129" s="78"/>
    </row>
    <row r="130" spans="1:26" ht="12.75" customHeight="1">
      <c r="A130" s="94" t="s">
        <v>928</v>
      </c>
      <c r="B130" s="94" t="s">
        <v>929</v>
      </c>
      <c r="C130" s="95" t="s">
        <v>1017</v>
      </c>
      <c r="D130" s="96" t="s">
        <v>875</v>
      </c>
      <c r="E130" s="339">
        <v>719492.56279999996</v>
      </c>
      <c r="F130" s="97" t="s">
        <v>931</v>
      </c>
      <c r="G130" s="78"/>
      <c r="H130" s="78"/>
      <c r="I130" s="78"/>
      <c r="J130" s="78"/>
      <c r="K130" s="78"/>
      <c r="L130" s="78"/>
      <c r="M130" s="78"/>
      <c r="N130" s="78"/>
      <c r="O130" s="78"/>
      <c r="P130" s="78"/>
      <c r="Q130" s="78"/>
      <c r="R130" s="78"/>
      <c r="S130" s="78"/>
      <c r="T130" s="78"/>
      <c r="U130" s="78"/>
      <c r="V130" s="78"/>
      <c r="W130" s="78"/>
      <c r="X130" s="78"/>
      <c r="Y130" s="78"/>
      <c r="Z130" s="78"/>
    </row>
    <row r="131" spans="1:26" ht="12.75" customHeight="1">
      <c r="A131" s="94" t="s">
        <v>928</v>
      </c>
      <c r="B131" s="94" t="s">
        <v>929</v>
      </c>
      <c r="C131" s="95" t="s">
        <v>1018</v>
      </c>
      <c r="D131" s="96" t="s">
        <v>875</v>
      </c>
      <c r="E131" s="339">
        <v>816192.43</v>
      </c>
      <c r="F131" s="97" t="s">
        <v>931</v>
      </c>
      <c r="G131" s="78"/>
      <c r="H131" s="78"/>
      <c r="I131" s="78"/>
      <c r="J131" s="78"/>
      <c r="K131" s="78"/>
      <c r="L131" s="78"/>
      <c r="M131" s="78"/>
      <c r="N131" s="78"/>
      <c r="O131" s="78"/>
      <c r="P131" s="78"/>
      <c r="Q131" s="78"/>
      <c r="R131" s="78"/>
      <c r="S131" s="78"/>
      <c r="T131" s="78"/>
      <c r="U131" s="78"/>
      <c r="V131" s="78"/>
      <c r="W131" s="78"/>
      <c r="X131" s="78"/>
      <c r="Y131" s="78"/>
      <c r="Z131" s="78"/>
    </row>
    <row r="132" spans="1:26" ht="12.75" customHeight="1">
      <c r="A132" s="98" t="s">
        <v>1019</v>
      </c>
      <c r="B132" s="98" t="s">
        <v>1020</v>
      </c>
      <c r="C132" s="99" t="s">
        <v>1021</v>
      </c>
      <c r="D132" s="100" t="s">
        <v>875</v>
      </c>
      <c r="E132" s="340">
        <v>36954.32</v>
      </c>
      <c r="F132" s="101" t="s">
        <v>1022</v>
      </c>
      <c r="G132" s="78"/>
      <c r="H132" s="78"/>
      <c r="I132" s="78"/>
      <c r="J132" s="78"/>
      <c r="K132" s="78"/>
      <c r="L132" s="78"/>
      <c r="M132" s="78"/>
      <c r="N132" s="78"/>
      <c r="O132" s="78"/>
      <c r="P132" s="78"/>
      <c r="Q132" s="78"/>
      <c r="R132" s="78"/>
      <c r="S132" s="78"/>
      <c r="T132" s="78"/>
      <c r="U132" s="78"/>
      <c r="V132" s="78"/>
      <c r="W132" s="78"/>
      <c r="X132" s="78"/>
      <c r="Y132" s="78"/>
      <c r="Z132" s="78"/>
    </row>
    <row r="133" spans="1:26" ht="13.5" customHeight="1">
      <c r="A133" s="98" t="s">
        <v>1019</v>
      </c>
      <c r="B133" s="98" t="s">
        <v>1020</v>
      </c>
      <c r="C133" s="99" t="s">
        <v>1023</v>
      </c>
      <c r="D133" s="100" t="s">
        <v>875</v>
      </c>
      <c r="E133" s="340">
        <v>3776</v>
      </c>
      <c r="F133" s="101" t="s">
        <v>1022</v>
      </c>
      <c r="G133" s="78"/>
      <c r="H133" s="78"/>
      <c r="I133" s="78"/>
      <c r="J133" s="78"/>
      <c r="K133" s="78"/>
      <c r="L133" s="78"/>
      <c r="M133" s="78"/>
      <c r="N133" s="78"/>
      <c r="O133" s="78"/>
      <c r="P133" s="78"/>
      <c r="Q133" s="78"/>
      <c r="R133" s="78"/>
      <c r="S133" s="78"/>
      <c r="T133" s="78"/>
      <c r="U133" s="78"/>
      <c r="V133" s="78"/>
      <c r="W133" s="78"/>
      <c r="X133" s="78"/>
      <c r="Y133" s="78"/>
      <c r="Z133" s="78"/>
    </row>
    <row r="134" spans="1:26" ht="15.75" customHeight="1">
      <c r="A134" s="98" t="s">
        <v>1019</v>
      </c>
      <c r="B134" s="98" t="s">
        <v>1020</v>
      </c>
      <c r="C134" s="99" t="s">
        <v>1024</v>
      </c>
      <c r="D134" s="100" t="s">
        <v>875</v>
      </c>
      <c r="E134" s="340">
        <v>12390</v>
      </c>
      <c r="F134" s="101" t="s">
        <v>1022</v>
      </c>
      <c r="G134" s="78"/>
      <c r="H134" s="78"/>
      <c r="I134" s="78"/>
      <c r="J134" s="78"/>
      <c r="K134" s="78"/>
      <c r="L134" s="78"/>
      <c r="M134" s="78"/>
      <c r="N134" s="78"/>
      <c r="O134" s="78"/>
      <c r="P134" s="78"/>
      <c r="Q134" s="78"/>
      <c r="R134" s="78"/>
      <c r="S134" s="78"/>
      <c r="T134" s="78"/>
      <c r="U134" s="78"/>
      <c r="V134" s="78"/>
      <c r="W134" s="78"/>
      <c r="X134" s="78"/>
      <c r="Y134" s="78"/>
      <c r="Z134" s="78"/>
    </row>
    <row r="135" spans="1:26" ht="15" customHeight="1">
      <c r="A135" s="98" t="s">
        <v>1019</v>
      </c>
      <c r="B135" s="98" t="s">
        <v>1020</v>
      </c>
      <c r="C135" s="99" t="s">
        <v>1025</v>
      </c>
      <c r="D135" s="100" t="s">
        <v>875</v>
      </c>
      <c r="E135" s="340">
        <v>6293.7049999999999</v>
      </c>
      <c r="F135" s="101" t="s">
        <v>1022</v>
      </c>
      <c r="G135" s="78"/>
      <c r="H135" s="78"/>
      <c r="I135" s="78"/>
      <c r="J135" s="78"/>
      <c r="K135" s="78"/>
      <c r="L135" s="78"/>
      <c r="M135" s="78"/>
      <c r="N135" s="78"/>
      <c r="O135" s="78"/>
      <c r="P135" s="78"/>
      <c r="Q135" s="78"/>
      <c r="R135" s="78"/>
      <c r="S135" s="78"/>
      <c r="T135" s="78"/>
      <c r="U135" s="78"/>
      <c r="V135" s="78"/>
      <c r="W135" s="78"/>
      <c r="X135" s="78"/>
      <c r="Y135" s="78"/>
      <c r="Z135" s="78"/>
    </row>
    <row r="136" spans="1:26" ht="13.5" customHeight="1">
      <c r="A136" s="98" t="s">
        <v>1019</v>
      </c>
      <c r="B136" s="98" t="s">
        <v>1020</v>
      </c>
      <c r="C136" s="99" t="s">
        <v>1026</v>
      </c>
      <c r="D136" s="100" t="s">
        <v>875</v>
      </c>
      <c r="E136" s="340">
        <v>27200</v>
      </c>
      <c r="F136" s="101" t="s">
        <v>1022</v>
      </c>
      <c r="G136" s="78"/>
      <c r="H136" s="78"/>
      <c r="I136" s="78"/>
      <c r="J136" s="78"/>
      <c r="K136" s="78"/>
      <c r="L136" s="78"/>
      <c r="M136" s="78"/>
      <c r="N136" s="78"/>
      <c r="O136" s="78"/>
      <c r="P136" s="78"/>
      <c r="Q136" s="78"/>
      <c r="R136" s="78"/>
      <c r="S136" s="78"/>
      <c r="T136" s="78"/>
      <c r="U136" s="78"/>
      <c r="V136" s="78"/>
      <c r="W136" s="78"/>
      <c r="X136" s="78"/>
      <c r="Y136" s="78"/>
      <c r="Z136" s="78"/>
    </row>
    <row r="137" spans="1:26" ht="12.75" customHeight="1">
      <c r="A137" s="102" t="s">
        <v>868</v>
      </c>
      <c r="B137" s="102" t="s">
        <v>1027</v>
      </c>
      <c r="C137" s="103" t="s">
        <v>1028</v>
      </c>
      <c r="D137" s="104" t="s">
        <v>875</v>
      </c>
      <c r="E137" s="341">
        <v>109504</v>
      </c>
      <c r="F137" s="105" t="s">
        <v>1029</v>
      </c>
      <c r="G137" s="78"/>
      <c r="H137" s="78"/>
      <c r="I137" s="78"/>
      <c r="J137" s="78"/>
      <c r="K137" s="78"/>
      <c r="L137" s="78"/>
      <c r="M137" s="78"/>
      <c r="N137" s="78"/>
      <c r="O137" s="78"/>
      <c r="P137" s="78"/>
      <c r="Q137" s="78"/>
      <c r="R137" s="78"/>
      <c r="S137" s="78"/>
      <c r="T137" s="78"/>
      <c r="U137" s="78"/>
      <c r="V137" s="78"/>
      <c r="W137" s="78"/>
      <c r="X137" s="78"/>
      <c r="Y137" s="78"/>
      <c r="Z137" s="78"/>
    </row>
    <row r="138" spans="1:26" ht="12.75" customHeight="1">
      <c r="A138" s="102" t="s">
        <v>868</v>
      </c>
      <c r="B138" s="102" t="s">
        <v>1027</v>
      </c>
      <c r="C138" s="103" t="s">
        <v>1030</v>
      </c>
      <c r="D138" s="104" t="s">
        <v>875</v>
      </c>
      <c r="E138" s="341">
        <v>5723</v>
      </c>
      <c r="F138" s="105" t="s">
        <v>1029</v>
      </c>
      <c r="G138" s="78"/>
      <c r="H138" s="78"/>
      <c r="I138" s="78"/>
      <c r="J138" s="78"/>
      <c r="K138" s="78"/>
      <c r="L138" s="78"/>
      <c r="M138" s="78"/>
      <c r="N138" s="78"/>
      <c r="O138" s="78"/>
      <c r="P138" s="78"/>
      <c r="Q138" s="78"/>
      <c r="R138" s="78"/>
      <c r="S138" s="78"/>
      <c r="T138" s="78"/>
      <c r="U138" s="78"/>
      <c r="V138" s="78"/>
      <c r="W138" s="78"/>
      <c r="X138" s="78"/>
      <c r="Y138" s="78"/>
      <c r="Z138" s="78"/>
    </row>
    <row r="139" spans="1:26" ht="12.75" customHeight="1">
      <c r="A139" s="73" t="s">
        <v>867</v>
      </c>
      <c r="B139" s="73" t="s">
        <v>1031</v>
      </c>
      <c r="C139" s="74" t="s">
        <v>1032</v>
      </c>
      <c r="D139" s="75" t="s">
        <v>875</v>
      </c>
      <c r="E139" s="76">
        <v>6200</v>
      </c>
      <c r="F139" s="106" t="s">
        <v>1033</v>
      </c>
      <c r="G139" s="78"/>
      <c r="H139" s="78"/>
      <c r="I139" s="78"/>
      <c r="J139" s="78"/>
      <c r="K139" s="78"/>
      <c r="L139" s="78"/>
      <c r="M139" s="78"/>
      <c r="N139" s="78"/>
      <c r="O139" s="78"/>
      <c r="P139" s="78"/>
      <c r="Q139" s="78"/>
      <c r="R139" s="78"/>
      <c r="S139" s="78"/>
      <c r="T139" s="78"/>
      <c r="U139" s="78"/>
      <c r="V139" s="78"/>
      <c r="W139" s="78"/>
      <c r="X139" s="78"/>
      <c r="Y139" s="78"/>
      <c r="Z139" s="78"/>
    </row>
    <row r="140" spans="1:26" ht="12.75" customHeight="1">
      <c r="A140" s="73" t="s">
        <v>867</v>
      </c>
      <c r="B140" s="73" t="s">
        <v>1031</v>
      </c>
      <c r="C140" s="74" t="s">
        <v>1034</v>
      </c>
      <c r="D140" s="75" t="s">
        <v>875</v>
      </c>
      <c r="E140" s="76">
        <v>86568.53</v>
      </c>
      <c r="F140" s="106" t="s">
        <v>1033</v>
      </c>
      <c r="G140" s="78"/>
      <c r="H140" s="78"/>
      <c r="I140" s="78"/>
      <c r="J140" s="78"/>
      <c r="K140" s="78"/>
      <c r="L140" s="78"/>
      <c r="M140" s="78"/>
      <c r="N140" s="78"/>
      <c r="O140" s="78"/>
      <c r="P140" s="78"/>
      <c r="Q140" s="78"/>
      <c r="R140" s="78"/>
      <c r="S140" s="78"/>
      <c r="T140" s="78"/>
      <c r="U140" s="78"/>
      <c r="V140" s="78"/>
      <c r="W140" s="78"/>
      <c r="X140" s="78"/>
      <c r="Y140" s="78"/>
      <c r="Z140" s="78"/>
    </row>
    <row r="141" spans="1:26" ht="12.75" customHeight="1">
      <c r="A141" s="73" t="s">
        <v>867</v>
      </c>
      <c r="B141" s="73" t="s">
        <v>1031</v>
      </c>
      <c r="C141" s="74" t="s">
        <v>1035</v>
      </c>
      <c r="D141" s="75" t="s">
        <v>875</v>
      </c>
      <c r="E141" s="76">
        <v>100917.38</v>
      </c>
      <c r="F141" s="106" t="s">
        <v>1033</v>
      </c>
      <c r="G141" s="78"/>
      <c r="H141" s="78"/>
      <c r="I141" s="78"/>
      <c r="J141" s="78"/>
      <c r="K141" s="78"/>
      <c r="L141" s="78"/>
      <c r="M141" s="78"/>
      <c r="N141" s="78"/>
      <c r="O141" s="78"/>
      <c r="P141" s="78"/>
      <c r="Q141" s="78"/>
      <c r="R141" s="78"/>
      <c r="S141" s="78"/>
      <c r="T141" s="78"/>
      <c r="U141" s="78"/>
      <c r="V141" s="78"/>
      <c r="W141" s="78"/>
      <c r="X141" s="78"/>
      <c r="Y141" s="78"/>
      <c r="Z141" s="78"/>
    </row>
    <row r="142" spans="1:26" ht="15.75" customHeight="1">
      <c r="A142" s="107" t="s">
        <v>792</v>
      </c>
      <c r="B142" s="107" t="s">
        <v>1036</v>
      </c>
      <c r="C142" s="108" t="s">
        <v>1037</v>
      </c>
      <c r="D142" s="109" t="s">
        <v>875</v>
      </c>
      <c r="E142" s="342">
        <v>1000</v>
      </c>
      <c r="F142" s="110" t="s">
        <v>1038</v>
      </c>
      <c r="G142" s="78"/>
      <c r="H142" s="78"/>
      <c r="I142" s="78"/>
      <c r="J142" s="78"/>
      <c r="K142" s="78"/>
      <c r="L142" s="78"/>
      <c r="M142" s="78"/>
      <c r="N142" s="78"/>
      <c r="O142" s="78"/>
      <c r="P142" s="78"/>
      <c r="Q142" s="78"/>
      <c r="R142" s="78"/>
      <c r="S142" s="78"/>
      <c r="T142" s="78"/>
      <c r="U142" s="78"/>
      <c r="V142" s="78"/>
      <c r="W142" s="78"/>
      <c r="X142" s="78"/>
      <c r="Y142" s="78"/>
      <c r="Z142" s="78"/>
    </row>
    <row r="143" spans="1:26" ht="12.75" customHeight="1">
      <c r="A143" s="107" t="s">
        <v>792</v>
      </c>
      <c r="B143" s="107" t="s">
        <v>1036</v>
      </c>
      <c r="C143" s="108" t="s">
        <v>1039</v>
      </c>
      <c r="D143" s="109" t="s">
        <v>875</v>
      </c>
      <c r="E143" s="342">
        <v>200</v>
      </c>
      <c r="F143" s="110" t="s">
        <v>1038</v>
      </c>
      <c r="G143" s="78"/>
      <c r="H143" s="78"/>
      <c r="I143" s="78"/>
      <c r="J143" s="78"/>
      <c r="K143" s="78"/>
      <c r="L143" s="78"/>
      <c r="M143" s="78"/>
      <c r="N143" s="78"/>
      <c r="O143" s="78"/>
      <c r="P143" s="78"/>
      <c r="Q143" s="78"/>
      <c r="R143" s="78"/>
      <c r="S143" s="78"/>
      <c r="T143" s="78"/>
      <c r="U143" s="78"/>
      <c r="V143" s="78"/>
      <c r="W143" s="78"/>
      <c r="X143" s="78"/>
      <c r="Y143" s="78"/>
      <c r="Z143" s="78"/>
    </row>
    <row r="144" spans="1:26" ht="18" customHeight="1">
      <c r="A144" s="107" t="s">
        <v>792</v>
      </c>
      <c r="B144" s="107" t="s">
        <v>1036</v>
      </c>
      <c r="C144" s="108" t="s">
        <v>1040</v>
      </c>
      <c r="D144" s="109" t="s">
        <v>875</v>
      </c>
      <c r="E144" s="342">
        <v>500</v>
      </c>
      <c r="F144" s="110" t="s">
        <v>1038</v>
      </c>
      <c r="G144" s="78"/>
      <c r="H144" s="78"/>
      <c r="I144" s="78"/>
      <c r="J144" s="78"/>
      <c r="K144" s="78"/>
      <c r="L144" s="78"/>
      <c r="M144" s="78"/>
      <c r="N144" s="78"/>
      <c r="O144" s="78"/>
      <c r="P144" s="78"/>
      <c r="Q144" s="78"/>
      <c r="R144" s="78"/>
      <c r="S144" s="78"/>
      <c r="T144" s="78"/>
      <c r="U144" s="78"/>
      <c r="V144" s="78"/>
      <c r="W144" s="78"/>
      <c r="X144" s="78"/>
      <c r="Y144" s="78"/>
      <c r="Z144" s="78"/>
    </row>
    <row r="145" spans="1:26" ht="17.25" customHeight="1">
      <c r="A145" s="107" t="s">
        <v>792</v>
      </c>
      <c r="B145" s="107" t="s">
        <v>1036</v>
      </c>
      <c r="C145" s="108" t="s">
        <v>1041</v>
      </c>
      <c r="D145" s="109" t="s">
        <v>1042</v>
      </c>
      <c r="E145" s="342">
        <v>197</v>
      </c>
      <c r="F145" s="111" t="s">
        <v>1043</v>
      </c>
      <c r="G145" s="78"/>
      <c r="H145" s="78"/>
      <c r="I145" s="78"/>
      <c r="J145" s="78"/>
      <c r="K145" s="78"/>
      <c r="L145" s="78"/>
      <c r="M145" s="78"/>
      <c r="N145" s="78"/>
      <c r="O145" s="78"/>
      <c r="P145" s="78"/>
      <c r="Q145" s="78"/>
      <c r="R145" s="78"/>
      <c r="S145" s="78"/>
      <c r="T145" s="78"/>
      <c r="U145" s="78"/>
      <c r="V145" s="78"/>
      <c r="W145" s="78"/>
      <c r="X145" s="78"/>
      <c r="Y145" s="78"/>
      <c r="Z145" s="78"/>
    </row>
    <row r="146" spans="1:26" ht="12.75" customHeight="1">
      <c r="A146" s="107" t="s">
        <v>792</v>
      </c>
      <c r="B146" s="107" t="s">
        <v>1036</v>
      </c>
      <c r="C146" s="108" t="s">
        <v>1044</v>
      </c>
      <c r="D146" s="109" t="s">
        <v>1042</v>
      </c>
      <c r="E146" s="342">
        <v>181</v>
      </c>
      <c r="F146" s="111" t="s">
        <v>1043</v>
      </c>
      <c r="G146" s="78"/>
      <c r="H146" s="78"/>
      <c r="I146" s="78"/>
      <c r="J146" s="78"/>
      <c r="K146" s="78"/>
      <c r="L146" s="78"/>
      <c r="M146" s="78"/>
      <c r="N146" s="78"/>
      <c r="O146" s="78"/>
      <c r="P146" s="78"/>
      <c r="Q146" s="78"/>
      <c r="R146" s="78"/>
      <c r="S146" s="78"/>
      <c r="T146" s="78"/>
      <c r="U146" s="78"/>
      <c r="V146" s="78"/>
      <c r="W146" s="78"/>
      <c r="X146" s="78"/>
      <c r="Y146" s="78"/>
      <c r="Z146" s="78"/>
    </row>
    <row r="147" spans="1:26" ht="12.75" customHeight="1">
      <c r="A147" s="107" t="s">
        <v>792</v>
      </c>
      <c r="B147" s="107" t="s">
        <v>1036</v>
      </c>
      <c r="C147" s="108" t="s">
        <v>1045</v>
      </c>
      <c r="D147" s="109" t="s">
        <v>1042</v>
      </c>
      <c r="E147" s="342">
        <v>251</v>
      </c>
      <c r="F147" s="110" t="s">
        <v>1043</v>
      </c>
      <c r="G147" s="78"/>
      <c r="H147" s="78"/>
      <c r="I147" s="78"/>
      <c r="J147" s="78"/>
      <c r="K147" s="78"/>
      <c r="L147" s="78"/>
      <c r="M147" s="78"/>
      <c r="N147" s="78"/>
      <c r="O147" s="78"/>
      <c r="P147" s="78"/>
      <c r="Q147" s="78"/>
      <c r="R147" s="78"/>
      <c r="S147" s="78"/>
      <c r="T147" s="78"/>
      <c r="U147" s="78"/>
      <c r="V147" s="78"/>
      <c r="W147" s="78"/>
      <c r="X147" s="78"/>
      <c r="Y147" s="78"/>
      <c r="Z147" s="78"/>
    </row>
    <row r="148" spans="1:26" ht="12.75" customHeight="1">
      <c r="A148" s="107" t="s">
        <v>792</v>
      </c>
      <c r="B148" s="107" t="s">
        <v>1036</v>
      </c>
      <c r="C148" s="108" t="s">
        <v>1046</v>
      </c>
      <c r="D148" s="109" t="s">
        <v>1042</v>
      </c>
      <c r="E148" s="342">
        <v>230</v>
      </c>
      <c r="F148" s="111" t="s">
        <v>1043</v>
      </c>
      <c r="G148" s="78"/>
      <c r="H148" s="78"/>
      <c r="I148" s="78"/>
      <c r="J148" s="78"/>
      <c r="K148" s="78"/>
      <c r="L148" s="78"/>
      <c r="M148" s="78"/>
      <c r="N148" s="78"/>
      <c r="O148" s="78"/>
      <c r="P148" s="78"/>
      <c r="Q148" s="78"/>
      <c r="R148" s="78"/>
      <c r="S148" s="78"/>
      <c r="T148" s="78"/>
      <c r="U148" s="78"/>
      <c r="V148" s="78"/>
      <c r="W148" s="78"/>
      <c r="X148" s="78"/>
      <c r="Y148" s="78"/>
      <c r="Z148" s="78"/>
    </row>
    <row r="149" spans="1:26" ht="12.75" customHeight="1">
      <c r="A149" s="107" t="s">
        <v>792</v>
      </c>
      <c r="B149" s="107" t="s">
        <v>1036</v>
      </c>
      <c r="C149" s="108" t="s">
        <v>1047</v>
      </c>
      <c r="D149" s="109" t="s">
        <v>1042</v>
      </c>
      <c r="E149" s="342">
        <v>110</v>
      </c>
      <c r="F149" s="110" t="s">
        <v>1043</v>
      </c>
      <c r="G149" s="78"/>
      <c r="H149" s="78"/>
      <c r="I149" s="78"/>
      <c r="J149" s="78"/>
      <c r="K149" s="78"/>
      <c r="L149" s="78"/>
      <c r="M149" s="78"/>
      <c r="N149" s="78"/>
      <c r="O149" s="78"/>
      <c r="P149" s="78"/>
      <c r="Q149" s="78"/>
      <c r="R149" s="78"/>
      <c r="S149" s="78"/>
      <c r="T149" s="78"/>
      <c r="U149" s="78"/>
      <c r="V149" s="78"/>
      <c r="W149" s="78"/>
      <c r="X149" s="78"/>
      <c r="Y149" s="78"/>
      <c r="Z149" s="78"/>
    </row>
    <row r="150" spans="1:26" ht="12.75" customHeight="1">
      <c r="A150" s="73" t="s">
        <v>784</v>
      </c>
      <c r="B150" s="73" t="s">
        <v>1048</v>
      </c>
      <c r="C150" s="74" t="s">
        <v>1049</v>
      </c>
      <c r="D150" s="75" t="s">
        <v>1050</v>
      </c>
      <c r="E150" s="76">
        <v>28.32</v>
      </c>
      <c r="F150" s="106" t="s">
        <v>1051</v>
      </c>
      <c r="G150" s="78"/>
      <c r="H150" s="78"/>
      <c r="I150" s="78"/>
      <c r="J150" s="78"/>
      <c r="K150" s="78"/>
      <c r="L150" s="78"/>
      <c r="M150" s="78"/>
      <c r="N150" s="78"/>
      <c r="O150" s="78"/>
      <c r="P150" s="78"/>
      <c r="Q150" s="78"/>
      <c r="R150" s="78"/>
      <c r="S150" s="78"/>
      <c r="T150" s="78"/>
      <c r="U150" s="78"/>
      <c r="V150" s="78"/>
      <c r="W150" s="78"/>
      <c r="X150" s="78"/>
      <c r="Y150" s="78"/>
      <c r="Z150" s="78"/>
    </row>
    <row r="151" spans="1:26" ht="12.75" customHeight="1">
      <c r="A151" s="73" t="s">
        <v>784</v>
      </c>
      <c r="B151" s="73" t="s">
        <v>1048</v>
      </c>
      <c r="C151" s="74" t="s">
        <v>1052</v>
      </c>
      <c r="D151" s="75" t="s">
        <v>875</v>
      </c>
      <c r="E151" s="76">
        <v>8500</v>
      </c>
      <c r="F151" s="106" t="s">
        <v>1051</v>
      </c>
      <c r="G151" s="78"/>
      <c r="H151" s="78"/>
      <c r="I151" s="78"/>
      <c r="J151" s="78"/>
      <c r="K151" s="78"/>
      <c r="L151" s="78"/>
      <c r="M151" s="78"/>
      <c r="N151" s="78"/>
      <c r="O151" s="78"/>
      <c r="P151" s="78"/>
      <c r="Q151" s="78"/>
      <c r="R151" s="78"/>
      <c r="S151" s="78"/>
      <c r="T151" s="78"/>
      <c r="U151" s="78"/>
      <c r="V151" s="78"/>
      <c r="W151" s="78"/>
      <c r="X151" s="78"/>
      <c r="Y151" s="78"/>
      <c r="Z151" s="78"/>
    </row>
    <row r="152" spans="1:26" ht="12.75" customHeight="1">
      <c r="A152" s="73" t="s">
        <v>784</v>
      </c>
      <c r="B152" s="73" t="s">
        <v>1048</v>
      </c>
      <c r="C152" s="74" t="s">
        <v>1053</v>
      </c>
      <c r="D152" s="75" t="s">
        <v>875</v>
      </c>
      <c r="E152" s="76">
        <v>81.171999999999997</v>
      </c>
      <c r="F152" s="106" t="s">
        <v>1051</v>
      </c>
      <c r="G152" s="78"/>
      <c r="H152" s="78"/>
      <c r="I152" s="78"/>
      <c r="J152" s="78"/>
      <c r="K152" s="78"/>
      <c r="L152" s="78"/>
      <c r="M152" s="78"/>
      <c r="N152" s="78"/>
      <c r="O152" s="78"/>
      <c r="P152" s="78"/>
      <c r="Q152" s="78"/>
      <c r="R152" s="78"/>
      <c r="S152" s="78"/>
      <c r="T152" s="78"/>
      <c r="U152" s="78"/>
      <c r="V152" s="78"/>
      <c r="W152" s="78"/>
      <c r="X152" s="78"/>
      <c r="Y152" s="78"/>
      <c r="Z152" s="78"/>
    </row>
    <row r="153" spans="1:26" ht="12.75" customHeight="1">
      <c r="A153" s="73" t="s">
        <v>784</v>
      </c>
      <c r="B153" s="73" t="s">
        <v>1048</v>
      </c>
      <c r="C153" s="74" t="s">
        <v>1054</v>
      </c>
      <c r="D153" s="75" t="s">
        <v>875</v>
      </c>
      <c r="E153" s="76">
        <v>103.3567</v>
      </c>
      <c r="F153" s="106" t="s">
        <v>1051</v>
      </c>
      <c r="G153" s="78"/>
      <c r="H153" s="78"/>
      <c r="I153" s="78"/>
      <c r="J153" s="78"/>
      <c r="K153" s="78"/>
      <c r="L153" s="78"/>
      <c r="M153" s="78"/>
      <c r="N153" s="78"/>
      <c r="O153" s="78"/>
      <c r="P153" s="78"/>
      <c r="Q153" s="78"/>
      <c r="R153" s="78"/>
      <c r="S153" s="78"/>
      <c r="T153" s="78"/>
      <c r="U153" s="78"/>
      <c r="V153" s="78"/>
      <c r="W153" s="78"/>
      <c r="X153" s="78"/>
      <c r="Y153" s="78"/>
      <c r="Z153" s="78"/>
    </row>
    <row r="154" spans="1:26" ht="12.75" customHeight="1">
      <c r="A154" s="73" t="s">
        <v>784</v>
      </c>
      <c r="B154" s="73" t="s">
        <v>1048</v>
      </c>
      <c r="C154" s="74" t="s">
        <v>1055</v>
      </c>
      <c r="D154" s="75" t="s">
        <v>875</v>
      </c>
      <c r="E154" s="76">
        <v>20.059999999999999</v>
      </c>
      <c r="F154" s="106" t="s">
        <v>1051</v>
      </c>
      <c r="G154" s="78"/>
      <c r="H154" s="78"/>
      <c r="I154" s="78"/>
      <c r="J154" s="78"/>
      <c r="K154" s="78"/>
      <c r="L154" s="78"/>
      <c r="M154" s="78"/>
      <c r="N154" s="78"/>
      <c r="O154" s="78"/>
      <c r="P154" s="78"/>
      <c r="Q154" s="78"/>
      <c r="R154" s="78"/>
      <c r="S154" s="78"/>
      <c r="T154" s="78"/>
      <c r="U154" s="78"/>
      <c r="V154" s="78"/>
      <c r="W154" s="78"/>
      <c r="X154" s="78"/>
      <c r="Y154" s="78"/>
      <c r="Z154" s="78"/>
    </row>
    <row r="155" spans="1:26" ht="12.75" customHeight="1">
      <c r="A155" s="73" t="s">
        <v>784</v>
      </c>
      <c r="B155" s="73" t="s">
        <v>1048</v>
      </c>
      <c r="C155" s="74" t="s">
        <v>1056</v>
      </c>
      <c r="D155" s="75" t="s">
        <v>875</v>
      </c>
      <c r="E155" s="76">
        <v>208.86</v>
      </c>
      <c r="F155" s="106" t="s">
        <v>1051</v>
      </c>
      <c r="G155" s="78"/>
      <c r="H155" s="78"/>
      <c r="I155" s="78"/>
      <c r="J155" s="78"/>
      <c r="K155" s="78"/>
      <c r="L155" s="78"/>
      <c r="M155" s="78"/>
      <c r="N155" s="78"/>
      <c r="O155" s="78"/>
      <c r="P155" s="78"/>
      <c r="Q155" s="78"/>
      <c r="R155" s="78"/>
      <c r="S155" s="78"/>
      <c r="T155" s="78"/>
      <c r="U155" s="78"/>
      <c r="V155" s="78"/>
      <c r="W155" s="78"/>
      <c r="X155" s="78"/>
      <c r="Y155" s="78"/>
      <c r="Z155" s="78"/>
    </row>
    <row r="156" spans="1:26" ht="15" customHeight="1">
      <c r="A156" s="73" t="s">
        <v>784</v>
      </c>
      <c r="B156" s="73" t="s">
        <v>1048</v>
      </c>
      <c r="C156" s="74" t="s">
        <v>1057</v>
      </c>
      <c r="D156" s="75" t="s">
        <v>875</v>
      </c>
      <c r="E156" s="76">
        <v>206.73500000000001</v>
      </c>
      <c r="F156" s="106" t="s">
        <v>1051</v>
      </c>
      <c r="G156" s="78"/>
      <c r="H156" s="78"/>
      <c r="I156" s="78"/>
      <c r="J156" s="78"/>
      <c r="K156" s="78"/>
      <c r="L156" s="78"/>
      <c r="M156" s="78"/>
      <c r="N156" s="78"/>
      <c r="O156" s="78"/>
      <c r="P156" s="78"/>
      <c r="Q156" s="78"/>
      <c r="R156" s="78"/>
      <c r="S156" s="78"/>
      <c r="T156" s="78"/>
      <c r="U156" s="78"/>
      <c r="V156" s="78"/>
      <c r="W156" s="78"/>
      <c r="X156" s="78"/>
      <c r="Y156" s="78"/>
      <c r="Z156" s="78"/>
    </row>
    <row r="157" spans="1:26" ht="15" customHeight="1">
      <c r="A157" s="73" t="s">
        <v>784</v>
      </c>
      <c r="B157" s="73" t="s">
        <v>1048</v>
      </c>
      <c r="C157" s="74" t="s">
        <v>1058</v>
      </c>
      <c r="D157" s="75" t="s">
        <v>875</v>
      </c>
      <c r="E157" s="76">
        <v>43.293999999999997</v>
      </c>
      <c r="F157" s="106" t="s">
        <v>1051</v>
      </c>
      <c r="G157" s="78"/>
      <c r="H157" s="78"/>
      <c r="I157" s="78"/>
      <c r="J157" s="78"/>
      <c r="K157" s="78"/>
      <c r="L157" s="78"/>
      <c r="M157" s="78"/>
      <c r="N157" s="78"/>
      <c r="O157" s="78"/>
      <c r="P157" s="78"/>
      <c r="Q157" s="78"/>
      <c r="R157" s="78"/>
      <c r="S157" s="78"/>
      <c r="T157" s="78"/>
      <c r="U157" s="78"/>
      <c r="V157" s="78"/>
      <c r="W157" s="78"/>
      <c r="X157" s="78"/>
      <c r="Y157" s="78"/>
      <c r="Z157" s="78"/>
    </row>
    <row r="158" spans="1:26" ht="15" customHeight="1">
      <c r="A158" s="73" t="s">
        <v>784</v>
      </c>
      <c r="B158" s="73" t="s">
        <v>1048</v>
      </c>
      <c r="C158" s="74" t="s">
        <v>1059</v>
      </c>
      <c r="D158" s="75" t="s">
        <v>875</v>
      </c>
      <c r="E158" s="76">
        <v>5.9</v>
      </c>
      <c r="F158" s="106" t="s">
        <v>1051</v>
      </c>
      <c r="G158" s="78"/>
      <c r="H158" s="78"/>
      <c r="I158" s="78"/>
      <c r="J158" s="78"/>
      <c r="K158" s="78"/>
      <c r="L158" s="78"/>
      <c r="M158" s="78"/>
      <c r="N158" s="78"/>
      <c r="O158" s="78"/>
      <c r="P158" s="78"/>
      <c r="Q158" s="78"/>
      <c r="R158" s="78"/>
      <c r="S158" s="78"/>
      <c r="T158" s="78"/>
      <c r="U158" s="78"/>
      <c r="V158" s="78"/>
      <c r="W158" s="78"/>
      <c r="X158" s="78"/>
      <c r="Y158" s="78"/>
      <c r="Z158" s="78"/>
    </row>
    <row r="159" spans="1:26" ht="15" customHeight="1">
      <c r="A159" s="73" t="s">
        <v>784</v>
      </c>
      <c r="B159" s="73" t="s">
        <v>1048</v>
      </c>
      <c r="C159" s="74" t="s">
        <v>1060</v>
      </c>
      <c r="D159" s="75" t="s">
        <v>875</v>
      </c>
      <c r="E159" s="76">
        <v>944</v>
      </c>
      <c r="F159" s="106" t="s">
        <v>1051</v>
      </c>
      <c r="G159" s="78"/>
      <c r="H159" s="78"/>
      <c r="I159" s="78"/>
      <c r="J159" s="78"/>
      <c r="K159" s="78"/>
      <c r="L159" s="78"/>
      <c r="M159" s="78"/>
      <c r="N159" s="78"/>
      <c r="O159" s="78"/>
      <c r="P159" s="78"/>
      <c r="Q159" s="78"/>
      <c r="R159" s="78"/>
      <c r="S159" s="78"/>
      <c r="T159" s="78"/>
      <c r="U159" s="78"/>
      <c r="V159" s="78"/>
      <c r="W159" s="78"/>
      <c r="X159" s="78"/>
      <c r="Y159" s="78"/>
      <c r="Z159" s="78"/>
    </row>
    <row r="160" spans="1:26" ht="15" customHeight="1">
      <c r="A160" s="73" t="s">
        <v>784</v>
      </c>
      <c r="B160" s="73" t="s">
        <v>1048</v>
      </c>
      <c r="C160" s="74" t="s">
        <v>1061</v>
      </c>
      <c r="D160" s="75" t="s">
        <v>875</v>
      </c>
      <c r="E160" s="76">
        <v>571.12</v>
      </c>
      <c r="F160" s="106" t="s">
        <v>1051</v>
      </c>
      <c r="G160" s="78"/>
      <c r="H160" s="78"/>
      <c r="I160" s="78"/>
      <c r="J160" s="78"/>
      <c r="K160" s="78"/>
      <c r="L160" s="78"/>
      <c r="M160" s="78"/>
      <c r="N160" s="78"/>
      <c r="O160" s="78"/>
      <c r="P160" s="78"/>
      <c r="Q160" s="78"/>
      <c r="R160" s="78"/>
      <c r="S160" s="78"/>
      <c r="T160" s="78"/>
      <c r="U160" s="78"/>
      <c r="V160" s="78"/>
      <c r="W160" s="78"/>
      <c r="X160" s="78"/>
      <c r="Y160" s="78"/>
      <c r="Z160" s="78"/>
    </row>
    <row r="161" spans="1:26" ht="15" customHeight="1">
      <c r="A161" s="73" t="s">
        <v>784</v>
      </c>
      <c r="B161" s="73" t="s">
        <v>1048</v>
      </c>
      <c r="C161" s="74" t="s">
        <v>1062</v>
      </c>
      <c r="D161" s="75" t="s">
        <v>875</v>
      </c>
      <c r="E161" s="76">
        <v>619.5</v>
      </c>
      <c r="F161" s="106" t="s">
        <v>1051</v>
      </c>
      <c r="G161" s="78"/>
      <c r="H161" s="78"/>
      <c r="I161" s="78"/>
      <c r="J161" s="78"/>
      <c r="K161" s="78"/>
      <c r="L161" s="78"/>
      <c r="M161" s="78"/>
      <c r="N161" s="78"/>
      <c r="O161" s="78"/>
      <c r="P161" s="78"/>
      <c r="Q161" s="78"/>
      <c r="R161" s="78"/>
      <c r="S161" s="78"/>
      <c r="T161" s="78"/>
      <c r="U161" s="78"/>
      <c r="V161" s="78"/>
      <c r="W161" s="78"/>
      <c r="X161" s="78"/>
      <c r="Y161" s="78"/>
      <c r="Z161" s="78"/>
    </row>
    <row r="162" spans="1:26" ht="15" customHeight="1">
      <c r="A162" s="73" t="s">
        <v>784</v>
      </c>
      <c r="B162" s="73" t="s">
        <v>1048</v>
      </c>
      <c r="C162" s="74" t="s">
        <v>1063</v>
      </c>
      <c r="D162" s="75" t="s">
        <v>875</v>
      </c>
      <c r="E162" s="76">
        <v>100.3</v>
      </c>
      <c r="F162" s="106" t="s">
        <v>1051</v>
      </c>
      <c r="G162" s="78"/>
      <c r="H162" s="78"/>
      <c r="I162" s="78"/>
      <c r="J162" s="78"/>
      <c r="K162" s="78"/>
      <c r="L162" s="78"/>
      <c r="M162" s="78"/>
      <c r="N162" s="78"/>
      <c r="O162" s="78"/>
      <c r="P162" s="78"/>
      <c r="Q162" s="78"/>
      <c r="R162" s="78"/>
      <c r="S162" s="78"/>
      <c r="T162" s="78"/>
      <c r="U162" s="78"/>
      <c r="V162" s="78"/>
      <c r="W162" s="78"/>
      <c r="X162" s="78"/>
      <c r="Y162" s="78"/>
      <c r="Z162" s="78"/>
    </row>
    <row r="163" spans="1:26" ht="13.5" customHeight="1">
      <c r="A163" s="73" t="s">
        <v>784</v>
      </c>
      <c r="B163" s="73" t="s">
        <v>1048</v>
      </c>
      <c r="C163" s="74" t="s">
        <v>1064</v>
      </c>
      <c r="D163" s="75" t="s">
        <v>875</v>
      </c>
      <c r="E163" s="76">
        <v>33.630000000000003</v>
      </c>
      <c r="F163" s="106" t="s">
        <v>1051</v>
      </c>
      <c r="G163" s="78"/>
      <c r="H163" s="78"/>
      <c r="I163" s="78"/>
      <c r="J163" s="78"/>
      <c r="K163" s="78"/>
      <c r="L163" s="78"/>
      <c r="M163" s="78"/>
      <c r="N163" s="78"/>
      <c r="O163" s="78"/>
      <c r="P163" s="78"/>
      <c r="Q163" s="78"/>
      <c r="R163" s="78"/>
      <c r="S163" s="78"/>
      <c r="T163" s="78"/>
      <c r="U163" s="78"/>
      <c r="V163" s="78"/>
      <c r="W163" s="78"/>
      <c r="X163" s="78"/>
      <c r="Y163" s="78"/>
      <c r="Z163" s="78"/>
    </row>
    <row r="164" spans="1:26" ht="12.75" customHeight="1">
      <c r="A164" s="73" t="s">
        <v>784</v>
      </c>
      <c r="B164" s="73" t="s">
        <v>1048</v>
      </c>
      <c r="C164" s="74" t="s">
        <v>1065</v>
      </c>
      <c r="D164" s="75" t="s">
        <v>875</v>
      </c>
      <c r="E164" s="76">
        <v>44.25</v>
      </c>
      <c r="F164" s="106" t="s">
        <v>1051</v>
      </c>
      <c r="G164" s="78"/>
      <c r="H164" s="78"/>
      <c r="I164" s="78"/>
      <c r="J164" s="78"/>
      <c r="K164" s="78"/>
      <c r="L164" s="78"/>
      <c r="M164" s="78"/>
      <c r="N164" s="78"/>
      <c r="O164" s="78"/>
      <c r="P164" s="78"/>
      <c r="Q164" s="78"/>
      <c r="R164" s="78"/>
      <c r="S164" s="78"/>
      <c r="T164" s="78"/>
      <c r="U164" s="78"/>
      <c r="V164" s="78"/>
      <c r="W164" s="78"/>
      <c r="X164" s="78"/>
      <c r="Y164" s="78"/>
      <c r="Z164" s="78"/>
    </row>
    <row r="165" spans="1:26" ht="12.75" customHeight="1">
      <c r="A165" s="73" t="s">
        <v>784</v>
      </c>
      <c r="B165" s="73" t="s">
        <v>1048</v>
      </c>
      <c r="C165" s="74" t="s">
        <v>1066</v>
      </c>
      <c r="D165" s="75" t="s">
        <v>875</v>
      </c>
      <c r="E165" s="76">
        <v>855.5</v>
      </c>
      <c r="F165" s="106" t="s">
        <v>1051</v>
      </c>
      <c r="G165" s="78"/>
      <c r="H165" s="78"/>
      <c r="I165" s="78"/>
      <c r="J165" s="78"/>
      <c r="K165" s="78"/>
      <c r="L165" s="78"/>
      <c r="M165" s="78"/>
      <c r="N165" s="78"/>
      <c r="O165" s="78"/>
      <c r="P165" s="78"/>
      <c r="Q165" s="78"/>
      <c r="R165" s="78"/>
      <c r="S165" s="78"/>
      <c r="T165" s="78"/>
      <c r="U165" s="78"/>
      <c r="V165" s="78"/>
      <c r="W165" s="78"/>
      <c r="X165" s="78"/>
      <c r="Y165" s="78"/>
      <c r="Z165" s="78"/>
    </row>
    <row r="166" spans="1:26" ht="12.75" customHeight="1">
      <c r="A166" s="73" t="s">
        <v>784</v>
      </c>
      <c r="B166" s="73" t="s">
        <v>1048</v>
      </c>
      <c r="C166" s="74" t="s">
        <v>1067</v>
      </c>
      <c r="D166" s="75" t="s">
        <v>875</v>
      </c>
      <c r="E166" s="76">
        <v>60.2273</v>
      </c>
      <c r="F166" s="106" t="s">
        <v>1051</v>
      </c>
      <c r="G166" s="78"/>
      <c r="H166" s="78"/>
      <c r="I166" s="78"/>
      <c r="J166" s="78"/>
      <c r="K166" s="78"/>
      <c r="L166" s="78"/>
      <c r="M166" s="78"/>
      <c r="N166" s="78"/>
      <c r="O166" s="78"/>
      <c r="P166" s="78"/>
      <c r="Q166" s="78"/>
      <c r="R166" s="78"/>
      <c r="S166" s="78"/>
      <c r="T166" s="78"/>
      <c r="U166" s="78"/>
      <c r="V166" s="78"/>
      <c r="W166" s="78"/>
      <c r="X166" s="78"/>
      <c r="Y166" s="78"/>
      <c r="Z166" s="78"/>
    </row>
    <row r="167" spans="1:26" ht="12.75" customHeight="1">
      <c r="A167" s="73" t="s">
        <v>784</v>
      </c>
      <c r="B167" s="73" t="s">
        <v>1048</v>
      </c>
      <c r="C167" s="74" t="s">
        <v>1068</v>
      </c>
      <c r="D167" s="75" t="s">
        <v>875</v>
      </c>
      <c r="E167" s="76">
        <v>102.8133</v>
      </c>
      <c r="F167" s="106" t="s">
        <v>1051</v>
      </c>
      <c r="G167" s="78"/>
      <c r="H167" s="78"/>
      <c r="I167" s="78"/>
      <c r="J167" s="78"/>
      <c r="K167" s="78"/>
      <c r="L167" s="78"/>
      <c r="M167" s="78"/>
      <c r="N167" s="78"/>
      <c r="O167" s="78"/>
      <c r="P167" s="78"/>
      <c r="Q167" s="78"/>
      <c r="R167" s="78"/>
      <c r="S167" s="78"/>
      <c r="T167" s="78"/>
      <c r="U167" s="78"/>
      <c r="V167" s="78"/>
      <c r="W167" s="78"/>
      <c r="X167" s="78"/>
      <c r="Y167" s="78"/>
      <c r="Z167" s="78"/>
    </row>
    <row r="168" spans="1:26" ht="12.75" customHeight="1">
      <c r="A168" s="73" t="s">
        <v>784</v>
      </c>
      <c r="B168" s="73" t="s">
        <v>1048</v>
      </c>
      <c r="C168" s="74" t="s">
        <v>1069</v>
      </c>
      <c r="D168" s="75" t="s">
        <v>875</v>
      </c>
      <c r="E168" s="76">
        <v>3030.43</v>
      </c>
      <c r="F168" s="106" t="s">
        <v>1051</v>
      </c>
      <c r="G168" s="78"/>
      <c r="H168" s="78"/>
      <c r="I168" s="78"/>
      <c r="J168" s="78"/>
      <c r="K168" s="78"/>
      <c r="L168" s="78"/>
      <c r="M168" s="78"/>
      <c r="N168" s="78"/>
      <c r="O168" s="78"/>
      <c r="P168" s="78"/>
      <c r="Q168" s="78"/>
      <c r="R168" s="78"/>
      <c r="S168" s="78"/>
      <c r="T168" s="78"/>
      <c r="U168" s="78"/>
      <c r="V168" s="78"/>
      <c r="W168" s="78"/>
      <c r="X168" s="78"/>
      <c r="Y168" s="78"/>
      <c r="Z168" s="78"/>
    </row>
    <row r="169" spans="1:26" ht="12.75" customHeight="1">
      <c r="A169" s="73" t="s">
        <v>784</v>
      </c>
      <c r="B169" s="73" t="s">
        <v>1048</v>
      </c>
      <c r="C169" s="74" t="s">
        <v>1070</v>
      </c>
      <c r="D169" s="75" t="s">
        <v>875</v>
      </c>
      <c r="E169" s="76">
        <v>858.45</v>
      </c>
      <c r="F169" s="106" t="s">
        <v>1051</v>
      </c>
      <c r="G169" s="78"/>
      <c r="H169" s="78"/>
      <c r="I169" s="78"/>
      <c r="J169" s="78"/>
      <c r="K169" s="78"/>
      <c r="L169" s="78"/>
      <c r="M169" s="78"/>
      <c r="N169" s="78"/>
      <c r="O169" s="78"/>
      <c r="P169" s="78"/>
      <c r="Q169" s="78"/>
      <c r="R169" s="78"/>
      <c r="S169" s="78"/>
      <c r="T169" s="78"/>
      <c r="U169" s="78"/>
      <c r="V169" s="78"/>
      <c r="W169" s="78"/>
      <c r="X169" s="78"/>
      <c r="Y169" s="78"/>
      <c r="Z169" s="78"/>
    </row>
    <row r="170" spans="1:26" ht="12.75" customHeight="1">
      <c r="A170" s="73" t="s">
        <v>784</v>
      </c>
      <c r="B170" s="73" t="s">
        <v>1048</v>
      </c>
      <c r="C170" s="74" t="s">
        <v>1071</v>
      </c>
      <c r="D170" s="75" t="s">
        <v>875</v>
      </c>
      <c r="E170" s="76">
        <v>206.72329999999999</v>
      </c>
      <c r="F170" s="106" t="s">
        <v>1051</v>
      </c>
      <c r="G170" s="78"/>
      <c r="H170" s="78"/>
      <c r="I170" s="78"/>
      <c r="J170" s="78"/>
      <c r="K170" s="78"/>
      <c r="L170" s="78"/>
      <c r="M170" s="78"/>
      <c r="N170" s="78"/>
      <c r="O170" s="78"/>
      <c r="P170" s="78"/>
      <c r="Q170" s="78"/>
      <c r="R170" s="78"/>
      <c r="S170" s="78"/>
      <c r="T170" s="78"/>
      <c r="U170" s="78"/>
      <c r="V170" s="78"/>
      <c r="W170" s="78"/>
      <c r="X170" s="78"/>
      <c r="Y170" s="78"/>
      <c r="Z170" s="78"/>
    </row>
    <row r="171" spans="1:26" ht="15.75" customHeight="1">
      <c r="A171" s="73" t="s">
        <v>784</v>
      </c>
      <c r="B171" s="73" t="s">
        <v>1048</v>
      </c>
      <c r="C171" s="74" t="s">
        <v>1072</v>
      </c>
      <c r="D171" s="75" t="s">
        <v>875</v>
      </c>
      <c r="E171" s="76">
        <v>4425</v>
      </c>
      <c r="F171" s="106" t="s">
        <v>1051</v>
      </c>
      <c r="G171" s="78"/>
      <c r="H171" s="78"/>
      <c r="I171" s="78"/>
      <c r="J171" s="78"/>
      <c r="K171" s="78"/>
      <c r="L171" s="78"/>
      <c r="M171" s="78"/>
      <c r="N171" s="78"/>
      <c r="O171" s="78"/>
      <c r="P171" s="78"/>
      <c r="Q171" s="78"/>
      <c r="R171" s="78"/>
      <c r="S171" s="78"/>
      <c r="T171" s="78"/>
      <c r="U171" s="78"/>
      <c r="V171" s="78"/>
      <c r="W171" s="78"/>
      <c r="X171" s="78"/>
      <c r="Y171" s="78"/>
      <c r="Z171" s="78"/>
    </row>
    <row r="172" spans="1:26" ht="12.75" customHeight="1">
      <c r="A172" s="73" t="s">
        <v>784</v>
      </c>
      <c r="B172" s="73" t="s">
        <v>1048</v>
      </c>
      <c r="C172" s="74" t="s">
        <v>1073</v>
      </c>
      <c r="D172" s="75" t="s">
        <v>875</v>
      </c>
      <c r="E172" s="76">
        <v>13500.0026</v>
      </c>
      <c r="F172" s="106" t="s">
        <v>1051</v>
      </c>
      <c r="G172" s="78"/>
      <c r="H172" s="78"/>
      <c r="I172" s="78"/>
      <c r="J172" s="78"/>
      <c r="K172" s="78"/>
      <c r="L172" s="78"/>
      <c r="M172" s="78"/>
      <c r="N172" s="78"/>
      <c r="O172" s="78"/>
      <c r="P172" s="78"/>
      <c r="Q172" s="78"/>
      <c r="R172" s="78"/>
      <c r="S172" s="78"/>
      <c r="T172" s="78"/>
      <c r="U172" s="78"/>
      <c r="V172" s="78"/>
      <c r="W172" s="78"/>
      <c r="X172" s="78"/>
      <c r="Y172" s="78"/>
      <c r="Z172" s="78"/>
    </row>
    <row r="173" spans="1:26" ht="20.25" customHeight="1">
      <c r="A173" s="73" t="s">
        <v>784</v>
      </c>
      <c r="B173" s="73" t="s">
        <v>1048</v>
      </c>
      <c r="C173" s="74" t="s">
        <v>1074</v>
      </c>
      <c r="D173" s="75" t="s">
        <v>875</v>
      </c>
      <c r="E173" s="76">
        <v>1416</v>
      </c>
      <c r="F173" s="106" t="s">
        <v>1051</v>
      </c>
      <c r="G173" s="78"/>
      <c r="H173" s="78"/>
      <c r="I173" s="78"/>
      <c r="J173" s="78"/>
      <c r="K173" s="78"/>
      <c r="L173" s="78"/>
      <c r="M173" s="78"/>
      <c r="N173" s="78"/>
      <c r="O173" s="78"/>
      <c r="P173" s="78"/>
      <c r="Q173" s="78"/>
      <c r="R173" s="78"/>
      <c r="S173" s="78"/>
      <c r="T173" s="78"/>
      <c r="U173" s="78"/>
      <c r="V173" s="78"/>
      <c r="W173" s="78"/>
      <c r="X173" s="78"/>
      <c r="Y173" s="78"/>
      <c r="Z173" s="78"/>
    </row>
    <row r="174" spans="1:26" ht="21" customHeight="1">
      <c r="A174" s="73" t="s">
        <v>784</v>
      </c>
      <c r="B174" s="73" t="s">
        <v>1048</v>
      </c>
      <c r="C174" s="74" t="s">
        <v>1075</v>
      </c>
      <c r="D174" s="75" t="s">
        <v>875</v>
      </c>
      <c r="E174" s="76">
        <v>3.54</v>
      </c>
      <c r="F174" s="112" t="s">
        <v>1051</v>
      </c>
      <c r="G174" s="78"/>
      <c r="H174" s="78"/>
      <c r="I174" s="78"/>
      <c r="J174" s="78"/>
      <c r="K174" s="78"/>
      <c r="L174" s="78"/>
      <c r="M174" s="78"/>
      <c r="N174" s="78"/>
      <c r="O174" s="78"/>
      <c r="P174" s="78"/>
      <c r="Q174" s="78"/>
      <c r="R174" s="78"/>
      <c r="S174" s="78"/>
      <c r="T174" s="78"/>
      <c r="U174" s="78"/>
      <c r="V174" s="78"/>
      <c r="W174" s="78"/>
      <c r="X174" s="78"/>
      <c r="Y174" s="78"/>
      <c r="Z174" s="78"/>
    </row>
    <row r="175" spans="1:26" ht="18" customHeight="1">
      <c r="A175" s="73" t="s">
        <v>784</v>
      </c>
      <c r="B175" s="73" t="s">
        <v>1048</v>
      </c>
      <c r="C175" s="74" t="s">
        <v>1076</v>
      </c>
      <c r="D175" s="75" t="s">
        <v>875</v>
      </c>
      <c r="E175" s="76">
        <v>73.16</v>
      </c>
      <c r="F175" s="106" t="s">
        <v>1051</v>
      </c>
      <c r="G175" s="78"/>
      <c r="H175" s="78"/>
      <c r="I175" s="78"/>
      <c r="J175" s="78"/>
      <c r="K175" s="78"/>
      <c r="L175" s="78"/>
      <c r="M175" s="78"/>
      <c r="N175" s="78"/>
      <c r="O175" s="78"/>
      <c r="P175" s="78"/>
      <c r="Q175" s="78"/>
      <c r="R175" s="78"/>
      <c r="S175" s="78"/>
      <c r="T175" s="78"/>
      <c r="U175" s="78"/>
      <c r="V175" s="78"/>
      <c r="W175" s="78"/>
      <c r="X175" s="78"/>
      <c r="Y175" s="78"/>
      <c r="Z175" s="78"/>
    </row>
    <row r="176" spans="1:26" ht="20.25" customHeight="1">
      <c r="A176" s="73" t="s">
        <v>784</v>
      </c>
      <c r="B176" s="73" t="s">
        <v>1048</v>
      </c>
      <c r="C176" s="74" t="s">
        <v>1077</v>
      </c>
      <c r="D176" s="75" t="s">
        <v>875</v>
      </c>
      <c r="E176" s="76">
        <v>548.26499999999999</v>
      </c>
      <c r="F176" s="106" t="s">
        <v>1051</v>
      </c>
      <c r="G176" s="78"/>
      <c r="H176" s="78"/>
      <c r="I176" s="78"/>
      <c r="J176" s="78"/>
      <c r="K176" s="78"/>
      <c r="L176" s="78"/>
      <c r="M176" s="78"/>
      <c r="N176" s="78"/>
      <c r="O176" s="78"/>
      <c r="P176" s="78"/>
      <c r="Q176" s="78"/>
      <c r="R176" s="78"/>
      <c r="S176" s="78"/>
      <c r="T176" s="78"/>
      <c r="U176" s="78"/>
      <c r="V176" s="78"/>
      <c r="W176" s="78"/>
      <c r="X176" s="78"/>
      <c r="Y176" s="78"/>
      <c r="Z176" s="78"/>
    </row>
    <row r="177" spans="1:26" ht="25.5" customHeight="1">
      <c r="A177" s="73" t="s">
        <v>784</v>
      </c>
      <c r="B177" s="73" t="s">
        <v>1048</v>
      </c>
      <c r="C177" s="74" t="s">
        <v>1078</v>
      </c>
      <c r="D177" s="75" t="s">
        <v>875</v>
      </c>
      <c r="E177" s="76">
        <v>526.32500000000005</v>
      </c>
      <c r="F177" s="106" t="s">
        <v>1051</v>
      </c>
      <c r="G177" s="78"/>
      <c r="H177" s="78"/>
      <c r="I177" s="78"/>
      <c r="J177" s="78"/>
      <c r="K177" s="78"/>
      <c r="L177" s="78"/>
      <c r="M177" s="78"/>
      <c r="N177" s="78"/>
      <c r="O177" s="78"/>
      <c r="P177" s="78"/>
      <c r="Q177" s="78"/>
      <c r="R177" s="78"/>
      <c r="S177" s="78"/>
      <c r="T177" s="78"/>
      <c r="U177" s="78"/>
      <c r="V177" s="78"/>
      <c r="W177" s="78"/>
      <c r="X177" s="78"/>
      <c r="Y177" s="78"/>
      <c r="Z177" s="78"/>
    </row>
    <row r="178" spans="1:26" ht="19.5" customHeight="1">
      <c r="A178" s="73" t="s">
        <v>784</v>
      </c>
      <c r="B178" s="73" t="s">
        <v>1048</v>
      </c>
      <c r="C178" s="74" t="s">
        <v>1079</v>
      </c>
      <c r="D178" s="75" t="s">
        <v>875</v>
      </c>
      <c r="E178" s="76">
        <v>3.54</v>
      </c>
      <c r="F178" s="112" t="s">
        <v>1051</v>
      </c>
      <c r="G178" s="78"/>
      <c r="H178" s="78"/>
      <c r="I178" s="78"/>
      <c r="J178" s="78"/>
      <c r="K178" s="78"/>
      <c r="L178" s="78"/>
      <c r="M178" s="78"/>
      <c r="N178" s="78"/>
      <c r="O178" s="78"/>
      <c r="P178" s="78"/>
      <c r="Q178" s="78"/>
      <c r="R178" s="78"/>
      <c r="S178" s="78"/>
      <c r="T178" s="78"/>
      <c r="U178" s="78"/>
      <c r="V178" s="78"/>
      <c r="W178" s="78"/>
      <c r="X178" s="78"/>
      <c r="Y178" s="78"/>
      <c r="Z178" s="78"/>
    </row>
    <row r="179" spans="1:26" ht="27.75" customHeight="1">
      <c r="A179" s="73" t="s">
        <v>784</v>
      </c>
      <c r="B179" s="73" t="s">
        <v>1048</v>
      </c>
      <c r="C179" s="74" t="s">
        <v>1080</v>
      </c>
      <c r="D179" s="75" t="s">
        <v>875</v>
      </c>
      <c r="E179" s="76">
        <v>265.5</v>
      </c>
      <c r="F179" s="106" t="s">
        <v>1051</v>
      </c>
      <c r="G179" s="78"/>
      <c r="H179" s="78"/>
      <c r="I179" s="78"/>
      <c r="J179" s="78"/>
      <c r="K179" s="78"/>
      <c r="L179" s="78"/>
      <c r="M179" s="78"/>
      <c r="N179" s="78"/>
      <c r="O179" s="78"/>
      <c r="P179" s="78"/>
      <c r="Q179" s="78"/>
      <c r="R179" s="78"/>
      <c r="S179" s="78"/>
      <c r="T179" s="78"/>
      <c r="U179" s="78"/>
      <c r="V179" s="78"/>
      <c r="W179" s="78"/>
      <c r="X179" s="78"/>
      <c r="Y179" s="78"/>
      <c r="Z179" s="78"/>
    </row>
    <row r="180" spans="1:26" ht="21.75" customHeight="1">
      <c r="A180" s="113" t="s">
        <v>680</v>
      </c>
      <c r="B180" s="113" t="s">
        <v>1081</v>
      </c>
      <c r="C180" s="114" t="s">
        <v>1082</v>
      </c>
      <c r="D180" s="115" t="s">
        <v>875</v>
      </c>
      <c r="E180" s="343">
        <v>1.9823999999999999</v>
      </c>
      <c r="F180" s="116" t="s">
        <v>1083</v>
      </c>
      <c r="G180" s="78"/>
      <c r="H180" s="78"/>
      <c r="I180" s="78"/>
      <c r="J180" s="78"/>
      <c r="K180" s="78"/>
      <c r="L180" s="78"/>
      <c r="M180" s="78"/>
      <c r="N180" s="78"/>
      <c r="O180" s="78"/>
      <c r="P180" s="78"/>
      <c r="Q180" s="78"/>
      <c r="R180" s="78"/>
      <c r="S180" s="78"/>
      <c r="T180" s="78"/>
      <c r="U180" s="78"/>
      <c r="V180" s="78"/>
      <c r="W180" s="78"/>
      <c r="X180" s="78"/>
      <c r="Y180" s="78"/>
      <c r="Z180" s="78"/>
    </row>
    <row r="181" spans="1:26" ht="22.5" customHeight="1">
      <c r="A181" s="73" t="s">
        <v>770</v>
      </c>
      <c r="B181" s="73" t="s">
        <v>1084</v>
      </c>
      <c r="C181" s="74" t="s">
        <v>1085</v>
      </c>
      <c r="D181" s="75" t="s">
        <v>875</v>
      </c>
      <c r="E181" s="76">
        <v>7773.84</v>
      </c>
      <c r="F181" s="106" t="s">
        <v>1086</v>
      </c>
      <c r="G181" s="78"/>
      <c r="H181" s="78"/>
      <c r="I181" s="78"/>
      <c r="J181" s="78"/>
      <c r="K181" s="78"/>
      <c r="L181" s="78"/>
      <c r="M181" s="78"/>
      <c r="N181" s="78"/>
      <c r="O181" s="78"/>
      <c r="P181" s="78"/>
      <c r="Q181" s="78"/>
      <c r="R181" s="78"/>
      <c r="S181" s="78"/>
      <c r="T181" s="78"/>
      <c r="U181" s="78"/>
      <c r="V181" s="78"/>
      <c r="W181" s="78"/>
      <c r="X181" s="78"/>
      <c r="Y181" s="78"/>
      <c r="Z181" s="78"/>
    </row>
    <row r="182" spans="1:26" ht="12.75" customHeight="1">
      <c r="A182" s="73" t="s">
        <v>770</v>
      </c>
      <c r="B182" s="73" t="s">
        <v>1084</v>
      </c>
      <c r="C182" s="74" t="s">
        <v>1087</v>
      </c>
      <c r="D182" s="75" t="s">
        <v>875</v>
      </c>
      <c r="E182" s="76">
        <v>9343.24</v>
      </c>
      <c r="F182" s="106" t="s">
        <v>1086</v>
      </c>
      <c r="G182" s="78"/>
      <c r="H182" s="78"/>
      <c r="I182" s="78"/>
      <c r="J182" s="78"/>
      <c r="K182" s="78"/>
      <c r="L182" s="78"/>
      <c r="M182" s="78"/>
      <c r="N182" s="78"/>
      <c r="O182" s="78"/>
      <c r="P182" s="78"/>
      <c r="Q182" s="78"/>
      <c r="R182" s="78"/>
      <c r="S182" s="78"/>
      <c r="T182" s="78"/>
      <c r="U182" s="78"/>
      <c r="V182" s="78"/>
      <c r="W182" s="78"/>
      <c r="X182" s="78"/>
      <c r="Y182" s="78"/>
      <c r="Z182" s="78"/>
    </row>
    <row r="183" spans="1:26" ht="23.25" customHeight="1">
      <c r="A183" s="73" t="s">
        <v>770</v>
      </c>
      <c r="B183" s="73" t="s">
        <v>1084</v>
      </c>
      <c r="C183" s="74" t="s">
        <v>1088</v>
      </c>
      <c r="D183" s="75" t="s">
        <v>875</v>
      </c>
      <c r="E183" s="76">
        <v>10915</v>
      </c>
      <c r="F183" s="106" t="s">
        <v>1086</v>
      </c>
      <c r="G183" s="78"/>
      <c r="H183" s="78"/>
      <c r="I183" s="78"/>
      <c r="J183" s="78"/>
      <c r="K183" s="78"/>
      <c r="L183" s="78"/>
      <c r="M183" s="78"/>
      <c r="N183" s="78"/>
      <c r="O183" s="78"/>
      <c r="P183" s="78"/>
      <c r="Q183" s="78"/>
      <c r="R183" s="78"/>
      <c r="S183" s="78"/>
      <c r="T183" s="78"/>
      <c r="U183" s="78"/>
      <c r="V183" s="78"/>
      <c r="W183" s="78"/>
      <c r="X183" s="78"/>
      <c r="Y183" s="78"/>
      <c r="Z183" s="78"/>
    </row>
    <row r="184" spans="1:26" ht="20.25" customHeight="1">
      <c r="A184" s="73" t="s">
        <v>770</v>
      </c>
      <c r="B184" s="73" t="s">
        <v>1084</v>
      </c>
      <c r="C184" s="74" t="s">
        <v>1089</v>
      </c>
      <c r="D184" s="75" t="s">
        <v>875</v>
      </c>
      <c r="E184" s="76">
        <v>3923.5</v>
      </c>
      <c r="F184" s="106" t="s">
        <v>1086</v>
      </c>
      <c r="G184" s="78"/>
      <c r="H184" s="78"/>
      <c r="I184" s="78"/>
      <c r="J184" s="78"/>
      <c r="K184" s="78"/>
      <c r="L184" s="78"/>
      <c r="M184" s="78"/>
      <c r="N184" s="78"/>
      <c r="O184" s="78"/>
      <c r="P184" s="78"/>
      <c r="Q184" s="78"/>
      <c r="R184" s="78"/>
      <c r="S184" s="78"/>
      <c r="T184" s="78"/>
      <c r="U184" s="78"/>
      <c r="V184" s="78"/>
      <c r="W184" s="78"/>
      <c r="X184" s="78"/>
      <c r="Y184" s="78"/>
      <c r="Z184" s="78"/>
    </row>
    <row r="185" spans="1:26" ht="13.5" customHeight="1">
      <c r="A185" s="73" t="s">
        <v>770</v>
      </c>
      <c r="B185" s="73" t="s">
        <v>1084</v>
      </c>
      <c r="C185" s="74" t="s">
        <v>1090</v>
      </c>
      <c r="D185" s="75" t="s">
        <v>875</v>
      </c>
      <c r="E185" s="76">
        <v>4543</v>
      </c>
      <c r="F185" s="106" t="s">
        <v>1086</v>
      </c>
      <c r="G185" s="78"/>
      <c r="H185" s="78"/>
      <c r="I185" s="78"/>
      <c r="J185" s="78"/>
      <c r="K185" s="78"/>
      <c r="L185" s="78"/>
      <c r="M185" s="78"/>
      <c r="N185" s="78"/>
      <c r="O185" s="78"/>
      <c r="P185" s="78"/>
      <c r="Q185" s="78"/>
      <c r="R185" s="78"/>
      <c r="S185" s="78"/>
      <c r="T185" s="78"/>
      <c r="U185" s="78"/>
      <c r="V185" s="78"/>
      <c r="W185" s="78"/>
      <c r="X185" s="78"/>
      <c r="Y185" s="78"/>
      <c r="Z185" s="78"/>
    </row>
    <row r="186" spans="1:26" ht="16.5" customHeight="1">
      <c r="A186" s="73" t="s">
        <v>770</v>
      </c>
      <c r="B186" s="73" t="s">
        <v>1084</v>
      </c>
      <c r="C186" s="74" t="s">
        <v>1091</v>
      </c>
      <c r="D186" s="75" t="s">
        <v>875</v>
      </c>
      <c r="E186" s="76">
        <v>9204</v>
      </c>
      <c r="F186" s="106" t="s">
        <v>1086</v>
      </c>
      <c r="G186" s="78"/>
      <c r="H186" s="78"/>
      <c r="I186" s="78"/>
      <c r="J186" s="78"/>
      <c r="K186" s="78"/>
      <c r="L186" s="78"/>
      <c r="M186" s="78"/>
      <c r="N186" s="78"/>
      <c r="O186" s="78"/>
      <c r="P186" s="78"/>
      <c r="Q186" s="78"/>
      <c r="R186" s="78"/>
      <c r="S186" s="78"/>
      <c r="T186" s="78"/>
      <c r="U186" s="78"/>
      <c r="V186" s="78"/>
      <c r="W186" s="78"/>
      <c r="X186" s="78"/>
      <c r="Y186" s="78"/>
      <c r="Z186" s="78"/>
    </row>
    <row r="187" spans="1:26" ht="15.75" customHeight="1">
      <c r="A187" s="73" t="s">
        <v>770</v>
      </c>
      <c r="B187" s="73" t="s">
        <v>1084</v>
      </c>
      <c r="C187" s="74" t="s">
        <v>1092</v>
      </c>
      <c r="D187" s="75" t="s">
        <v>875</v>
      </c>
      <c r="E187" s="76">
        <v>1239</v>
      </c>
      <c r="F187" s="106" t="s">
        <v>1086</v>
      </c>
      <c r="G187" s="78"/>
      <c r="H187" s="78"/>
      <c r="I187" s="78"/>
      <c r="J187" s="78"/>
      <c r="K187" s="78"/>
      <c r="L187" s="78"/>
      <c r="M187" s="78"/>
      <c r="N187" s="78"/>
      <c r="O187" s="78"/>
      <c r="P187" s="78"/>
      <c r="Q187" s="78"/>
      <c r="R187" s="78"/>
      <c r="S187" s="78"/>
      <c r="T187" s="78"/>
      <c r="U187" s="78"/>
      <c r="V187" s="78"/>
      <c r="W187" s="78"/>
      <c r="X187" s="78"/>
      <c r="Y187" s="78"/>
      <c r="Z187" s="78"/>
    </row>
    <row r="188" spans="1:26" ht="15.75" customHeight="1">
      <c r="A188" s="73" t="s">
        <v>770</v>
      </c>
      <c r="B188" s="73" t="s">
        <v>1084</v>
      </c>
      <c r="C188" s="74" t="s">
        <v>1093</v>
      </c>
      <c r="D188" s="75" t="s">
        <v>875</v>
      </c>
      <c r="E188" s="76">
        <v>1239</v>
      </c>
      <c r="F188" s="106" t="s">
        <v>1086</v>
      </c>
      <c r="G188" s="78"/>
      <c r="H188" s="78"/>
      <c r="I188" s="78"/>
      <c r="J188" s="78"/>
      <c r="K188" s="78"/>
      <c r="L188" s="78"/>
      <c r="M188" s="78"/>
      <c r="N188" s="78"/>
      <c r="O188" s="78"/>
      <c r="P188" s="78"/>
      <c r="Q188" s="78"/>
      <c r="R188" s="78"/>
      <c r="S188" s="78"/>
      <c r="T188" s="78"/>
      <c r="U188" s="78"/>
      <c r="V188" s="78"/>
      <c r="W188" s="78"/>
      <c r="X188" s="78"/>
      <c r="Y188" s="78"/>
      <c r="Z188" s="78"/>
    </row>
    <row r="189" spans="1:26" ht="32.25" customHeight="1">
      <c r="A189" s="117" t="s">
        <v>719</v>
      </c>
      <c r="B189" s="117" t="s">
        <v>1094</v>
      </c>
      <c r="C189" s="117" t="s">
        <v>1095</v>
      </c>
      <c r="D189" s="118" t="s">
        <v>875</v>
      </c>
      <c r="E189" s="344">
        <v>54999.99</v>
      </c>
      <c r="F189" s="119" t="s">
        <v>1096</v>
      </c>
      <c r="G189" s="78"/>
      <c r="H189" s="78"/>
      <c r="I189" s="78"/>
      <c r="J189" s="78"/>
      <c r="K189" s="78"/>
      <c r="L189" s="78"/>
      <c r="M189" s="78"/>
      <c r="N189" s="78"/>
      <c r="O189" s="78"/>
      <c r="P189" s="78"/>
      <c r="Q189" s="78"/>
      <c r="R189" s="78"/>
      <c r="S189" s="78"/>
      <c r="T189" s="78"/>
      <c r="U189" s="78"/>
      <c r="V189" s="78"/>
      <c r="W189" s="78"/>
      <c r="X189" s="78"/>
      <c r="Y189" s="78"/>
      <c r="Z189" s="78"/>
    </row>
    <row r="190" spans="1:26" ht="30.75" customHeight="1">
      <c r="A190" s="117" t="s">
        <v>719</v>
      </c>
      <c r="B190" s="117" t="s">
        <v>1094</v>
      </c>
      <c r="C190" s="117" t="s">
        <v>1097</v>
      </c>
      <c r="D190" s="118" t="s">
        <v>875</v>
      </c>
      <c r="E190" s="344">
        <v>17023.8</v>
      </c>
      <c r="F190" s="119" t="s">
        <v>1096</v>
      </c>
      <c r="G190" s="78"/>
      <c r="H190" s="78"/>
      <c r="I190" s="78"/>
      <c r="J190" s="78"/>
      <c r="K190" s="78"/>
      <c r="L190" s="78"/>
      <c r="M190" s="78"/>
      <c r="N190" s="78"/>
      <c r="O190" s="78"/>
      <c r="P190" s="78"/>
      <c r="Q190" s="78"/>
      <c r="R190" s="78"/>
      <c r="S190" s="78"/>
      <c r="T190" s="78"/>
      <c r="U190" s="78"/>
      <c r="V190" s="78"/>
      <c r="W190" s="78"/>
      <c r="X190" s="78"/>
      <c r="Y190" s="78"/>
      <c r="Z190" s="78"/>
    </row>
    <row r="191" spans="1:26" ht="25.5" customHeight="1">
      <c r="A191" s="120" t="s">
        <v>1098</v>
      </c>
      <c r="B191" s="117" t="s">
        <v>1094</v>
      </c>
      <c r="C191" s="121" t="s">
        <v>1099</v>
      </c>
      <c r="D191" s="122" t="s">
        <v>875</v>
      </c>
      <c r="E191" s="345">
        <v>4130</v>
      </c>
      <c r="F191" s="123" t="s">
        <v>1100</v>
      </c>
      <c r="G191" s="78"/>
      <c r="H191" s="78"/>
      <c r="I191" s="78"/>
      <c r="J191" s="78"/>
      <c r="K191" s="78"/>
      <c r="L191" s="78"/>
      <c r="M191" s="78"/>
      <c r="N191" s="78"/>
      <c r="O191" s="78"/>
      <c r="P191" s="78"/>
      <c r="Q191" s="78"/>
      <c r="R191" s="78"/>
      <c r="S191" s="78"/>
      <c r="T191" s="78"/>
      <c r="U191" s="78"/>
      <c r="V191" s="78"/>
      <c r="W191" s="78"/>
      <c r="X191" s="78"/>
      <c r="Y191" s="78"/>
      <c r="Z191" s="78"/>
    </row>
    <row r="192" spans="1:26" ht="15.75" customHeight="1">
      <c r="A192" s="120" t="s">
        <v>1098</v>
      </c>
      <c r="B192" s="117" t="s">
        <v>1094</v>
      </c>
      <c r="C192" s="121" t="s">
        <v>1101</v>
      </c>
      <c r="D192" s="122" t="s">
        <v>875</v>
      </c>
      <c r="E192" s="345">
        <v>16048</v>
      </c>
      <c r="F192" s="123" t="s">
        <v>1100</v>
      </c>
      <c r="G192" s="78"/>
      <c r="H192" s="78"/>
      <c r="I192" s="78"/>
      <c r="J192" s="78"/>
      <c r="K192" s="78"/>
      <c r="L192" s="78"/>
      <c r="M192" s="78"/>
      <c r="N192" s="78"/>
      <c r="O192" s="78"/>
      <c r="P192" s="78"/>
      <c r="Q192" s="78"/>
      <c r="R192" s="78"/>
      <c r="S192" s="78"/>
      <c r="T192" s="78"/>
      <c r="U192" s="78"/>
      <c r="V192" s="78"/>
      <c r="W192" s="78"/>
      <c r="X192" s="78"/>
      <c r="Y192" s="78"/>
      <c r="Z192" s="78"/>
    </row>
    <row r="193" spans="1:26" ht="27.75" customHeight="1">
      <c r="A193" s="120" t="s">
        <v>1098</v>
      </c>
      <c r="B193" s="117" t="s">
        <v>1094</v>
      </c>
      <c r="C193" s="121" t="s">
        <v>1102</v>
      </c>
      <c r="D193" s="124" t="s">
        <v>875</v>
      </c>
      <c r="E193" s="345">
        <v>24502.7</v>
      </c>
      <c r="F193" s="123" t="s">
        <v>1100</v>
      </c>
      <c r="G193" s="78"/>
      <c r="H193" s="78"/>
      <c r="I193" s="78"/>
      <c r="J193" s="78"/>
      <c r="K193" s="78"/>
      <c r="L193" s="78"/>
      <c r="M193" s="78"/>
      <c r="N193" s="78"/>
      <c r="O193" s="78"/>
      <c r="P193" s="78"/>
      <c r="Q193" s="78"/>
      <c r="R193" s="78"/>
      <c r="S193" s="78"/>
      <c r="T193" s="78"/>
      <c r="U193" s="78"/>
      <c r="V193" s="78"/>
      <c r="W193" s="78"/>
      <c r="X193" s="78"/>
      <c r="Y193" s="78"/>
      <c r="Z193" s="78"/>
    </row>
    <row r="194" spans="1:26" ht="34.5" customHeight="1">
      <c r="A194" s="117" t="s">
        <v>1103</v>
      </c>
      <c r="B194" s="117" t="s">
        <v>1094</v>
      </c>
      <c r="C194" s="117" t="s">
        <v>1104</v>
      </c>
      <c r="D194" s="118" t="s">
        <v>875</v>
      </c>
      <c r="E194" s="344">
        <v>715000</v>
      </c>
      <c r="F194" s="119" t="s">
        <v>1105</v>
      </c>
      <c r="G194" s="78"/>
      <c r="H194" s="78"/>
      <c r="I194" s="78"/>
      <c r="J194" s="78"/>
      <c r="K194" s="78"/>
      <c r="L194" s="78"/>
      <c r="M194" s="78"/>
      <c r="N194" s="78"/>
      <c r="O194" s="78"/>
      <c r="P194" s="78"/>
      <c r="Q194" s="78"/>
      <c r="R194" s="78"/>
      <c r="S194" s="78"/>
      <c r="T194" s="78"/>
      <c r="U194" s="78"/>
      <c r="V194" s="78"/>
      <c r="W194" s="78"/>
      <c r="X194" s="78"/>
      <c r="Y194" s="78"/>
      <c r="Z194" s="78"/>
    </row>
    <row r="195" spans="1:26" ht="23.25" customHeight="1">
      <c r="A195" s="117" t="s">
        <v>1106</v>
      </c>
      <c r="B195" s="117" t="s">
        <v>1094</v>
      </c>
      <c r="C195" s="117" t="s">
        <v>1107</v>
      </c>
      <c r="D195" s="118" t="s">
        <v>875</v>
      </c>
      <c r="E195" s="344">
        <v>60742.81</v>
      </c>
      <c r="F195" s="119" t="s">
        <v>1096</v>
      </c>
      <c r="G195" s="78"/>
      <c r="H195" s="78"/>
      <c r="I195" s="78"/>
      <c r="J195" s="78"/>
      <c r="K195" s="78"/>
      <c r="L195" s="78"/>
      <c r="M195" s="78"/>
      <c r="N195" s="78"/>
      <c r="O195" s="78"/>
      <c r="P195" s="78"/>
      <c r="Q195" s="78"/>
      <c r="R195" s="78"/>
      <c r="S195" s="78"/>
      <c r="T195" s="78"/>
      <c r="U195" s="78"/>
      <c r="V195" s="78"/>
      <c r="W195" s="78"/>
      <c r="X195" s="78"/>
      <c r="Y195" s="78"/>
      <c r="Z195" s="78"/>
    </row>
    <row r="196" spans="1:26" ht="25.5" customHeight="1">
      <c r="A196" s="94" t="s">
        <v>1106</v>
      </c>
      <c r="B196" s="117" t="s">
        <v>1094</v>
      </c>
      <c r="C196" s="117" t="s">
        <v>1108</v>
      </c>
      <c r="D196" s="118" t="s">
        <v>875</v>
      </c>
      <c r="E196" s="344">
        <v>30385</v>
      </c>
      <c r="F196" s="119" t="s">
        <v>1096</v>
      </c>
      <c r="G196" s="78"/>
      <c r="H196" s="78"/>
      <c r="I196" s="78"/>
      <c r="J196" s="78"/>
      <c r="K196" s="78"/>
      <c r="L196" s="78"/>
      <c r="M196" s="78"/>
      <c r="N196" s="78"/>
      <c r="O196" s="78"/>
      <c r="P196" s="78"/>
      <c r="Q196" s="78"/>
      <c r="R196" s="78"/>
      <c r="S196" s="78"/>
      <c r="T196" s="78"/>
      <c r="U196" s="78"/>
      <c r="V196" s="78"/>
      <c r="W196" s="78"/>
      <c r="X196" s="78"/>
      <c r="Y196" s="78"/>
      <c r="Z196" s="78"/>
    </row>
    <row r="197" spans="1:26" ht="12.75" customHeight="1">
      <c r="A197" s="117" t="s">
        <v>1106</v>
      </c>
      <c r="B197" s="117" t="s">
        <v>1094</v>
      </c>
      <c r="C197" s="117" t="s">
        <v>1109</v>
      </c>
      <c r="D197" s="118" t="s">
        <v>875</v>
      </c>
      <c r="E197" s="344">
        <v>79818.740000000005</v>
      </c>
      <c r="F197" s="119" t="s">
        <v>1096</v>
      </c>
      <c r="G197" s="78"/>
      <c r="H197" s="78"/>
      <c r="I197" s="78"/>
      <c r="J197" s="78"/>
      <c r="K197" s="78"/>
      <c r="L197" s="78"/>
      <c r="M197" s="78"/>
      <c r="N197" s="78"/>
      <c r="O197" s="78"/>
      <c r="P197" s="78"/>
      <c r="Q197" s="78"/>
      <c r="R197" s="78"/>
      <c r="S197" s="78"/>
      <c r="T197" s="78"/>
      <c r="U197" s="78"/>
      <c r="V197" s="78"/>
      <c r="W197" s="78"/>
      <c r="X197" s="78"/>
      <c r="Y197" s="78"/>
      <c r="Z197" s="78"/>
    </row>
    <row r="198" spans="1:26" ht="12.75" customHeight="1">
      <c r="A198" s="94" t="s">
        <v>1106</v>
      </c>
      <c r="B198" s="117" t="s">
        <v>1094</v>
      </c>
      <c r="C198" s="117" t="s">
        <v>1110</v>
      </c>
      <c r="D198" s="118" t="s">
        <v>875</v>
      </c>
      <c r="E198" s="344">
        <v>4500</v>
      </c>
      <c r="F198" s="119" t="s">
        <v>1111</v>
      </c>
      <c r="G198" s="78"/>
      <c r="H198" s="78"/>
      <c r="I198" s="78"/>
      <c r="J198" s="78"/>
      <c r="K198" s="78"/>
      <c r="L198" s="78"/>
      <c r="M198" s="78"/>
      <c r="N198" s="78"/>
      <c r="O198" s="78"/>
      <c r="P198" s="78"/>
      <c r="Q198" s="78"/>
      <c r="R198" s="78"/>
      <c r="S198" s="78"/>
      <c r="T198" s="78"/>
      <c r="U198" s="78"/>
      <c r="V198" s="78"/>
      <c r="W198" s="78"/>
      <c r="X198" s="78"/>
      <c r="Y198" s="78"/>
      <c r="Z198" s="78"/>
    </row>
    <row r="199" spans="1:26" ht="12.75" customHeight="1">
      <c r="A199" s="94" t="s">
        <v>1106</v>
      </c>
      <c r="B199" s="117" t="s">
        <v>1094</v>
      </c>
      <c r="C199" s="95" t="s">
        <v>1112</v>
      </c>
      <c r="D199" s="96" t="s">
        <v>875</v>
      </c>
      <c r="E199" s="339">
        <v>44840</v>
      </c>
      <c r="F199" s="97" t="s">
        <v>1113</v>
      </c>
      <c r="G199" s="78"/>
      <c r="H199" s="78"/>
      <c r="I199" s="78"/>
      <c r="J199" s="78"/>
      <c r="K199" s="78"/>
      <c r="L199" s="78"/>
      <c r="M199" s="78"/>
      <c r="N199" s="78"/>
      <c r="O199" s="78"/>
      <c r="P199" s="78"/>
      <c r="Q199" s="78"/>
      <c r="R199" s="78"/>
      <c r="S199" s="78"/>
      <c r="T199" s="78"/>
      <c r="U199" s="78"/>
      <c r="V199" s="78"/>
      <c r="W199" s="78"/>
      <c r="X199" s="78"/>
      <c r="Y199" s="78"/>
      <c r="Z199" s="78"/>
    </row>
    <row r="200" spans="1:26" ht="13.5" customHeight="1">
      <c r="A200" s="117" t="s">
        <v>1106</v>
      </c>
      <c r="B200" s="117" t="s">
        <v>1094</v>
      </c>
      <c r="C200" s="117" t="s">
        <v>1114</v>
      </c>
      <c r="D200" s="118" t="s">
        <v>875</v>
      </c>
      <c r="E200" s="344">
        <v>8850</v>
      </c>
      <c r="F200" s="119" t="s">
        <v>1096</v>
      </c>
      <c r="G200" s="78"/>
      <c r="H200" s="78"/>
      <c r="I200" s="78"/>
      <c r="J200" s="78"/>
      <c r="K200" s="78"/>
      <c r="L200" s="78"/>
      <c r="M200" s="78"/>
      <c r="N200" s="78"/>
      <c r="O200" s="78"/>
      <c r="P200" s="78"/>
      <c r="Q200" s="78"/>
      <c r="R200" s="78"/>
      <c r="S200" s="78"/>
      <c r="T200" s="78"/>
      <c r="U200" s="78"/>
      <c r="V200" s="78"/>
      <c r="W200" s="78"/>
      <c r="X200" s="78"/>
      <c r="Y200" s="78"/>
      <c r="Z200" s="78"/>
    </row>
    <row r="201" spans="1:26" ht="13.5" customHeight="1">
      <c r="A201" s="94" t="s">
        <v>1115</v>
      </c>
      <c r="B201" s="117" t="s">
        <v>1094</v>
      </c>
      <c r="C201" s="125" t="s">
        <v>1116</v>
      </c>
      <c r="D201" s="126" t="s">
        <v>875</v>
      </c>
      <c r="E201" s="346">
        <v>45459.5</v>
      </c>
      <c r="F201" s="127" t="s">
        <v>1117</v>
      </c>
      <c r="G201" s="78"/>
      <c r="H201" s="78"/>
      <c r="I201" s="78"/>
      <c r="J201" s="78"/>
      <c r="K201" s="78"/>
      <c r="L201" s="78"/>
      <c r="M201" s="78"/>
      <c r="N201" s="78"/>
      <c r="O201" s="78"/>
      <c r="P201" s="78"/>
      <c r="Q201" s="78"/>
      <c r="R201" s="78"/>
      <c r="S201" s="78"/>
      <c r="T201" s="78"/>
      <c r="U201" s="78"/>
      <c r="V201" s="78"/>
      <c r="W201" s="78"/>
      <c r="X201" s="78"/>
      <c r="Y201" s="78"/>
      <c r="Z201" s="78"/>
    </row>
    <row r="202" spans="1:26" ht="15.75" customHeight="1">
      <c r="A202" s="94" t="s">
        <v>1115</v>
      </c>
      <c r="B202" s="117" t="s">
        <v>1094</v>
      </c>
      <c r="C202" s="125" t="s">
        <v>1118</v>
      </c>
      <c r="D202" s="126" t="s">
        <v>875</v>
      </c>
      <c r="E202" s="346">
        <v>7500</v>
      </c>
      <c r="F202" s="127" t="s">
        <v>1119</v>
      </c>
      <c r="G202" s="78"/>
      <c r="H202" s="78"/>
      <c r="I202" s="78"/>
      <c r="J202" s="78"/>
      <c r="K202" s="78"/>
      <c r="L202" s="78"/>
      <c r="M202" s="78"/>
      <c r="N202" s="78"/>
      <c r="O202" s="78"/>
      <c r="P202" s="78"/>
      <c r="Q202" s="78"/>
      <c r="R202" s="78"/>
      <c r="S202" s="78"/>
      <c r="T202" s="78"/>
      <c r="U202" s="78"/>
      <c r="V202" s="78"/>
      <c r="W202" s="78"/>
      <c r="X202" s="78"/>
      <c r="Y202" s="78"/>
      <c r="Z202" s="78"/>
    </row>
    <row r="203" spans="1:26" ht="15" customHeight="1">
      <c r="A203" s="128" t="s">
        <v>804</v>
      </c>
      <c r="B203" s="128" t="s">
        <v>1120</v>
      </c>
      <c r="C203" s="129" t="s">
        <v>1121</v>
      </c>
      <c r="D203" s="130" t="s">
        <v>875</v>
      </c>
      <c r="E203" s="347">
        <v>68.44</v>
      </c>
      <c r="F203" s="131" t="s">
        <v>1122</v>
      </c>
      <c r="G203" s="78"/>
      <c r="H203" s="78"/>
      <c r="I203" s="78"/>
      <c r="J203" s="78"/>
      <c r="K203" s="78"/>
      <c r="L203" s="78"/>
      <c r="M203" s="78"/>
      <c r="N203" s="78"/>
      <c r="O203" s="78"/>
      <c r="P203" s="78"/>
      <c r="Q203" s="78"/>
      <c r="R203" s="78"/>
      <c r="S203" s="78"/>
      <c r="T203" s="78"/>
      <c r="U203" s="78"/>
      <c r="V203" s="78"/>
      <c r="W203" s="78"/>
      <c r="X203" s="78"/>
      <c r="Y203" s="78"/>
      <c r="Z203" s="78"/>
    </row>
    <row r="204" spans="1:26" ht="15" customHeight="1">
      <c r="A204" s="128" t="s">
        <v>804</v>
      </c>
      <c r="B204" s="128" t="s">
        <v>1120</v>
      </c>
      <c r="C204" s="129" t="s">
        <v>1123</v>
      </c>
      <c r="D204" s="130" t="s">
        <v>875</v>
      </c>
      <c r="E204" s="347">
        <v>3935.3</v>
      </c>
      <c r="F204" s="131" t="s">
        <v>1122</v>
      </c>
      <c r="G204" s="78"/>
      <c r="H204" s="78"/>
      <c r="I204" s="78"/>
      <c r="J204" s="78"/>
      <c r="K204" s="78"/>
      <c r="L204" s="78"/>
      <c r="M204" s="78"/>
      <c r="N204" s="78"/>
      <c r="O204" s="78"/>
      <c r="P204" s="78"/>
      <c r="Q204" s="78"/>
      <c r="R204" s="78"/>
      <c r="S204" s="78"/>
      <c r="T204" s="78"/>
      <c r="U204" s="78"/>
      <c r="V204" s="78"/>
      <c r="W204" s="78"/>
      <c r="X204" s="78"/>
      <c r="Y204" s="78"/>
      <c r="Z204" s="78"/>
    </row>
    <row r="205" spans="1:26" ht="13.5" customHeight="1">
      <c r="A205" s="128" t="s">
        <v>804</v>
      </c>
      <c r="B205" s="128" t="s">
        <v>1120</v>
      </c>
      <c r="C205" s="129" t="s">
        <v>1124</v>
      </c>
      <c r="D205" s="130" t="s">
        <v>875</v>
      </c>
      <c r="E205" s="347">
        <v>1548</v>
      </c>
      <c r="F205" s="131" t="s">
        <v>1122</v>
      </c>
      <c r="G205" s="78"/>
      <c r="H205" s="78"/>
      <c r="I205" s="78"/>
      <c r="J205" s="78"/>
      <c r="K205" s="78"/>
      <c r="L205" s="78"/>
      <c r="M205" s="78"/>
      <c r="N205" s="78"/>
      <c r="O205" s="78"/>
      <c r="P205" s="78"/>
      <c r="Q205" s="78"/>
      <c r="R205" s="78"/>
      <c r="S205" s="78"/>
      <c r="T205" s="78"/>
      <c r="U205" s="78"/>
      <c r="V205" s="78"/>
      <c r="W205" s="78"/>
      <c r="X205" s="78"/>
      <c r="Y205" s="78"/>
      <c r="Z205" s="78"/>
    </row>
    <row r="206" spans="1:26" ht="12.75" customHeight="1">
      <c r="A206" s="128" t="s">
        <v>804</v>
      </c>
      <c r="B206" s="128" t="s">
        <v>1120</v>
      </c>
      <c r="C206" s="129" t="s">
        <v>1125</v>
      </c>
      <c r="D206" s="130" t="s">
        <v>875</v>
      </c>
      <c r="E206" s="347">
        <v>130</v>
      </c>
      <c r="F206" s="131" t="s">
        <v>1122</v>
      </c>
      <c r="G206" s="78"/>
      <c r="H206" s="78"/>
      <c r="I206" s="78"/>
      <c r="J206" s="78"/>
      <c r="K206" s="78"/>
      <c r="L206" s="78"/>
      <c r="M206" s="78"/>
      <c r="N206" s="78"/>
      <c r="O206" s="78"/>
      <c r="P206" s="78"/>
      <c r="Q206" s="78"/>
      <c r="R206" s="78"/>
      <c r="S206" s="78"/>
      <c r="T206" s="78"/>
      <c r="U206" s="78"/>
      <c r="V206" s="78"/>
      <c r="W206" s="78"/>
      <c r="X206" s="78"/>
      <c r="Y206" s="78"/>
      <c r="Z206" s="78"/>
    </row>
    <row r="207" spans="1:26" ht="12.75" customHeight="1">
      <c r="A207" s="128" t="s">
        <v>804</v>
      </c>
      <c r="B207" s="128" t="s">
        <v>1120</v>
      </c>
      <c r="C207" s="129" t="s">
        <v>1126</v>
      </c>
      <c r="D207" s="130" t="s">
        <v>875</v>
      </c>
      <c r="E207" s="347">
        <v>341.02</v>
      </c>
      <c r="F207" s="131" t="s">
        <v>1122</v>
      </c>
      <c r="G207" s="78"/>
      <c r="H207" s="78"/>
      <c r="I207" s="78"/>
      <c r="J207" s="78"/>
      <c r="K207" s="78"/>
      <c r="L207" s="78"/>
      <c r="M207" s="78"/>
      <c r="N207" s="78"/>
      <c r="O207" s="78"/>
      <c r="P207" s="78"/>
      <c r="Q207" s="78"/>
      <c r="R207" s="78"/>
      <c r="S207" s="78"/>
      <c r="T207" s="78"/>
      <c r="U207" s="78"/>
      <c r="V207" s="78"/>
      <c r="W207" s="78"/>
      <c r="X207" s="78"/>
      <c r="Y207" s="78"/>
      <c r="Z207" s="78"/>
    </row>
    <row r="208" spans="1:26" ht="12.75" customHeight="1">
      <c r="A208" s="128" t="s">
        <v>804</v>
      </c>
      <c r="B208" s="128" t="s">
        <v>1120</v>
      </c>
      <c r="C208" s="129" t="s">
        <v>1127</v>
      </c>
      <c r="D208" s="130" t="s">
        <v>875</v>
      </c>
      <c r="E208" s="347">
        <v>120</v>
      </c>
      <c r="F208" s="131" t="s">
        <v>1122</v>
      </c>
      <c r="G208" s="78"/>
      <c r="H208" s="78"/>
      <c r="I208" s="78"/>
      <c r="J208" s="78"/>
      <c r="K208" s="78"/>
      <c r="L208" s="78"/>
      <c r="M208" s="78"/>
      <c r="N208" s="78"/>
      <c r="O208" s="78"/>
      <c r="P208" s="78"/>
      <c r="Q208" s="78"/>
      <c r="R208" s="78"/>
      <c r="S208" s="78"/>
      <c r="T208" s="78"/>
      <c r="U208" s="78"/>
      <c r="V208" s="78"/>
      <c r="W208" s="78"/>
      <c r="X208" s="78"/>
      <c r="Y208" s="78"/>
      <c r="Z208" s="78"/>
    </row>
    <row r="209" spans="1:26" ht="12.75" customHeight="1">
      <c r="A209" s="128" t="s">
        <v>804</v>
      </c>
      <c r="B209" s="128" t="s">
        <v>1120</v>
      </c>
      <c r="C209" s="129" t="s">
        <v>1128</v>
      </c>
      <c r="D209" s="130" t="s">
        <v>1042</v>
      </c>
      <c r="E209" s="347">
        <v>57.784999999999997</v>
      </c>
      <c r="F209" s="131" t="s">
        <v>1122</v>
      </c>
      <c r="G209" s="78"/>
      <c r="H209" s="78"/>
      <c r="I209" s="78"/>
      <c r="J209" s="78"/>
      <c r="K209" s="78"/>
      <c r="L209" s="78"/>
      <c r="M209" s="78"/>
      <c r="N209" s="78"/>
      <c r="O209" s="78"/>
      <c r="P209" s="78"/>
      <c r="Q209" s="78"/>
      <c r="R209" s="78"/>
      <c r="S209" s="78"/>
      <c r="T209" s="78"/>
      <c r="U209" s="78"/>
      <c r="V209" s="78"/>
      <c r="W209" s="78"/>
      <c r="X209" s="78"/>
      <c r="Y209" s="78"/>
      <c r="Z209" s="78"/>
    </row>
    <row r="210" spans="1:26" ht="12.75" customHeight="1">
      <c r="A210" s="128" t="s">
        <v>804</v>
      </c>
      <c r="B210" s="128" t="s">
        <v>1120</v>
      </c>
      <c r="C210" s="129" t="s">
        <v>1129</v>
      </c>
      <c r="D210" s="130" t="s">
        <v>1042</v>
      </c>
      <c r="E210" s="347">
        <v>118</v>
      </c>
      <c r="F210" s="131" t="s">
        <v>1122</v>
      </c>
      <c r="G210" s="78"/>
      <c r="H210" s="78"/>
      <c r="I210" s="78"/>
      <c r="J210" s="78"/>
      <c r="K210" s="78"/>
      <c r="L210" s="78"/>
      <c r="M210" s="78"/>
      <c r="N210" s="78"/>
      <c r="O210" s="78"/>
      <c r="P210" s="78"/>
      <c r="Q210" s="78"/>
      <c r="R210" s="78"/>
      <c r="S210" s="78"/>
      <c r="T210" s="78"/>
      <c r="U210" s="78"/>
      <c r="V210" s="78"/>
      <c r="W210" s="78"/>
      <c r="X210" s="78"/>
      <c r="Y210" s="78"/>
      <c r="Z210" s="78"/>
    </row>
    <row r="211" spans="1:26" ht="12.75" customHeight="1">
      <c r="A211" s="128" t="s">
        <v>804</v>
      </c>
      <c r="B211" s="128" t="s">
        <v>1120</v>
      </c>
      <c r="C211" s="129" t="s">
        <v>1130</v>
      </c>
      <c r="D211" s="130" t="s">
        <v>1042</v>
      </c>
      <c r="E211" s="347">
        <v>138.06</v>
      </c>
      <c r="F211" s="131" t="s">
        <v>1122</v>
      </c>
      <c r="G211" s="78"/>
      <c r="H211" s="78"/>
      <c r="I211" s="78"/>
      <c r="J211" s="78"/>
      <c r="K211" s="78"/>
      <c r="L211" s="78"/>
      <c r="M211" s="78"/>
      <c r="N211" s="78"/>
      <c r="O211" s="78"/>
      <c r="P211" s="78"/>
      <c r="Q211" s="78"/>
      <c r="R211" s="78"/>
      <c r="S211" s="78"/>
      <c r="T211" s="78"/>
      <c r="U211" s="78"/>
      <c r="V211" s="78"/>
      <c r="W211" s="78"/>
      <c r="X211" s="78"/>
      <c r="Y211" s="78"/>
      <c r="Z211" s="78"/>
    </row>
    <row r="212" spans="1:26" ht="12.75" customHeight="1">
      <c r="A212" s="128" t="s">
        <v>804</v>
      </c>
      <c r="B212" s="128" t="s">
        <v>1120</v>
      </c>
      <c r="C212" s="129" t="s">
        <v>1131</v>
      </c>
      <c r="D212" s="130" t="s">
        <v>1042</v>
      </c>
      <c r="E212" s="347">
        <v>136.88</v>
      </c>
      <c r="F212" s="131" t="s">
        <v>1122</v>
      </c>
      <c r="G212" s="78"/>
      <c r="H212" s="78"/>
      <c r="I212" s="78"/>
      <c r="J212" s="78"/>
      <c r="K212" s="78"/>
      <c r="L212" s="78"/>
      <c r="M212" s="78"/>
      <c r="N212" s="78"/>
      <c r="O212" s="78"/>
      <c r="P212" s="78"/>
      <c r="Q212" s="78"/>
      <c r="R212" s="78"/>
      <c r="S212" s="78"/>
      <c r="T212" s="78"/>
      <c r="U212" s="78"/>
      <c r="V212" s="78"/>
      <c r="W212" s="78"/>
      <c r="X212" s="78"/>
      <c r="Y212" s="78"/>
      <c r="Z212" s="78"/>
    </row>
    <row r="213" spans="1:26" ht="13.5" customHeight="1">
      <c r="A213" s="128" t="s">
        <v>804</v>
      </c>
      <c r="B213" s="128" t="s">
        <v>1120</v>
      </c>
      <c r="C213" s="129" t="s">
        <v>1132</v>
      </c>
      <c r="D213" s="130" t="s">
        <v>875</v>
      </c>
      <c r="E213" s="347">
        <v>270</v>
      </c>
      <c r="F213" s="131" t="s">
        <v>1122</v>
      </c>
      <c r="G213" s="78"/>
      <c r="H213" s="78"/>
      <c r="I213" s="78"/>
      <c r="J213" s="78"/>
      <c r="K213" s="78"/>
      <c r="L213" s="78"/>
      <c r="M213" s="78"/>
      <c r="N213" s="78"/>
      <c r="O213" s="78"/>
      <c r="P213" s="78"/>
      <c r="Q213" s="78"/>
      <c r="R213" s="78"/>
      <c r="S213" s="78"/>
      <c r="T213" s="78"/>
      <c r="U213" s="78"/>
      <c r="V213" s="78"/>
      <c r="W213" s="78"/>
      <c r="X213" s="78"/>
      <c r="Y213" s="78"/>
      <c r="Z213" s="78"/>
    </row>
    <row r="214" spans="1:26" ht="15" customHeight="1">
      <c r="A214" s="128" t="s">
        <v>804</v>
      </c>
      <c r="B214" s="128" t="s">
        <v>1120</v>
      </c>
      <c r="C214" s="129" t="s">
        <v>1133</v>
      </c>
      <c r="D214" s="130" t="s">
        <v>875</v>
      </c>
      <c r="E214" s="347">
        <v>300</v>
      </c>
      <c r="F214" s="131" t="s">
        <v>1122</v>
      </c>
      <c r="G214" s="78"/>
      <c r="H214" s="78"/>
      <c r="I214" s="78"/>
      <c r="J214" s="78"/>
      <c r="K214" s="78"/>
      <c r="L214" s="78"/>
      <c r="M214" s="78"/>
      <c r="N214" s="78"/>
      <c r="O214" s="78"/>
      <c r="P214" s="78"/>
      <c r="Q214" s="78"/>
      <c r="R214" s="78"/>
      <c r="S214" s="78"/>
      <c r="T214" s="78"/>
      <c r="U214" s="78"/>
      <c r="V214" s="78"/>
      <c r="W214" s="78"/>
      <c r="X214" s="78"/>
      <c r="Y214" s="78"/>
      <c r="Z214" s="78"/>
    </row>
    <row r="215" spans="1:26" ht="12.75" customHeight="1">
      <c r="A215" s="128" t="s">
        <v>804</v>
      </c>
      <c r="B215" s="128" t="s">
        <v>1120</v>
      </c>
      <c r="C215" s="129" t="s">
        <v>1134</v>
      </c>
      <c r="D215" s="130" t="s">
        <v>875</v>
      </c>
      <c r="E215" s="347">
        <v>160</v>
      </c>
      <c r="F215" s="131" t="s">
        <v>1122</v>
      </c>
      <c r="G215" s="78"/>
      <c r="H215" s="78"/>
      <c r="I215" s="78"/>
      <c r="J215" s="78"/>
      <c r="K215" s="78"/>
      <c r="L215" s="78"/>
      <c r="M215" s="78"/>
      <c r="N215" s="78"/>
      <c r="O215" s="78"/>
      <c r="P215" s="78"/>
      <c r="Q215" s="78"/>
      <c r="R215" s="78"/>
      <c r="S215" s="78"/>
      <c r="T215" s="78"/>
      <c r="U215" s="78"/>
      <c r="V215" s="78"/>
      <c r="W215" s="78"/>
      <c r="X215" s="78"/>
      <c r="Y215" s="78"/>
      <c r="Z215" s="78"/>
    </row>
    <row r="216" spans="1:26" ht="12.75" customHeight="1">
      <c r="A216" s="128" t="s">
        <v>804</v>
      </c>
      <c r="B216" s="128" t="s">
        <v>1120</v>
      </c>
      <c r="C216" s="129" t="s">
        <v>1135</v>
      </c>
      <c r="D216" s="130" t="s">
        <v>875</v>
      </c>
      <c r="E216" s="347">
        <v>728.06</v>
      </c>
      <c r="F216" s="131" t="s">
        <v>1122</v>
      </c>
      <c r="G216" s="78"/>
      <c r="H216" s="78"/>
      <c r="I216" s="78"/>
      <c r="J216" s="78"/>
      <c r="K216" s="78"/>
      <c r="L216" s="78"/>
      <c r="M216" s="78"/>
      <c r="N216" s="78"/>
      <c r="O216" s="78"/>
      <c r="P216" s="78"/>
      <c r="Q216" s="78"/>
      <c r="R216" s="78"/>
      <c r="S216" s="78"/>
      <c r="T216" s="78"/>
      <c r="U216" s="78"/>
      <c r="V216" s="78"/>
      <c r="W216" s="78"/>
      <c r="X216" s="78"/>
      <c r="Y216" s="78"/>
      <c r="Z216" s="78"/>
    </row>
    <row r="217" spans="1:26" ht="12.75" customHeight="1">
      <c r="A217" s="128" t="s">
        <v>804</v>
      </c>
      <c r="B217" s="128" t="s">
        <v>1120</v>
      </c>
      <c r="C217" s="129" t="s">
        <v>1136</v>
      </c>
      <c r="D217" s="130" t="s">
        <v>875</v>
      </c>
      <c r="E217" s="347">
        <v>125</v>
      </c>
      <c r="F217" s="131" t="s">
        <v>1122</v>
      </c>
      <c r="G217" s="78"/>
      <c r="H217" s="78"/>
      <c r="I217" s="78"/>
      <c r="J217" s="78"/>
      <c r="K217" s="78"/>
      <c r="L217" s="78"/>
      <c r="M217" s="78"/>
      <c r="N217" s="78"/>
      <c r="O217" s="78"/>
      <c r="P217" s="78"/>
      <c r="Q217" s="78"/>
      <c r="R217" s="78"/>
      <c r="S217" s="78"/>
      <c r="T217" s="78"/>
      <c r="U217" s="78"/>
      <c r="V217" s="78"/>
      <c r="W217" s="78"/>
      <c r="X217" s="78"/>
      <c r="Y217" s="78"/>
      <c r="Z217" s="78"/>
    </row>
    <row r="218" spans="1:26" ht="12.75" customHeight="1">
      <c r="A218" s="132" t="s">
        <v>829</v>
      </c>
      <c r="B218" s="132" t="s">
        <v>1137</v>
      </c>
      <c r="C218" s="133" t="s">
        <v>1138</v>
      </c>
      <c r="D218" s="134" t="s">
        <v>875</v>
      </c>
      <c r="E218" s="348">
        <v>7123.8959999999997</v>
      </c>
      <c r="F218" s="135" t="s">
        <v>1139</v>
      </c>
      <c r="G218" s="78"/>
      <c r="H218" s="78"/>
      <c r="I218" s="78"/>
      <c r="J218" s="78"/>
      <c r="K218" s="78"/>
      <c r="L218" s="78"/>
      <c r="M218" s="78"/>
      <c r="N218" s="78"/>
      <c r="O218" s="78"/>
      <c r="P218" s="78"/>
      <c r="Q218" s="78"/>
      <c r="R218" s="78"/>
      <c r="S218" s="78"/>
      <c r="T218" s="78"/>
      <c r="U218" s="78"/>
      <c r="V218" s="78"/>
      <c r="W218" s="78"/>
      <c r="X218" s="78"/>
      <c r="Y218" s="78"/>
      <c r="Z218" s="78"/>
    </row>
    <row r="219" spans="1:26" ht="12.75" customHeight="1">
      <c r="A219" s="132" t="s">
        <v>829</v>
      </c>
      <c r="B219" s="132" t="s">
        <v>1137</v>
      </c>
      <c r="C219" s="133" t="s">
        <v>1140</v>
      </c>
      <c r="D219" s="136" t="s">
        <v>875</v>
      </c>
      <c r="E219" s="349">
        <v>13570</v>
      </c>
      <c r="F219" s="135" t="s">
        <v>1139</v>
      </c>
      <c r="G219" s="78"/>
      <c r="H219" s="78"/>
      <c r="I219" s="78"/>
      <c r="J219" s="78"/>
      <c r="K219" s="78"/>
      <c r="L219" s="78"/>
      <c r="M219" s="78"/>
      <c r="N219" s="78"/>
      <c r="O219" s="78"/>
      <c r="P219" s="78"/>
      <c r="Q219" s="78"/>
      <c r="R219" s="78"/>
      <c r="S219" s="78"/>
      <c r="T219" s="78"/>
      <c r="U219" s="78"/>
      <c r="V219" s="78"/>
      <c r="W219" s="78"/>
      <c r="X219" s="78"/>
      <c r="Y219" s="78"/>
      <c r="Z219" s="78"/>
    </row>
    <row r="220" spans="1:26" ht="19.5" customHeight="1">
      <c r="A220" s="137" t="s">
        <v>1141</v>
      </c>
      <c r="B220" s="137" t="s">
        <v>1142</v>
      </c>
      <c r="C220" s="138" t="s">
        <v>1143</v>
      </c>
      <c r="D220" s="139" t="s">
        <v>875</v>
      </c>
      <c r="E220" s="350">
        <v>6938.4</v>
      </c>
      <c r="F220" s="140" t="s">
        <v>1144</v>
      </c>
      <c r="G220" s="78"/>
      <c r="H220" s="78"/>
      <c r="I220" s="78"/>
      <c r="J220" s="78"/>
      <c r="K220" s="78"/>
      <c r="L220" s="78"/>
      <c r="M220" s="78"/>
      <c r="N220" s="78"/>
      <c r="O220" s="78"/>
      <c r="P220" s="78"/>
      <c r="Q220" s="78"/>
      <c r="R220" s="78"/>
      <c r="S220" s="78"/>
      <c r="T220" s="78"/>
      <c r="U220" s="78"/>
      <c r="V220" s="78"/>
      <c r="W220" s="78"/>
      <c r="X220" s="78"/>
      <c r="Y220" s="78"/>
      <c r="Z220" s="78"/>
    </row>
    <row r="221" spans="1:26" ht="15.75" customHeight="1">
      <c r="A221" s="141" t="s">
        <v>1141</v>
      </c>
      <c r="B221" s="137" t="s">
        <v>1142</v>
      </c>
      <c r="C221" s="142" t="s">
        <v>1145</v>
      </c>
      <c r="D221" s="143" t="s">
        <v>875</v>
      </c>
      <c r="E221" s="351">
        <v>11800</v>
      </c>
      <c r="F221" s="144" t="s">
        <v>1146</v>
      </c>
      <c r="G221" s="78"/>
      <c r="H221" s="78"/>
      <c r="I221" s="78"/>
      <c r="J221" s="78"/>
      <c r="K221" s="78"/>
      <c r="L221" s="78"/>
      <c r="M221" s="78"/>
      <c r="N221" s="78"/>
      <c r="O221" s="78"/>
      <c r="P221" s="78"/>
      <c r="Q221" s="78"/>
      <c r="R221" s="78"/>
      <c r="S221" s="78"/>
      <c r="T221" s="78"/>
      <c r="U221" s="78"/>
      <c r="V221" s="78"/>
      <c r="W221" s="78"/>
      <c r="X221" s="78"/>
      <c r="Y221" s="78"/>
      <c r="Z221" s="78"/>
    </row>
    <row r="222" spans="1:26" ht="15.75" customHeight="1">
      <c r="A222" s="141" t="s">
        <v>1141</v>
      </c>
      <c r="B222" s="137" t="s">
        <v>1142</v>
      </c>
      <c r="C222" s="142" t="s">
        <v>1147</v>
      </c>
      <c r="D222" s="143" t="s">
        <v>875</v>
      </c>
      <c r="E222" s="351">
        <v>10620</v>
      </c>
      <c r="F222" s="144" t="s">
        <v>1146</v>
      </c>
      <c r="G222" s="78"/>
      <c r="H222" s="78"/>
      <c r="I222" s="78"/>
      <c r="J222" s="78"/>
      <c r="K222" s="78"/>
      <c r="L222" s="78"/>
      <c r="M222" s="78"/>
      <c r="N222" s="78"/>
      <c r="O222" s="78"/>
      <c r="P222" s="78"/>
      <c r="Q222" s="78"/>
      <c r="R222" s="78"/>
      <c r="S222" s="78"/>
      <c r="T222" s="78"/>
      <c r="U222" s="78"/>
      <c r="V222" s="78"/>
      <c r="W222" s="78"/>
      <c r="X222" s="78"/>
      <c r="Y222" s="78"/>
      <c r="Z222" s="78"/>
    </row>
    <row r="223" spans="1:26" ht="12.75" customHeight="1">
      <c r="A223" s="137" t="s">
        <v>1141</v>
      </c>
      <c r="B223" s="137" t="s">
        <v>1142</v>
      </c>
      <c r="C223" s="138" t="s">
        <v>1148</v>
      </c>
      <c r="D223" s="139" t="s">
        <v>875</v>
      </c>
      <c r="E223" s="350">
        <v>8142</v>
      </c>
      <c r="F223" s="140" t="s">
        <v>1144</v>
      </c>
      <c r="G223" s="78"/>
      <c r="H223" s="78"/>
      <c r="I223" s="78"/>
      <c r="J223" s="78"/>
      <c r="K223" s="78"/>
      <c r="L223" s="78"/>
      <c r="M223" s="78"/>
      <c r="N223" s="78"/>
      <c r="O223" s="78"/>
      <c r="P223" s="78"/>
      <c r="Q223" s="78"/>
      <c r="R223" s="78"/>
      <c r="S223" s="78"/>
      <c r="T223" s="78"/>
      <c r="U223" s="78"/>
      <c r="V223" s="78"/>
      <c r="W223" s="78"/>
      <c r="X223" s="78"/>
      <c r="Y223" s="78"/>
      <c r="Z223" s="78"/>
    </row>
    <row r="224" spans="1:26" ht="12.75" customHeight="1">
      <c r="A224" s="141" t="s">
        <v>1141</v>
      </c>
      <c r="B224" s="137" t="s">
        <v>1142</v>
      </c>
      <c r="C224" s="142" t="s">
        <v>1149</v>
      </c>
      <c r="D224" s="143" t="s">
        <v>875</v>
      </c>
      <c r="E224" s="351">
        <v>11227.8771</v>
      </c>
      <c r="F224" s="145" t="s">
        <v>1146</v>
      </c>
      <c r="G224" s="78"/>
      <c r="H224" s="78"/>
      <c r="I224" s="78"/>
      <c r="J224" s="78"/>
      <c r="K224" s="78"/>
      <c r="L224" s="78"/>
      <c r="M224" s="78"/>
      <c r="N224" s="78"/>
      <c r="O224" s="78"/>
      <c r="P224" s="78"/>
      <c r="Q224" s="78"/>
      <c r="R224" s="78"/>
      <c r="S224" s="78"/>
      <c r="T224" s="78"/>
      <c r="U224" s="78"/>
      <c r="V224" s="78"/>
      <c r="W224" s="78"/>
      <c r="X224" s="78"/>
      <c r="Y224" s="78"/>
      <c r="Z224" s="78"/>
    </row>
    <row r="225" spans="1:26" ht="21.75" customHeight="1">
      <c r="A225" s="137" t="s">
        <v>1141</v>
      </c>
      <c r="B225" s="137" t="s">
        <v>1142</v>
      </c>
      <c r="C225" s="138" t="s">
        <v>1150</v>
      </c>
      <c r="D225" s="139" t="s">
        <v>875</v>
      </c>
      <c r="E225" s="350">
        <v>8496</v>
      </c>
      <c r="F225" s="140" t="s">
        <v>1144</v>
      </c>
      <c r="G225" s="78"/>
      <c r="H225" s="78"/>
      <c r="I225" s="78"/>
      <c r="J225" s="78"/>
      <c r="K225" s="78"/>
      <c r="L225" s="78"/>
      <c r="M225" s="78"/>
      <c r="N225" s="78"/>
      <c r="O225" s="78"/>
      <c r="P225" s="78"/>
      <c r="Q225" s="78"/>
      <c r="R225" s="78"/>
      <c r="S225" s="78"/>
      <c r="T225" s="78"/>
      <c r="U225" s="78"/>
      <c r="V225" s="78"/>
      <c r="W225" s="78"/>
      <c r="X225" s="78"/>
      <c r="Y225" s="78"/>
      <c r="Z225" s="78"/>
    </row>
    <row r="226" spans="1:26" ht="23.25" customHeight="1">
      <c r="A226" s="137" t="s">
        <v>1141</v>
      </c>
      <c r="B226" s="137" t="s">
        <v>1142</v>
      </c>
      <c r="C226" s="138" t="s">
        <v>1151</v>
      </c>
      <c r="D226" s="146" t="s">
        <v>875</v>
      </c>
      <c r="E226" s="352">
        <v>5605</v>
      </c>
      <c r="F226" s="140" t="s">
        <v>1144</v>
      </c>
      <c r="G226" s="78"/>
      <c r="H226" s="78"/>
      <c r="I226" s="78"/>
      <c r="J226" s="78"/>
      <c r="K226" s="78"/>
      <c r="L226" s="78"/>
      <c r="M226" s="78"/>
      <c r="N226" s="78"/>
      <c r="O226" s="78"/>
      <c r="P226" s="78"/>
      <c r="Q226" s="78"/>
      <c r="R226" s="78"/>
      <c r="S226" s="78"/>
      <c r="T226" s="78"/>
      <c r="U226" s="78"/>
      <c r="V226" s="78"/>
      <c r="W226" s="78"/>
      <c r="X226" s="78"/>
      <c r="Y226" s="78"/>
      <c r="Z226" s="78"/>
    </row>
    <row r="227" spans="1:26" ht="23.25" customHeight="1">
      <c r="A227" s="141" t="s">
        <v>1141</v>
      </c>
      <c r="B227" s="137" t="s">
        <v>1142</v>
      </c>
      <c r="C227" s="142" t="s">
        <v>1152</v>
      </c>
      <c r="D227" s="143" t="s">
        <v>875</v>
      </c>
      <c r="E227" s="351">
        <v>14160</v>
      </c>
      <c r="F227" s="145" t="s">
        <v>1146</v>
      </c>
      <c r="G227" s="78"/>
      <c r="H227" s="78"/>
      <c r="I227" s="78"/>
      <c r="J227" s="78"/>
      <c r="K227" s="78"/>
      <c r="L227" s="78"/>
      <c r="M227" s="78"/>
      <c r="N227" s="78"/>
      <c r="O227" s="78"/>
      <c r="P227" s="78"/>
      <c r="Q227" s="78"/>
      <c r="R227" s="78"/>
      <c r="S227" s="78"/>
      <c r="T227" s="78"/>
      <c r="U227" s="78"/>
      <c r="V227" s="78"/>
      <c r="W227" s="78"/>
      <c r="X227" s="78"/>
      <c r="Y227" s="78"/>
      <c r="Z227" s="78"/>
    </row>
    <row r="228" spans="1:26" ht="12.75" customHeight="1">
      <c r="A228" s="137" t="s">
        <v>1141</v>
      </c>
      <c r="B228" s="137" t="s">
        <v>1142</v>
      </c>
      <c r="C228" s="138" t="s">
        <v>1153</v>
      </c>
      <c r="D228" s="139" t="s">
        <v>875</v>
      </c>
      <c r="E228" s="350">
        <v>1121</v>
      </c>
      <c r="F228" s="140" t="s">
        <v>1144</v>
      </c>
      <c r="G228" s="78"/>
      <c r="H228" s="78"/>
      <c r="I228" s="78"/>
      <c r="J228" s="78"/>
      <c r="K228" s="78"/>
      <c r="L228" s="78"/>
      <c r="M228" s="78"/>
      <c r="N228" s="78"/>
      <c r="O228" s="78"/>
      <c r="P228" s="78"/>
      <c r="Q228" s="78"/>
      <c r="R228" s="78"/>
      <c r="S228" s="78"/>
      <c r="T228" s="78"/>
      <c r="U228" s="78"/>
      <c r="V228" s="78"/>
      <c r="W228" s="78"/>
      <c r="X228" s="78"/>
      <c r="Y228" s="78"/>
      <c r="Z228" s="78"/>
    </row>
    <row r="229" spans="1:26" ht="12.75" customHeight="1">
      <c r="A229" s="141" t="s">
        <v>1141</v>
      </c>
      <c r="B229" s="137" t="s">
        <v>1142</v>
      </c>
      <c r="C229" s="142" t="s">
        <v>1154</v>
      </c>
      <c r="D229" s="143" t="s">
        <v>875</v>
      </c>
      <c r="E229" s="351">
        <v>450</v>
      </c>
      <c r="F229" s="145" t="s">
        <v>1146</v>
      </c>
      <c r="G229" s="78"/>
      <c r="H229" s="78"/>
      <c r="I229" s="78"/>
      <c r="J229" s="78"/>
      <c r="K229" s="78"/>
      <c r="L229" s="78"/>
      <c r="M229" s="78"/>
      <c r="N229" s="78"/>
      <c r="O229" s="78"/>
      <c r="P229" s="78"/>
      <c r="Q229" s="78"/>
      <c r="R229" s="78"/>
      <c r="S229" s="78"/>
      <c r="T229" s="78"/>
      <c r="U229" s="78"/>
      <c r="V229" s="78"/>
      <c r="W229" s="78"/>
      <c r="X229" s="78"/>
      <c r="Y229" s="78"/>
      <c r="Z229" s="78"/>
    </row>
    <row r="230" spans="1:26" ht="12.75" customHeight="1">
      <c r="A230" s="137" t="s">
        <v>1141</v>
      </c>
      <c r="B230" s="137" t="s">
        <v>1142</v>
      </c>
      <c r="C230" s="138" t="s">
        <v>1155</v>
      </c>
      <c r="D230" s="139" t="s">
        <v>875</v>
      </c>
      <c r="E230" s="350">
        <v>5900</v>
      </c>
      <c r="F230" s="140" t="s">
        <v>1144</v>
      </c>
      <c r="G230" s="78"/>
      <c r="H230" s="78"/>
      <c r="I230" s="78"/>
      <c r="J230" s="78"/>
      <c r="K230" s="78"/>
      <c r="L230" s="78"/>
      <c r="M230" s="78"/>
      <c r="N230" s="78"/>
      <c r="O230" s="78"/>
      <c r="P230" s="78"/>
      <c r="Q230" s="78"/>
      <c r="R230" s="78"/>
      <c r="S230" s="78"/>
      <c r="T230" s="78"/>
      <c r="U230" s="78"/>
      <c r="V230" s="78"/>
      <c r="W230" s="78"/>
      <c r="X230" s="78"/>
      <c r="Y230" s="78"/>
      <c r="Z230" s="78"/>
    </row>
    <row r="231" spans="1:26" ht="12.75" customHeight="1">
      <c r="A231" s="141" t="s">
        <v>1141</v>
      </c>
      <c r="B231" s="137" t="s">
        <v>1142</v>
      </c>
      <c r="C231" s="142" t="s">
        <v>1156</v>
      </c>
      <c r="D231" s="143" t="s">
        <v>875</v>
      </c>
      <c r="E231" s="351">
        <v>14160</v>
      </c>
      <c r="F231" s="145" t="s">
        <v>1146</v>
      </c>
      <c r="G231" s="78"/>
      <c r="H231" s="78"/>
      <c r="I231" s="78"/>
      <c r="J231" s="78"/>
      <c r="K231" s="78"/>
      <c r="L231" s="78"/>
      <c r="M231" s="78"/>
      <c r="N231" s="78"/>
      <c r="O231" s="78"/>
      <c r="P231" s="78"/>
      <c r="Q231" s="78"/>
      <c r="R231" s="78"/>
      <c r="S231" s="78"/>
      <c r="T231" s="78"/>
      <c r="U231" s="78"/>
      <c r="V231" s="78"/>
      <c r="W231" s="78"/>
      <c r="X231" s="78"/>
      <c r="Y231" s="78"/>
      <c r="Z231" s="78"/>
    </row>
    <row r="232" spans="1:26" ht="12.75" customHeight="1">
      <c r="A232" s="137" t="s">
        <v>1141</v>
      </c>
      <c r="B232" s="137" t="s">
        <v>1142</v>
      </c>
      <c r="C232" s="138" t="s">
        <v>1157</v>
      </c>
      <c r="D232" s="139" t="s">
        <v>875</v>
      </c>
      <c r="E232" s="350">
        <v>18880</v>
      </c>
      <c r="F232" s="140" t="s">
        <v>1144</v>
      </c>
      <c r="G232" s="78"/>
      <c r="H232" s="78"/>
      <c r="I232" s="78"/>
      <c r="J232" s="78"/>
      <c r="K232" s="78"/>
      <c r="L232" s="78"/>
      <c r="M232" s="78"/>
      <c r="N232" s="78"/>
      <c r="O232" s="78"/>
      <c r="P232" s="78"/>
      <c r="Q232" s="78"/>
      <c r="R232" s="78"/>
      <c r="S232" s="78"/>
      <c r="T232" s="78"/>
      <c r="U232" s="78"/>
      <c r="V232" s="78"/>
      <c r="W232" s="78"/>
      <c r="X232" s="78"/>
      <c r="Y232" s="78"/>
      <c r="Z232" s="78"/>
    </row>
    <row r="233" spans="1:26" ht="12.75" customHeight="1">
      <c r="A233" s="137" t="s">
        <v>1141</v>
      </c>
      <c r="B233" s="137" t="s">
        <v>1142</v>
      </c>
      <c r="C233" s="138" t="s">
        <v>1158</v>
      </c>
      <c r="D233" s="139" t="s">
        <v>875</v>
      </c>
      <c r="E233" s="350">
        <v>4130</v>
      </c>
      <c r="F233" s="140" t="s">
        <v>1144</v>
      </c>
      <c r="G233" s="78"/>
      <c r="H233" s="78"/>
      <c r="I233" s="78"/>
      <c r="J233" s="78"/>
      <c r="K233" s="78"/>
      <c r="L233" s="78"/>
      <c r="M233" s="78"/>
      <c r="N233" s="78"/>
      <c r="O233" s="78"/>
      <c r="P233" s="78"/>
      <c r="Q233" s="78"/>
      <c r="R233" s="78"/>
      <c r="S233" s="78"/>
      <c r="T233" s="78"/>
      <c r="U233" s="78"/>
      <c r="V233" s="78"/>
      <c r="W233" s="78"/>
      <c r="X233" s="78"/>
      <c r="Y233" s="78"/>
      <c r="Z233" s="78"/>
    </row>
    <row r="234" spans="1:26" ht="12.75" customHeight="1">
      <c r="A234" s="137" t="s">
        <v>1141</v>
      </c>
      <c r="B234" s="137" t="s">
        <v>1142</v>
      </c>
      <c r="C234" s="138" t="s">
        <v>1159</v>
      </c>
      <c r="D234" s="139" t="s">
        <v>875</v>
      </c>
      <c r="E234" s="350">
        <v>2950</v>
      </c>
      <c r="F234" s="140" t="s">
        <v>1144</v>
      </c>
      <c r="G234" s="78"/>
      <c r="H234" s="78"/>
      <c r="I234" s="78"/>
      <c r="J234" s="78"/>
      <c r="K234" s="78"/>
      <c r="L234" s="78"/>
      <c r="M234" s="78"/>
      <c r="N234" s="78"/>
      <c r="O234" s="78"/>
      <c r="P234" s="78"/>
      <c r="Q234" s="78"/>
      <c r="R234" s="78"/>
      <c r="S234" s="78"/>
      <c r="T234" s="78"/>
      <c r="U234" s="78"/>
      <c r="V234" s="78"/>
      <c r="W234" s="78"/>
      <c r="X234" s="78"/>
      <c r="Y234" s="78"/>
      <c r="Z234" s="78"/>
    </row>
    <row r="235" spans="1:26" ht="12.75" customHeight="1">
      <c r="A235" s="141" t="s">
        <v>1141</v>
      </c>
      <c r="B235" s="137" t="s">
        <v>1142</v>
      </c>
      <c r="C235" s="142" t="s">
        <v>1160</v>
      </c>
      <c r="D235" s="143" t="s">
        <v>875</v>
      </c>
      <c r="E235" s="351">
        <v>7949.66</v>
      </c>
      <c r="F235" s="145" t="s">
        <v>1146</v>
      </c>
      <c r="G235" s="78"/>
      <c r="H235" s="78"/>
      <c r="I235" s="78"/>
      <c r="J235" s="78"/>
      <c r="K235" s="78"/>
      <c r="L235" s="78"/>
      <c r="M235" s="78"/>
      <c r="N235" s="78"/>
      <c r="O235" s="78"/>
      <c r="P235" s="78"/>
      <c r="Q235" s="78"/>
      <c r="R235" s="78"/>
      <c r="S235" s="78"/>
      <c r="T235" s="78"/>
      <c r="U235" s="78"/>
      <c r="V235" s="78"/>
      <c r="W235" s="78"/>
      <c r="X235" s="78"/>
      <c r="Y235" s="78"/>
      <c r="Z235" s="78"/>
    </row>
    <row r="236" spans="1:26" ht="12.75" customHeight="1">
      <c r="A236" s="141" t="s">
        <v>1141</v>
      </c>
      <c r="B236" s="137" t="s">
        <v>1142</v>
      </c>
      <c r="C236" s="142" t="s">
        <v>1161</v>
      </c>
      <c r="D236" s="143" t="s">
        <v>875</v>
      </c>
      <c r="E236" s="351">
        <v>1303.9000000000001</v>
      </c>
      <c r="F236" s="145" t="s">
        <v>1146</v>
      </c>
      <c r="G236" s="78"/>
      <c r="H236" s="78"/>
      <c r="I236" s="78"/>
      <c r="J236" s="78"/>
      <c r="K236" s="78"/>
      <c r="L236" s="78"/>
      <c r="M236" s="78"/>
      <c r="N236" s="78"/>
      <c r="O236" s="78"/>
      <c r="P236" s="78"/>
      <c r="Q236" s="78"/>
      <c r="R236" s="78"/>
      <c r="S236" s="78"/>
      <c r="T236" s="78"/>
      <c r="U236" s="78"/>
      <c r="V236" s="78"/>
      <c r="W236" s="78"/>
      <c r="X236" s="78"/>
      <c r="Y236" s="78"/>
      <c r="Z236" s="78"/>
    </row>
    <row r="237" spans="1:26" ht="12.75" customHeight="1">
      <c r="A237" s="141" t="s">
        <v>1141</v>
      </c>
      <c r="B237" s="137" t="s">
        <v>1142</v>
      </c>
      <c r="C237" s="142" t="s">
        <v>1162</v>
      </c>
      <c r="D237" s="143" t="s">
        <v>875</v>
      </c>
      <c r="E237" s="351">
        <v>7949.66</v>
      </c>
      <c r="F237" s="145" t="s">
        <v>1146</v>
      </c>
      <c r="G237" s="78"/>
      <c r="H237" s="78"/>
      <c r="I237" s="78"/>
      <c r="J237" s="78"/>
      <c r="K237" s="78"/>
      <c r="L237" s="78"/>
      <c r="M237" s="78"/>
      <c r="N237" s="78"/>
      <c r="O237" s="78"/>
      <c r="P237" s="78"/>
      <c r="Q237" s="78"/>
      <c r="R237" s="78"/>
      <c r="S237" s="78"/>
      <c r="T237" s="78"/>
      <c r="U237" s="78"/>
      <c r="V237" s="78"/>
      <c r="W237" s="78"/>
      <c r="X237" s="78"/>
      <c r="Y237" s="78"/>
      <c r="Z237" s="78"/>
    </row>
    <row r="238" spans="1:26" ht="12.75" customHeight="1">
      <c r="A238" s="141" t="s">
        <v>1141</v>
      </c>
      <c r="B238" s="137" t="s">
        <v>1142</v>
      </c>
      <c r="C238" s="142" t="s">
        <v>1163</v>
      </c>
      <c r="D238" s="143" t="s">
        <v>875</v>
      </c>
      <c r="E238" s="351">
        <v>9912</v>
      </c>
      <c r="F238" s="145" t="s">
        <v>1146</v>
      </c>
      <c r="G238" s="78"/>
      <c r="H238" s="78"/>
      <c r="I238" s="78"/>
      <c r="J238" s="78"/>
      <c r="K238" s="78"/>
      <c r="L238" s="78"/>
      <c r="M238" s="78"/>
      <c r="N238" s="78"/>
      <c r="O238" s="78"/>
      <c r="P238" s="78"/>
      <c r="Q238" s="78"/>
      <c r="R238" s="78"/>
      <c r="S238" s="78"/>
      <c r="T238" s="78"/>
      <c r="U238" s="78"/>
      <c r="V238" s="78"/>
      <c r="W238" s="78"/>
      <c r="X238" s="78"/>
      <c r="Y238" s="78"/>
      <c r="Z238" s="78"/>
    </row>
    <row r="239" spans="1:26" ht="19.5" customHeight="1">
      <c r="A239" s="137" t="s">
        <v>1141</v>
      </c>
      <c r="B239" s="137" t="s">
        <v>1142</v>
      </c>
      <c r="C239" s="147" t="s">
        <v>1164</v>
      </c>
      <c r="D239" s="146" t="s">
        <v>875</v>
      </c>
      <c r="E239" s="352">
        <v>14004.83</v>
      </c>
      <c r="F239" s="140" t="s">
        <v>1144</v>
      </c>
      <c r="G239" s="78"/>
      <c r="H239" s="78"/>
      <c r="I239" s="78"/>
      <c r="J239" s="78"/>
      <c r="K239" s="78"/>
      <c r="L239" s="78"/>
      <c r="M239" s="78"/>
      <c r="N239" s="78"/>
      <c r="O239" s="78"/>
      <c r="P239" s="78"/>
      <c r="Q239" s="78"/>
      <c r="R239" s="78"/>
      <c r="S239" s="78"/>
      <c r="T239" s="78"/>
      <c r="U239" s="78"/>
      <c r="V239" s="78"/>
      <c r="W239" s="78"/>
      <c r="X239" s="78"/>
      <c r="Y239" s="78"/>
      <c r="Z239" s="78"/>
    </row>
    <row r="240" spans="1:26" ht="20.25" customHeight="1">
      <c r="A240" s="137" t="s">
        <v>1141</v>
      </c>
      <c r="B240" s="137" t="s">
        <v>1142</v>
      </c>
      <c r="C240" s="138" t="s">
        <v>1165</v>
      </c>
      <c r="D240" s="139" t="s">
        <v>875</v>
      </c>
      <c r="E240" s="350">
        <v>12019.008</v>
      </c>
      <c r="F240" s="140" t="s">
        <v>1144</v>
      </c>
      <c r="G240" s="78"/>
      <c r="H240" s="78"/>
      <c r="I240" s="78"/>
      <c r="J240" s="78"/>
      <c r="K240" s="78"/>
      <c r="L240" s="78"/>
      <c r="M240" s="78"/>
      <c r="N240" s="78"/>
      <c r="O240" s="78"/>
      <c r="P240" s="78"/>
      <c r="Q240" s="78"/>
      <c r="R240" s="78"/>
      <c r="S240" s="78"/>
      <c r="T240" s="78"/>
      <c r="U240" s="78"/>
      <c r="V240" s="78"/>
      <c r="W240" s="78"/>
      <c r="X240" s="78"/>
      <c r="Y240" s="78"/>
      <c r="Z240" s="78"/>
    </row>
    <row r="241" spans="1:26" ht="12.75" customHeight="1">
      <c r="A241" s="137" t="s">
        <v>1141</v>
      </c>
      <c r="B241" s="137" t="s">
        <v>1142</v>
      </c>
      <c r="C241" s="138" t="s">
        <v>1166</v>
      </c>
      <c r="D241" s="146" t="s">
        <v>875</v>
      </c>
      <c r="E241" s="352">
        <v>4378.9799999999996</v>
      </c>
      <c r="F241" s="140" t="s">
        <v>1146</v>
      </c>
      <c r="G241" s="78"/>
      <c r="H241" s="78"/>
      <c r="I241" s="78"/>
      <c r="J241" s="78"/>
      <c r="K241" s="78"/>
      <c r="L241" s="78"/>
      <c r="M241" s="78"/>
      <c r="N241" s="78"/>
      <c r="O241" s="78"/>
      <c r="P241" s="78"/>
      <c r="Q241" s="78"/>
      <c r="R241" s="78"/>
      <c r="S241" s="78"/>
      <c r="T241" s="78"/>
      <c r="U241" s="78"/>
      <c r="V241" s="78"/>
      <c r="W241" s="78"/>
      <c r="X241" s="78"/>
      <c r="Y241" s="78"/>
      <c r="Z241" s="78"/>
    </row>
    <row r="242" spans="1:26" ht="12.75" customHeight="1">
      <c r="A242" s="137" t="s">
        <v>1141</v>
      </c>
      <c r="B242" s="137" t="s">
        <v>1142</v>
      </c>
      <c r="C242" s="138" t="s">
        <v>1167</v>
      </c>
      <c r="D242" s="139" t="s">
        <v>875</v>
      </c>
      <c r="E242" s="350">
        <v>3482.18</v>
      </c>
      <c r="F242" s="140" t="s">
        <v>1144</v>
      </c>
      <c r="G242" s="78"/>
      <c r="H242" s="78"/>
      <c r="I242" s="78"/>
      <c r="J242" s="78"/>
      <c r="K242" s="78"/>
      <c r="L242" s="78"/>
      <c r="M242" s="78"/>
      <c r="N242" s="78"/>
      <c r="O242" s="78"/>
      <c r="P242" s="78"/>
      <c r="Q242" s="78"/>
      <c r="R242" s="78"/>
      <c r="S242" s="78"/>
      <c r="T242" s="78"/>
      <c r="U242" s="78"/>
      <c r="V242" s="78"/>
      <c r="W242" s="78"/>
      <c r="X242" s="78"/>
      <c r="Y242" s="78"/>
      <c r="Z242" s="78"/>
    </row>
    <row r="243" spans="1:26" ht="12.75" customHeight="1">
      <c r="A243" s="137" t="s">
        <v>1141</v>
      </c>
      <c r="B243" s="137" t="s">
        <v>1142</v>
      </c>
      <c r="C243" s="138" t="s">
        <v>1168</v>
      </c>
      <c r="D243" s="139" t="s">
        <v>875</v>
      </c>
      <c r="E243" s="350">
        <v>6755.7359999999999</v>
      </c>
      <c r="F243" s="140" t="s">
        <v>1144</v>
      </c>
      <c r="G243" s="78"/>
      <c r="H243" s="78"/>
      <c r="I243" s="78"/>
      <c r="J243" s="78"/>
      <c r="K243" s="78"/>
      <c r="L243" s="78"/>
      <c r="M243" s="78"/>
      <c r="N243" s="78"/>
      <c r="O243" s="78"/>
      <c r="P243" s="78"/>
      <c r="Q243" s="78"/>
      <c r="R243" s="78"/>
      <c r="S243" s="78"/>
      <c r="T243" s="78"/>
      <c r="U243" s="78"/>
      <c r="V243" s="78"/>
      <c r="W243" s="78"/>
      <c r="X243" s="78"/>
      <c r="Y243" s="78"/>
      <c r="Z243" s="78"/>
    </row>
    <row r="244" spans="1:26" ht="12.75" customHeight="1">
      <c r="A244" s="148" t="s">
        <v>1169</v>
      </c>
      <c r="B244" s="148" t="s">
        <v>1170</v>
      </c>
      <c r="C244" s="149" t="s">
        <v>1171</v>
      </c>
      <c r="D244" s="150" t="s">
        <v>875</v>
      </c>
      <c r="E244" s="353"/>
      <c r="F244" s="151" t="s">
        <v>1172</v>
      </c>
      <c r="G244" s="78"/>
      <c r="H244" s="78"/>
      <c r="I244" s="78"/>
      <c r="J244" s="78"/>
      <c r="K244" s="78"/>
      <c r="L244" s="78"/>
      <c r="M244" s="78"/>
      <c r="N244" s="78"/>
      <c r="O244" s="78"/>
      <c r="P244" s="78"/>
      <c r="Q244" s="78"/>
      <c r="R244" s="78"/>
      <c r="S244" s="78"/>
      <c r="T244" s="78"/>
      <c r="U244" s="78"/>
      <c r="V244" s="78"/>
      <c r="W244" s="78"/>
      <c r="X244" s="78"/>
      <c r="Y244" s="78"/>
      <c r="Z244" s="78"/>
    </row>
    <row r="245" spans="1:26" ht="12.75" customHeight="1">
      <c r="A245" s="152" t="s">
        <v>1173</v>
      </c>
      <c r="B245" s="152" t="s">
        <v>1174</v>
      </c>
      <c r="C245" s="153" t="s">
        <v>1175</v>
      </c>
      <c r="D245" s="154" t="s">
        <v>875</v>
      </c>
      <c r="E245" s="354">
        <v>36028.94</v>
      </c>
      <c r="F245" s="155" t="s">
        <v>1176</v>
      </c>
      <c r="G245" s="78"/>
      <c r="H245" s="78"/>
      <c r="I245" s="78"/>
      <c r="J245" s="78"/>
      <c r="K245" s="78"/>
      <c r="L245" s="78"/>
      <c r="M245" s="78"/>
      <c r="N245" s="78"/>
      <c r="O245" s="78"/>
      <c r="P245" s="78"/>
      <c r="Q245" s="78"/>
      <c r="R245" s="78"/>
      <c r="S245" s="78"/>
      <c r="T245" s="78"/>
      <c r="U245" s="78"/>
      <c r="V245" s="78"/>
      <c r="W245" s="78"/>
      <c r="X245" s="78"/>
      <c r="Y245" s="78"/>
      <c r="Z245" s="78"/>
    </row>
    <row r="246" spans="1:26" ht="12.75" customHeight="1">
      <c r="A246" s="152" t="s">
        <v>1173</v>
      </c>
      <c r="B246" s="152" t="s">
        <v>1174</v>
      </c>
      <c r="C246" s="153" t="s">
        <v>1177</v>
      </c>
      <c r="D246" s="154" t="s">
        <v>875</v>
      </c>
      <c r="E246" s="354">
        <v>30591.5</v>
      </c>
      <c r="F246" s="155" t="s">
        <v>1176</v>
      </c>
      <c r="G246" s="78"/>
      <c r="H246" s="78"/>
      <c r="I246" s="78"/>
      <c r="J246" s="78"/>
      <c r="K246" s="78"/>
      <c r="L246" s="78"/>
      <c r="M246" s="78"/>
      <c r="N246" s="78"/>
      <c r="O246" s="78"/>
      <c r="P246" s="78"/>
      <c r="Q246" s="78"/>
      <c r="R246" s="78"/>
      <c r="S246" s="78"/>
      <c r="T246" s="78"/>
      <c r="U246" s="78"/>
      <c r="V246" s="78"/>
      <c r="W246" s="78"/>
      <c r="X246" s="78"/>
      <c r="Y246" s="78"/>
      <c r="Z246" s="78"/>
    </row>
    <row r="247" spans="1:26" ht="12.75" customHeight="1">
      <c r="A247" s="152" t="s">
        <v>1173</v>
      </c>
      <c r="B247" s="152" t="s">
        <v>1174</v>
      </c>
      <c r="C247" s="153" t="s">
        <v>1178</v>
      </c>
      <c r="D247" s="154" t="s">
        <v>875</v>
      </c>
      <c r="E247" s="354">
        <v>626.58000000000004</v>
      </c>
      <c r="F247" s="155" t="s">
        <v>1176</v>
      </c>
      <c r="G247" s="78"/>
      <c r="H247" s="78"/>
      <c r="I247" s="78"/>
      <c r="J247" s="78"/>
      <c r="K247" s="78"/>
      <c r="L247" s="78"/>
      <c r="M247" s="78"/>
      <c r="N247" s="78"/>
      <c r="O247" s="78"/>
      <c r="P247" s="78"/>
      <c r="Q247" s="78"/>
      <c r="R247" s="78"/>
      <c r="S247" s="78"/>
      <c r="T247" s="78"/>
      <c r="U247" s="78"/>
      <c r="V247" s="78"/>
      <c r="W247" s="78"/>
      <c r="X247" s="78"/>
      <c r="Y247" s="78"/>
      <c r="Z247" s="78"/>
    </row>
    <row r="248" spans="1:26" ht="12.75" customHeight="1">
      <c r="A248" s="152" t="s">
        <v>1173</v>
      </c>
      <c r="B248" s="152" t="s">
        <v>1174</v>
      </c>
      <c r="C248" s="153" t="s">
        <v>1179</v>
      </c>
      <c r="D248" s="154" t="s">
        <v>875</v>
      </c>
      <c r="E248" s="354">
        <v>62031.42</v>
      </c>
      <c r="F248" s="155" t="s">
        <v>1176</v>
      </c>
      <c r="G248" s="78"/>
      <c r="H248" s="78"/>
      <c r="I248" s="78"/>
      <c r="J248" s="78"/>
      <c r="K248" s="78"/>
      <c r="L248" s="78"/>
      <c r="M248" s="78"/>
      <c r="N248" s="78"/>
      <c r="O248" s="78"/>
      <c r="P248" s="78"/>
      <c r="Q248" s="78"/>
      <c r="R248" s="78"/>
      <c r="S248" s="78"/>
      <c r="T248" s="78"/>
      <c r="U248" s="78"/>
      <c r="V248" s="78"/>
      <c r="W248" s="78"/>
      <c r="X248" s="78"/>
      <c r="Y248" s="78"/>
      <c r="Z248" s="78"/>
    </row>
    <row r="249" spans="1:26" ht="12.75" customHeight="1">
      <c r="A249" s="73" t="s">
        <v>687</v>
      </c>
      <c r="B249" s="73" t="s">
        <v>1180</v>
      </c>
      <c r="C249" s="74" t="s">
        <v>1181</v>
      </c>
      <c r="D249" s="75" t="s">
        <v>875</v>
      </c>
      <c r="E249" s="76">
        <v>60</v>
      </c>
      <c r="F249" s="106" t="s">
        <v>1182</v>
      </c>
      <c r="G249" s="78"/>
      <c r="H249" s="78"/>
      <c r="I249" s="78"/>
      <c r="J249" s="78"/>
      <c r="K249" s="78"/>
      <c r="L249" s="78"/>
      <c r="M249" s="78"/>
      <c r="N249" s="78"/>
      <c r="O249" s="78"/>
      <c r="P249" s="78"/>
      <c r="Q249" s="78"/>
      <c r="R249" s="78"/>
      <c r="S249" s="78"/>
      <c r="T249" s="78"/>
      <c r="U249" s="78"/>
      <c r="V249" s="78"/>
      <c r="W249" s="78"/>
      <c r="X249" s="78"/>
      <c r="Y249" s="78"/>
      <c r="Z249" s="78"/>
    </row>
    <row r="250" spans="1:26" ht="12.75" customHeight="1">
      <c r="A250" s="156" t="s">
        <v>1183</v>
      </c>
      <c r="B250" s="156" t="s">
        <v>1184</v>
      </c>
      <c r="C250" s="157" t="s">
        <v>1185</v>
      </c>
      <c r="D250" s="158" t="s">
        <v>875</v>
      </c>
      <c r="E250" s="355">
        <v>487.34</v>
      </c>
      <c r="F250" s="159" t="s">
        <v>1186</v>
      </c>
      <c r="G250" s="78"/>
      <c r="H250" s="78"/>
      <c r="I250" s="78"/>
      <c r="J250" s="78"/>
      <c r="K250" s="78"/>
      <c r="L250" s="78"/>
      <c r="M250" s="78"/>
      <c r="N250" s="78"/>
      <c r="O250" s="78"/>
      <c r="P250" s="78"/>
      <c r="Q250" s="78"/>
      <c r="R250" s="78"/>
      <c r="S250" s="78"/>
      <c r="T250" s="78"/>
      <c r="U250" s="78"/>
      <c r="V250" s="78"/>
      <c r="W250" s="78"/>
      <c r="X250" s="78"/>
      <c r="Y250" s="78"/>
      <c r="Z250" s="78"/>
    </row>
    <row r="251" spans="1:26" ht="12.75" customHeight="1">
      <c r="A251" s="156" t="s">
        <v>1183</v>
      </c>
      <c r="B251" s="156" t="s">
        <v>1184</v>
      </c>
      <c r="C251" s="157" t="s">
        <v>1187</v>
      </c>
      <c r="D251" s="158" t="s">
        <v>875</v>
      </c>
      <c r="E251" s="355">
        <v>88.5</v>
      </c>
      <c r="F251" s="159" t="s">
        <v>1186</v>
      </c>
      <c r="G251" s="78"/>
      <c r="H251" s="78"/>
      <c r="I251" s="78"/>
      <c r="J251" s="78"/>
      <c r="K251" s="78"/>
      <c r="L251" s="78"/>
      <c r="M251" s="78"/>
      <c r="N251" s="78"/>
      <c r="O251" s="78"/>
      <c r="P251" s="78"/>
      <c r="Q251" s="78"/>
      <c r="R251" s="78"/>
      <c r="S251" s="78"/>
      <c r="T251" s="78"/>
      <c r="U251" s="78"/>
      <c r="V251" s="78"/>
      <c r="W251" s="78"/>
      <c r="X251" s="78"/>
      <c r="Y251" s="78"/>
      <c r="Z251" s="78"/>
    </row>
    <row r="252" spans="1:26" ht="12.75" customHeight="1">
      <c r="A252" s="160" t="s">
        <v>764</v>
      </c>
      <c r="B252" s="160" t="s">
        <v>1188</v>
      </c>
      <c r="C252" s="161" t="s">
        <v>1189</v>
      </c>
      <c r="D252" s="162" t="s">
        <v>875</v>
      </c>
      <c r="E252" s="356">
        <v>177</v>
      </c>
      <c r="F252" s="163" t="s">
        <v>1190</v>
      </c>
      <c r="G252" s="78"/>
      <c r="H252" s="78"/>
      <c r="I252" s="78"/>
      <c r="J252" s="78"/>
      <c r="K252" s="78"/>
      <c r="L252" s="78"/>
      <c r="M252" s="78"/>
      <c r="N252" s="78"/>
      <c r="O252" s="78"/>
      <c r="P252" s="78"/>
      <c r="Q252" s="78"/>
      <c r="R252" s="78"/>
      <c r="S252" s="78"/>
      <c r="T252" s="78"/>
      <c r="U252" s="78"/>
      <c r="V252" s="78"/>
      <c r="W252" s="78"/>
      <c r="X252" s="78"/>
      <c r="Y252" s="78"/>
      <c r="Z252" s="78"/>
    </row>
    <row r="253" spans="1:26" ht="12.75" customHeight="1">
      <c r="A253" s="160" t="s">
        <v>764</v>
      </c>
      <c r="B253" s="160" t="s">
        <v>1188</v>
      </c>
      <c r="C253" s="161" t="s">
        <v>1191</v>
      </c>
      <c r="D253" s="162" t="s">
        <v>875</v>
      </c>
      <c r="E253" s="356">
        <v>5959</v>
      </c>
      <c r="F253" s="163" t="s">
        <v>1190</v>
      </c>
      <c r="G253" s="78"/>
      <c r="H253" s="78"/>
      <c r="I253" s="78"/>
      <c r="J253" s="78"/>
      <c r="K253" s="78"/>
      <c r="L253" s="78"/>
      <c r="M253" s="78"/>
      <c r="N253" s="78"/>
      <c r="O253" s="78"/>
      <c r="P253" s="78"/>
      <c r="Q253" s="78"/>
      <c r="R253" s="78"/>
      <c r="S253" s="78"/>
      <c r="T253" s="78"/>
      <c r="U253" s="78"/>
      <c r="V253" s="78"/>
      <c r="W253" s="78"/>
      <c r="X253" s="78"/>
      <c r="Y253" s="78"/>
      <c r="Z253" s="78"/>
    </row>
    <row r="254" spans="1:26" ht="12.75" customHeight="1">
      <c r="A254" s="73" t="s">
        <v>776</v>
      </c>
      <c r="B254" s="73" t="s">
        <v>1192</v>
      </c>
      <c r="C254" s="74" t="s">
        <v>1193</v>
      </c>
      <c r="D254" s="75" t="s">
        <v>1194</v>
      </c>
      <c r="E254" s="76">
        <v>18.88</v>
      </c>
      <c r="F254" s="77" t="s">
        <v>1195</v>
      </c>
      <c r="G254" s="78"/>
      <c r="H254" s="78"/>
      <c r="I254" s="78"/>
      <c r="J254" s="78"/>
      <c r="K254" s="78"/>
      <c r="L254" s="78"/>
      <c r="M254" s="78"/>
      <c r="N254" s="78"/>
      <c r="O254" s="78"/>
      <c r="P254" s="78"/>
      <c r="Q254" s="78"/>
      <c r="R254" s="78"/>
      <c r="S254" s="78"/>
      <c r="T254" s="78"/>
      <c r="U254" s="78"/>
      <c r="V254" s="78"/>
      <c r="W254" s="78"/>
      <c r="X254" s="78"/>
      <c r="Y254" s="78"/>
      <c r="Z254" s="78"/>
    </row>
    <row r="255" spans="1:26" ht="12.75" customHeight="1">
      <c r="A255" s="73" t="s">
        <v>781</v>
      </c>
      <c r="B255" s="73" t="s">
        <v>1196</v>
      </c>
      <c r="C255" s="74" t="s">
        <v>1197</v>
      </c>
      <c r="D255" s="75" t="s">
        <v>875</v>
      </c>
      <c r="E255" s="76">
        <v>4124.1000000000004</v>
      </c>
      <c r="F255" s="77" t="s">
        <v>1198</v>
      </c>
      <c r="G255" s="78"/>
      <c r="H255" s="78"/>
      <c r="I255" s="78"/>
      <c r="J255" s="78"/>
      <c r="K255" s="78"/>
      <c r="L255" s="78"/>
      <c r="M255" s="78"/>
      <c r="N255" s="78"/>
      <c r="O255" s="78"/>
      <c r="P255" s="78"/>
      <c r="Q255" s="78"/>
      <c r="R255" s="78"/>
      <c r="S255" s="78"/>
      <c r="T255" s="78"/>
      <c r="U255" s="78"/>
      <c r="V255" s="78"/>
      <c r="W255" s="78"/>
      <c r="X255" s="78"/>
      <c r="Y255" s="78"/>
      <c r="Z255" s="78"/>
    </row>
    <row r="256" spans="1:26" ht="19.5" customHeight="1">
      <c r="A256" s="73" t="s">
        <v>781</v>
      </c>
      <c r="B256" s="73" t="s">
        <v>1196</v>
      </c>
      <c r="C256" s="74" t="s">
        <v>1199</v>
      </c>
      <c r="D256" s="75" t="s">
        <v>875</v>
      </c>
      <c r="E256" s="76">
        <v>4737.7</v>
      </c>
      <c r="F256" s="77" t="s">
        <v>1198</v>
      </c>
      <c r="G256" s="78"/>
      <c r="H256" s="78"/>
      <c r="I256" s="78"/>
      <c r="J256" s="78"/>
      <c r="K256" s="78"/>
      <c r="L256" s="78"/>
      <c r="M256" s="78"/>
      <c r="N256" s="78"/>
      <c r="O256" s="78"/>
      <c r="P256" s="78"/>
      <c r="Q256" s="78"/>
      <c r="R256" s="78"/>
      <c r="S256" s="78"/>
      <c r="T256" s="78"/>
      <c r="U256" s="78"/>
      <c r="V256" s="78"/>
      <c r="W256" s="78"/>
      <c r="X256" s="78"/>
      <c r="Y256" s="78"/>
      <c r="Z256" s="78"/>
    </row>
    <row r="257" spans="1:26" ht="12.75" customHeight="1">
      <c r="A257" s="73" t="s">
        <v>781</v>
      </c>
      <c r="B257" s="73" t="s">
        <v>1196</v>
      </c>
      <c r="C257" s="74" t="s">
        <v>1200</v>
      </c>
      <c r="D257" s="75" t="s">
        <v>875</v>
      </c>
      <c r="E257" s="76">
        <v>1239</v>
      </c>
      <c r="F257" s="77" t="s">
        <v>1198</v>
      </c>
      <c r="G257" s="78"/>
      <c r="H257" s="78"/>
      <c r="I257" s="78"/>
      <c r="J257" s="78"/>
      <c r="K257" s="78"/>
      <c r="L257" s="78"/>
      <c r="M257" s="78"/>
      <c r="N257" s="78"/>
      <c r="O257" s="78"/>
      <c r="P257" s="78"/>
      <c r="Q257" s="78"/>
      <c r="R257" s="78"/>
      <c r="S257" s="78"/>
      <c r="T257" s="78"/>
      <c r="U257" s="78"/>
      <c r="V257" s="78"/>
      <c r="W257" s="78"/>
      <c r="X257" s="78"/>
      <c r="Y257" s="78"/>
      <c r="Z257" s="78"/>
    </row>
    <row r="258" spans="1:26" ht="12.75" customHeight="1">
      <c r="A258" s="160" t="s">
        <v>761</v>
      </c>
      <c r="B258" s="160" t="s">
        <v>1201</v>
      </c>
      <c r="C258" s="161" t="s">
        <v>1202</v>
      </c>
      <c r="D258" s="162" t="s">
        <v>875</v>
      </c>
      <c r="E258" s="356">
        <v>711.54</v>
      </c>
      <c r="F258" s="163" t="s">
        <v>1190</v>
      </c>
      <c r="G258" s="78"/>
      <c r="H258" s="78"/>
      <c r="I258" s="78"/>
      <c r="J258" s="78"/>
      <c r="K258" s="78"/>
      <c r="L258" s="78"/>
      <c r="M258" s="78"/>
      <c r="N258" s="78"/>
      <c r="O258" s="78"/>
      <c r="P258" s="78"/>
      <c r="Q258" s="78"/>
      <c r="R258" s="78"/>
      <c r="S258" s="78"/>
      <c r="T258" s="78"/>
      <c r="U258" s="78"/>
      <c r="V258" s="78"/>
      <c r="W258" s="78"/>
      <c r="X258" s="78"/>
      <c r="Y258" s="78"/>
      <c r="Z258" s="78"/>
    </row>
    <row r="259" spans="1:26" ht="23.25" customHeight="1">
      <c r="A259" s="160" t="s">
        <v>761</v>
      </c>
      <c r="B259" s="160" t="s">
        <v>1201</v>
      </c>
      <c r="C259" s="161" t="s">
        <v>1203</v>
      </c>
      <c r="D259" s="162" t="s">
        <v>875</v>
      </c>
      <c r="E259" s="356">
        <v>30.68</v>
      </c>
      <c r="F259" s="163" t="s">
        <v>1190</v>
      </c>
      <c r="G259" s="78"/>
      <c r="H259" s="78"/>
      <c r="I259" s="78"/>
      <c r="J259" s="78"/>
      <c r="K259" s="78"/>
      <c r="L259" s="78"/>
      <c r="M259" s="78"/>
      <c r="N259" s="78"/>
      <c r="O259" s="78"/>
      <c r="P259" s="78"/>
      <c r="Q259" s="78"/>
      <c r="R259" s="78"/>
      <c r="S259" s="78"/>
      <c r="T259" s="78"/>
      <c r="U259" s="78"/>
      <c r="V259" s="78"/>
      <c r="W259" s="78"/>
      <c r="X259" s="78"/>
      <c r="Y259" s="78"/>
      <c r="Z259" s="78"/>
    </row>
    <row r="260" spans="1:26" ht="17.25" customHeight="1">
      <c r="A260" s="160" t="s">
        <v>761</v>
      </c>
      <c r="B260" s="160" t="s">
        <v>1201</v>
      </c>
      <c r="C260" s="161" t="s">
        <v>1204</v>
      </c>
      <c r="D260" s="162" t="s">
        <v>875</v>
      </c>
      <c r="E260" s="356">
        <v>93.22</v>
      </c>
      <c r="F260" s="163" t="s">
        <v>1205</v>
      </c>
      <c r="G260" s="78"/>
      <c r="H260" s="78"/>
      <c r="I260" s="78"/>
      <c r="J260" s="78"/>
      <c r="K260" s="78"/>
      <c r="L260" s="78"/>
      <c r="M260" s="78"/>
      <c r="N260" s="78"/>
      <c r="O260" s="78"/>
      <c r="P260" s="78"/>
      <c r="Q260" s="78"/>
      <c r="R260" s="78"/>
      <c r="S260" s="78"/>
      <c r="T260" s="78"/>
      <c r="U260" s="78"/>
      <c r="V260" s="78"/>
      <c r="W260" s="78"/>
      <c r="X260" s="78"/>
      <c r="Y260" s="78"/>
      <c r="Z260" s="78"/>
    </row>
    <row r="261" spans="1:26" ht="15" customHeight="1">
      <c r="A261" s="160" t="s">
        <v>761</v>
      </c>
      <c r="B261" s="160" t="s">
        <v>1201</v>
      </c>
      <c r="C261" s="161" t="s">
        <v>1206</v>
      </c>
      <c r="D261" s="162" t="s">
        <v>875</v>
      </c>
      <c r="E261" s="356">
        <v>140.125</v>
      </c>
      <c r="F261" s="163" t="s">
        <v>1205</v>
      </c>
      <c r="G261" s="78"/>
      <c r="H261" s="78"/>
      <c r="I261" s="78"/>
      <c r="J261" s="78"/>
      <c r="K261" s="78"/>
      <c r="L261" s="78"/>
      <c r="M261" s="78"/>
      <c r="N261" s="78"/>
      <c r="O261" s="78"/>
      <c r="P261" s="78"/>
      <c r="Q261" s="78"/>
      <c r="R261" s="78"/>
      <c r="S261" s="78"/>
      <c r="T261" s="78"/>
      <c r="U261" s="78"/>
      <c r="V261" s="78"/>
      <c r="W261" s="78"/>
      <c r="X261" s="78"/>
      <c r="Y261" s="78"/>
      <c r="Z261" s="78"/>
    </row>
    <row r="262" spans="1:26" ht="12.75" customHeight="1">
      <c r="A262" s="160" t="s">
        <v>761</v>
      </c>
      <c r="B262" s="160" t="s">
        <v>1201</v>
      </c>
      <c r="C262" s="161" t="s">
        <v>1207</v>
      </c>
      <c r="D262" s="162" t="s">
        <v>875</v>
      </c>
      <c r="E262" s="356">
        <v>194.7</v>
      </c>
      <c r="F262" s="163" t="s">
        <v>1205</v>
      </c>
      <c r="G262" s="78"/>
      <c r="H262" s="78"/>
      <c r="I262" s="78"/>
      <c r="J262" s="78"/>
      <c r="K262" s="78"/>
      <c r="L262" s="78"/>
      <c r="M262" s="78"/>
      <c r="N262" s="78"/>
      <c r="O262" s="78"/>
      <c r="P262" s="78"/>
      <c r="Q262" s="78"/>
      <c r="R262" s="78"/>
      <c r="S262" s="78"/>
      <c r="T262" s="78"/>
      <c r="U262" s="78"/>
      <c r="V262" s="78"/>
      <c r="W262" s="78"/>
      <c r="X262" s="78"/>
      <c r="Y262" s="78"/>
      <c r="Z262" s="78"/>
    </row>
    <row r="263" spans="1:26" ht="12.75" customHeight="1">
      <c r="A263" s="160" t="s">
        <v>761</v>
      </c>
      <c r="B263" s="160" t="s">
        <v>1201</v>
      </c>
      <c r="C263" s="161" t="s">
        <v>1208</v>
      </c>
      <c r="D263" s="162" t="s">
        <v>875</v>
      </c>
      <c r="E263" s="356">
        <v>334.82499999999999</v>
      </c>
      <c r="F263" s="163" t="s">
        <v>1205</v>
      </c>
      <c r="G263" s="78"/>
      <c r="H263" s="78"/>
      <c r="I263" s="78"/>
      <c r="J263" s="78"/>
      <c r="K263" s="78"/>
      <c r="L263" s="78"/>
      <c r="M263" s="78"/>
      <c r="N263" s="78"/>
      <c r="O263" s="78"/>
      <c r="P263" s="78"/>
      <c r="Q263" s="78"/>
      <c r="R263" s="78"/>
      <c r="S263" s="78"/>
      <c r="T263" s="78"/>
      <c r="U263" s="78"/>
      <c r="V263" s="78"/>
      <c r="W263" s="78"/>
      <c r="X263" s="78"/>
      <c r="Y263" s="78"/>
      <c r="Z263" s="78"/>
    </row>
    <row r="264" spans="1:26" ht="12.75" customHeight="1">
      <c r="A264" s="160" t="s">
        <v>761</v>
      </c>
      <c r="B264" s="160" t="s">
        <v>1201</v>
      </c>
      <c r="C264" s="161" t="s">
        <v>1209</v>
      </c>
      <c r="D264" s="162" t="s">
        <v>875</v>
      </c>
      <c r="E264" s="356">
        <v>474.36</v>
      </c>
      <c r="F264" s="163" t="s">
        <v>1205</v>
      </c>
      <c r="G264" s="78"/>
      <c r="H264" s="78"/>
      <c r="I264" s="78"/>
      <c r="J264" s="78"/>
      <c r="K264" s="78"/>
      <c r="L264" s="78"/>
      <c r="M264" s="78"/>
      <c r="N264" s="78"/>
      <c r="O264" s="78"/>
      <c r="P264" s="78"/>
      <c r="Q264" s="78"/>
      <c r="R264" s="78"/>
      <c r="S264" s="78"/>
      <c r="T264" s="78"/>
      <c r="U264" s="78"/>
      <c r="V264" s="78"/>
      <c r="W264" s="78"/>
      <c r="X264" s="78"/>
      <c r="Y264" s="78"/>
      <c r="Z264" s="78"/>
    </row>
    <row r="265" spans="1:26" ht="12.75" customHeight="1">
      <c r="A265" s="160" t="s">
        <v>761</v>
      </c>
      <c r="B265" s="160" t="s">
        <v>1201</v>
      </c>
      <c r="C265" s="161" t="s">
        <v>1210</v>
      </c>
      <c r="D265" s="162" t="s">
        <v>875</v>
      </c>
      <c r="E265" s="356">
        <v>548.70000000000005</v>
      </c>
      <c r="F265" s="163" t="s">
        <v>1205</v>
      </c>
      <c r="G265" s="78"/>
      <c r="H265" s="78"/>
      <c r="I265" s="78"/>
      <c r="J265" s="78"/>
      <c r="K265" s="78"/>
      <c r="L265" s="78"/>
      <c r="M265" s="78"/>
      <c r="N265" s="78"/>
      <c r="O265" s="78"/>
      <c r="P265" s="78"/>
      <c r="Q265" s="78"/>
      <c r="R265" s="78"/>
      <c r="S265" s="78"/>
      <c r="T265" s="78"/>
      <c r="U265" s="78"/>
      <c r="V265" s="78"/>
      <c r="W265" s="78"/>
      <c r="X265" s="78"/>
      <c r="Y265" s="78"/>
      <c r="Z265" s="78"/>
    </row>
    <row r="266" spans="1:26" ht="12.75" customHeight="1">
      <c r="A266" s="160" t="s">
        <v>761</v>
      </c>
      <c r="B266" s="160" t="s">
        <v>1201</v>
      </c>
      <c r="C266" s="161" t="s">
        <v>1211</v>
      </c>
      <c r="D266" s="162" t="s">
        <v>875</v>
      </c>
      <c r="E266" s="356">
        <v>628.94000000000005</v>
      </c>
      <c r="F266" s="163" t="s">
        <v>1205</v>
      </c>
      <c r="G266" s="78"/>
      <c r="H266" s="78"/>
      <c r="I266" s="78"/>
      <c r="J266" s="78"/>
      <c r="K266" s="78"/>
      <c r="L266" s="78"/>
      <c r="M266" s="78"/>
      <c r="N266" s="78"/>
      <c r="O266" s="78"/>
      <c r="P266" s="78"/>
      <c r="Q266" s="78"/>
      <c r="R266" s="78"/>
      <c r="S266" s="78"/>
      <c r="T266" s="78"/>
      <c r="U266" s="78"/>
      <c r="V266" s="78"/>
      <c r="W266" s="78"/>
      <c r="X266" s="78"/>
      <c r="Y266" s="78"/>
      <c r="Z266" s="78"/>
    </row>
    <row r="267" spans="1:26" ht="12.75" customHeight="1">
      <c r="A267" s="160" t="s">
        <v>761</v>
      </c>
      <c r="B267" s="160" t="s">
        <v>1201</v>
      </c>
      <c r="C267" s="161" t="s">
        <v>1212</v>
      </c>
      <c r="D267" s="162" t="s">
        <v>875</v>
      </c>
      <c r="E267" s="356">
        <v>401.2</v>
      </c>
      <c r="F267" s="163" t="s">
        <v>1205</v>
      </c>
      <c r="G267" s="78"/>
      <c r="H267" s="78"/>
      <c r="I267" s="78"/>
      <c r="J267" s="78"/>
      <c r="K267" s="78"/>
      <c r="L267" s="78"/>
      <c r="M267" s="78"/>
      <c r="N267" s="78"/>
      <c r="O267" s="78"/>
      <c r="P267" s="78"/>
      <c r="Q267" s="78"/>
      <c r="R267" s="78"/>
      <c r="S267" s="78"/>
      <c r="T267" s="78"/>
      <c r="U267" s="78"/>
      <c r="V267" s="78"/>
      <c r="W267" s="78"/>
      <c r="X267" s="78"/>
      <c r="Y267" s="78"/>
      <c r="Z267" s="78"/>
    </row>
    <row r="268" spans="1:26" ht="12.75" customHeight="1">
      <c r="A268" s="160" t="s">
        <v>761</v>
      </c>
      <c r="B268" s="160" t="s">
        <v>1201</v>
      </c>
      <c r="C268" s="161" t="s">
        <v>1213</v>
      </c>
      <c r="D268" s="162" t="s">
        <v>875</v>
      </c>
      <c r="E268" s="356">
        <v>526.57500000000005</v>
      </c>
      <c r="F268" s="163" t="s">
        <v>1205</v>
      </c>
      <c r="G268" s="78"/>
      <c r="H268" s="78"/>
      <c r="I268" s="78"/>
      <c r="J268" s="78"/>
      <c r="K268" s="78"/>
      <c r="L268" s="78"/>
      <c r="M268" s="78"/>
      <c r="N268" s="78"/>
      <c r="O268" s="78"/>
      <c r="P268" s="78"/>
      <c r="Q268" s="78"/>
      <c r="R268" s="78"/>
      <c r="S268" s="78"/>
      <c r="T268" s="78"/>
      <c r="U268" s="78"/>
      <c r="V268" s="78"/>
      <c r="W268" s="78"/>
      <c r="X268" s="78"/>
      <c r="Y268" s="78"/>
      <c r="Z268" s="78"/>
    </row>
    <row r="269" spans="1:26" ht="12.75" customHeight="1">
      <c r="A269" s="160" t="s">
        <v>761</v>
      </c>
      <c r="B269" s="160" t="s">
        <v>1201</v>
      </c>
      <c r="C269" s="161" t="s">
        <v>1214</v>
      </c>
      <c r="D269" s="162" t="s">
        <v>902</v>
      </c>
      <c r="E269" s="356">
        <v>175.82</v>
      </c>
      <c r="F269" s="163" t="s">
        <v>1205</v>
      </c>
      <c r="G269" s="78"/>
      <c r="H269" s="78"/>
      <c r="I269" s="78"/>
      <c r="J269" s="78"/>
      <c r="K269" s="78"/>
      <c r="L269" s="78"/>
      <c r="M269" s="78"/>
      <c r="N269" s="78"/>
      <c r="O269" s="78"/>
      <c r="P269" s="78"/>
      <c r="Q269" s="78"/>
      <c r="R269" s="78"/>
      <c r="S269" s="78"/>
      <c r="T269" s="78"/>
      <c r="U269" s="78"/>
      <c r="V269" s="78"/>
      <c r="W269" s="78"/>
      <c r="X269" s="78"/>
      <c r="Y269" s="78"/>
      <c r="Z269" s="78"/>
    </row>
    <row r="270" spans="1:26" ht="12.75" customHeight="1">
      <c r="A270" s="160" t="s">
        <v>761</v>
      </c>
      <c r="B270" s="160" t="s">
        <v>1201</v>
      </c>
      <c r="C270" s="161" t="s">
        <v>1215</v>
      </c>
      <c r="D270" s="162" t="s">
        <v>902</v>
      </c>
      <c r="E270" s="356">
        <v>531</v>
      </c>
      <c r="F270" s="163" t="s">
        <v>1205</v>
      </c>
      <c r="G270" s="78"/>
      <c r="H270" s="78"/>
      <c r="I270" s="78"/>
      <c r="J270" s="78"/>
      <c r="K270" s="78"/>
      <c r="L270" s="78"/>
      <c r="M270" s="78"/>
      <c r="N270" s="78"/>
      <c r="O270" s="78"/>
      <c r="P270" s="78"/>
      <c r="Q270" s="78"/>
      <c r="R270" s="78"/>
      <c r="S270" s="78"/>
      <c r="T270" s="78"/>
      <c r="U270" s="78"/>
      <c r="V270" s="78"/>
      <c r="W270" s="78"/>
      <c r="X270" s="78"/>
      <c r="Y270" s="78"/>
      <c r="Z270" s="78"/>
    </row>
    <row r="271" spans="1:26" ht="12.75" customHeight="1">
      <c r="A271" s="160" t="s">
        <v>761</v>
      </c>
      <c r="B271" s="160" t="s">
        <v>1201</v>
      </c>
      <c r="C271" s="161" t="s">
        <v>1216</v>
      </c>
      <c r="D271" s="162" t="s">
        <v>902</v>
      </c>
      <c r="E271" s="356">
        <v>233.64</v>
      </c>
      <c r="F271" s="163" t="s">
        <v>1205</v>
      </c>
      <c r="G271" s="78"/>
      <c r="H271" s="78"/>
      <c r="I271" s="78"/>
      <c r="J271" s="78"/>
      <c r="K271" s="78"/>
      <c r="L271" s="78"/>
      <c r="M271" s="78"/>
      <c r="N271" s="78"/>
      <c r="O271" s="78"/>
      <c r="P271" s="78"/>
      <c r="Q271" s="78"/>
      <c r="R271" s="78"/>
      <c r="S271" s="78"/>
      <c r="T271" s="78"/>
      <c r="U271" s="78"/>
      <c r="V271" s="78"/>
      <c r="W271" s="78"/>
      <c r="X271" s="78"/>
      <c r="Y271" s="78"/>
      <c r="Z271" s="78"/>
    </row>
    <row r="272" spans="1:26" ht="12.75" customHeight="1">
      <c r="A272" s="160" t="s">
        <v>761</v>
      </c>
      <c r="B272" s="160" t="s">
        <v>1201</v>
      </c>
      <c r="C272" s="161" t="s">
        <v>1217</v>
      </c>
      <c r="D272" s="162" t="s">
        <v>902</v>
      </c>
      <c r="E272" s="356">
        <v>260.00110000000001</v>
      </c>
      <c r="F272" s="163" t="s">
        <v>1205</v>
      </c>
      <c r="G272" s="78"/>
      <c r="H272" s="78"/>
      <c r="I272" s="78"/>
      <c r="J272" s="78"/>
      <c r="K272" s="78"/>
      <c r="L272" s="78"/>
      <c r="M272" s="78"/>
      <c r="N272" s="78"/>
      <c r="O272" s="78"/>
      <c r="P272" s="78"/>
      <c r="Q272" s="78"/>
      <c r="R272" s="78"/>
      <c r="S272" s="78"/>
      <c r="T272" s="78"/>
      <c r="U272" s="78"/>
      <c r="V272" s="78"/>
      <c r="W272" s="78"/>
      <c r="X272" s="78"/>
      <c r="Y272" s="78"/>
      <c r="Z272" s="78"/>
    </row>
    <row r="273" spans="1:26" ht="12.75" customHeight="1">
      <c r="A273" s="160" t="s">
        <v>761</v>
      </c>
      <c r="B273" s="160" t="s">
        <v>1201</v>
      </c>
      <c r="C273" s="161" t="s">
        <v>1218</v>
      </c>
      <c r="D273" s="162" t="s">
        <v>875</v>
      </c>
      <c r="E273" s="356">
        <v>283.2</v>
      </c>
      <c r="F273" s="163" t="s">
        <v>1190</v>
      </c>
      <c r="G273" s="78"/>
      <c r="H273" s="78"/>
      <c r="I273" s="78"/>
      <c r="J273" s="78"/>
      <c r="K273" s="78"/>
      <c r="L273" s="78"/>
      <c r="M273" s="78"/>
      <c r="N273" s="78"/>
      <c r="O273" s="78"/>
      <c r="P273" s="78"/>
      <c r="Q273" s="78"/>
      <c r="R273" s="78"/>
      <c r="S273" s="78"/>
      <c r="T273" s="78"/>
      <c r="U273" s="78"/>
      <c r="V273" s="78"/>
      <c r="W273" s="78"/>
      <c r="X273" s="78"/>
      <c r="Y273" s="78"/>
      <c r="Z273" s="78"/>
    </row>
    <row r="274" spans="1:26" ht="12.75" customHeight="1">
      <c r="A274" s="160" t="s">
        <v>761</v>
      </c>
      <c r="B274" s="160" t="s">
        <v>1201</v>
      </c>
      <c r="C274" s="161" t="s">
        <v>1219</v>
      </c>
      <c r="D274" s="162" t="s">
        <v>875</v>
      </c>
      <c r="E274" s="356">
        <v>132.75</v>
      </c>
      <c r="F274" s="163" t="s">
        <v>1205</v>
      </c>
      <c r="G274" s="78"/>
      <c r="H274" s="78"/>
      <c r="I274" s="78"/>
      <c r="J274" s="78"/>
      <c r="K274" s="78"/>
      <c r="L274" s="78"/>
      <c r="M274" s="78"/>
      <c r="N274" s="78"/>
      <c r="O274" s="78"/>
      <c r="P274" s="78"/>
      <c r="Q274" s="78"/>
      <c r="R274" s="78"/>
      <c r="S274" s="78"/>
      <c r="T274" s="78"/>
      <c r="U274" s="78"/>
      <c r="V274" s="78"/>
      <c r="W274" s="78"/>
      <c r="X274" s="78"/>
      <c r="Y274" s="78"/>
      <c r="Z274" s="78"/>
    </row>
    <row r="275" spans="1:26" ht="12.75" customHeight="1">
      <c r="A275" s="160" t="s">
        <v>761</v>
      </c>
      <c r="B275" s="160" t="s">
        <v>1201</v>
      </c>
      <c r="C275" s="161" t="s">
        <v>1220</v>
      </c>
      <c r="D275" s="162" t="s">
        <v>875</v>
      </c>
      <c r="E275" s="356">
        <v>368.75</v>
      </c>
      <c r="F275" s="163" t="s">
        <v>1205</v>
      </c>
      <c r="G275" s="78"/>
      <c r="H275" s="78"/>
      <c r="I275" s="78"/>
      <c r="J275" s="78"/>
      <c r="K275" s="78"/>
      <c r="L275" s="78"/>
      <c r="M275" s="78"/>
      <c r="N275" s="78"/>
      <c r="O275" s="78"/>
      <c r="P275" s="78"/>
      <c r="Q275" s="78"/>
      <c r="R275" s="78"/>
      <c r="S275" s="78"/>
      <c r="T275" s="78"/>
      <c r="U275" s="78"/>
      <c r="V275" s="78"/>
      <c r="W275" s="78"/>
      <c r="X275" s="78"/>
      <c r="Y275" s="78"/>
      <c r="Z275" s="78"/>
    </row>
    <row r="276" spans="1:26" ht="12.75" customHeight="1">
      <c r="A276" s="160" t="s">
        <v>761</v>
      </c>
      <c r="B276" s="160" t="s">
        <v>1201</v>
      </c>
      <c r="C276" s="161" t="s">
        <v>1221</v>
      </c>
      <c r="D276" s="162" t="s">
        <v>875</v>
      </c>
      <c r="E276" s="356">
        <v>5546</v>
      </c>
      <c r="F276" s="163" t="s">
        <v>1190</v>
      </c>
      <c r="G276" s="78"/>
      <c r="H276" s="78"/>
      <c r="I276" s="78"/>
      <c r="J276" s="78"/>
      <c r="K276" s="78"/>
      <c r="L276" s="78"/>
      <c r="M276" s="78"/>
      <c r="N276" s="78"/>
      <c r="O276" s="78"/>
      <c r="P276" s="78"/>
      <c r="Q276" s="78"/>
      <c r="R276" s="78"/>
      <c r="S276" s="78"/>
      <c r="T276" s="78"/>
      <c r="U276" s="78"/>
      <c r="V276" s="78"/>
      <c r="W276" s="78"/>
      <c r="X276" s="78"/>
      <c r="Y276" s="78"/>
      <c r="Z276" s="78"/>
    </row>
    <row r="277" spans="1:26" ht="12.75" customHeight="1">
      <c r="A277" s="160" t="s">
        <v>761</v>
      </c>
      <c r="B277" s="160" t="s">
        <v>1201</v>
      </c>
      <c r="C277" s="161" t="s">
        <v>1222</v>
      </c>
      <c r="D277" s="162" t="s">
        <v>875</v>
      </c>
      <c r="E277" s="356">
        <v>1215.4000000000001</v>
      </c>
      <c r="F277" s="163" t="s">
        <v>1190</v>
      </c>
      <c r="G277" s="78"/>
      <c r="H277" s="78"/>
      <c r="I277" s="78"/>
      <c r="J277" s="78"/>
      <c r="K277" s="78"/>
      <c r="L277" s="78"/>
      <c r="M277" s="78"/>
      <c r="N277" s="78"/>
      <c r="O277" s="78"/>
      <c r="P277" s="78"/>
      <c r="Q277" s="78"/>
      <c r="R277" s="78"/>
      <c r="S277" s="78"/>
      <c r="T277" s="78"/>
      <c r="U277" s="78"/>
      <c r="V277" s="78"/>
      <c r="W277" s="78"/>
      <c r="X277" s="78"/>
      <c r="Y277" s="78"/>
      <c r="Z277" s="78"/>
    </row>
    <row r="278" spans="1:26" ht="12.75" customHeight="1">
      <c r="A278" s="160" t="s">
        <v>761</v>
      </c>
      <c r="B278" s="160" t="s">
        <v>1201</v>
      </c>
      <c r="C278" s="161" t="s">
        <v>1223</v>
      </c>
      <c r="D278" s="162" t="s">
        <v>1224</v>
      </c>
      <c r="E278" s="356">
        <v>139.24</v>
      </c>
      <c r="F278" s="163" t="s">
        <v>1225</v>
      </c>
      <c r="G278" s="78"/>
      <c r="H278" s="78"/>
      <c r="I278" s="78"/>
      <c r="J278" s="78"/>
      <c r="K278" s="78"/>
      <c r="L278" s="78"/>
      <c r="M278" s="78"/>
      <c r="N278" s="78"/>
      <c r="O278" s="78"/>
      <c r="P278" s="78"/>
      <c r="Q278" s="78"/>
      <c r="R278" s="78"/>
      <c r="S278" s="78"/>
      <c r="T278" s="78"/>
      <c r="U278" s="78"/>
      <c r="V278" s="78"/>
      <c r="W278" s="78"/>
      <c r="X278" s="78"/>
      <c r="Y278" s="78"/>
      <c r="Z278" s="78"/>
    </row>
    <row r="279" spans="1:26" ht="12.75" customHeight="1">
      <c r="A279" s="160" t="s">
        <v>761</v>
      </c>
      <c r="B279" s="160" t="s">
        <v>1201</v>
      </c>
      <c r="C279" s="161" t="s">
        <v>1226</v>
      </c>
      <c r="D279" s="162" t="s">
        <v>1224</v>
      </c>
      <c r="E279" s="356">
        <v>194.7</v>
      </c>
      <c r="F279" s="163" t="s">
        <v>1225</v>
      </c>
      <c r="G279" s="78"/>
      <c r="H279" s="78"/>
      <c r="I279" s="78"/>
      <c r="J279" s="78"/>
      <c r="K279" s="78"/>
      <c r="L279" s="78"/>
      <c r="M279" s="78"/>
      <c r="N279" s="78"/>
      <c r="O279" s="78"/>
      <c r="P279" s="78"/>
      <c r="Q279" s="78"/>
      <c r="R279" s="78"/>
      <c r="S279" s="78"/>
      <c r="T279" s="78"/>
      <c r="U279" s="78"/>
      <c r="V279" s="78"/>
      <c r="W279" s="78"/>
      <c r="X279" s="78"/>
      <c r="Y279" s="78"/>
      <c r="Z279" s="78"/>
    </row>
    <row r="280" spans="1:26" ht="12.75" customHeight="1">
      <c r="A280" s="160" t="s">
        <v>761</v>
      </c>
      <c r="B280" s="160" t="s">
        <v>1201</v>
      </c>
      <c r="C280" s="161" t="s">
        <v>1227</v>
      </c>
      <c r="D280" s="162" t="s">
        <v>875</v>
      </c>
      <c r="E280" s="356">
        <v>12.803000000000001</v>
      </c>
      <c r="F280" s="163" t="s">
        <v>1205</v>
      </c>
      <c r="G280" s="78"/>
      <c r="H280" s="78"/>
      <c r="I280" s="78"/>
      <c r="J280" s="78"/>
      <c r="K280" s="78"/>
      <c r="L280" s="78"/>
      <c r="M280" s="78"/>
      <c r="N280" s="78"/>
      <c r="O280" s="78"/>
      <c r="P280" s="78"/>
      <c r="Q280" s="78"/>
      <c r="R280" s="78"/>
      <c r="S280" s="78"/>
      <c r="T280" s="78"/>
      <c r="U280" s="78"/>
      <c r="V280" s="78"/>
      <c r="W280" s="78"/>
      <c r="X280" s="78"/>
      <c r="Y280" s="78"/>
      <c r="Z280" s="78"/>
    </row>
    <row r="281" spans="1:26" ht="12.75" customHeight="1">
      <c r="A281" s="160" t="s">
        <v>761</v>
      </c>
      <c r="B281" s="160" t="s">
        <v>1201</v>
      </c>
      <c r="C281" s="161" t="s">
        <v>1228</v>
      </c>
      <c r="D281" s="162" t="s">
        <v>875</v>
      </c>
      <c r="E281" s="356">
        <v>663.75</v>
      </c>
      <c r="F281" s="163" t="s">
        <v>1205</v>
      </c>
      <c r="G281" s="78"/>
      <c r="H281" s="78"/>
      <c r="I281" s="78"/>
      <c r="J281" s="78"/>
      <c r="K281" s="78"/>
      <c r="L281" s="78"/>
      <c r="M281" s="78"/>
      <c r="N281" s="78"/>
      <c r="O281" s="78"/>
      <c r="P281" s="78"/>
      <c r="Q281" s="78"/>
      <c r="R281" s="78"/>
      <c r="S281" s="78"/>
      <c r="T281" s="78"/>
      <c r="U281" s="78"/>
      <c r="V281" s="78"/>
      <c r="W281" s="78"/>
      <c r="X281" s="78"/>
      <c r="Y281" s="78"/>
      <c r="Z281" s="78"/>
    </row>
    <row r="282" spans="1:26" ht="12.75" customHeight="1">
      <c r="A282" s="160" t="s">
        <v>761</v>
      </c>
      <c r="B282" s="160" t="s">
        <v>1201</v>
      </c>
      <c r="C282" s="161" t="s">
        <v>1229</v>
      </c>
      <c r="D282" s="162" t="s">
        <v>875</v>
      </c>
      <c r="E282" s="356">
        <v>6149.9943000000003</v>
      </c>
      <c r="F282" s="163" t="s">
        <v>1190</v>
      </c>
      <c r="G282" s="78"/>
      <c r="H282" s="78"/>
      <c r="I282" s="78"/>
      <c r="J282" s="78"/>
      <c r="K282" s="78"/>
      <c r="L282" s="78"/>
      <c r="M282" s="78"/>
      <c r="N282" s="78"/>
      <c r="O282" s="78"/>
      <c r="P282" s="78"/>
      <c r="Q282" s="78"/>
      <c r="R282" s="78"/>
      <c r="S282" s="78"/>
      <c r="T282" s="78"/>
      <c r="U282" s="78"/>
      <c r="V282" s="78"/>
      <c r="W282" s="78"/>
      <c r="X282" s="78"/>
      <c r="Y282" s="78"/>
      <c r="Z282" s="78"/>
    </row>
    <row r="283" spans="1:26" ht="12.75" customHeight="1">
      <c r="A283" s="73" t="s">
        <v>780</v>
      </c>
      <c r="B283" s="73" t="s">
        <v>1230</v>
      </c>
      <c r="C283" s="74" t="s">
        <v>1231</v>
      </c>
      <c r="D283" s="75" t="s">
        <v>875</v>
      </c>
      <c r="E283" s="76">
        <v>6490</v>
      </c>
      <c r="F283" s="106" t="s">
        <v>1232</v>
      </c>
      <c r="G283" s="78"/>
      <c r="H283" s="78"/>
      <c r="I283" s="78"/>
      <c r="J283" s="78"/>
      <c r="K283" s="78"/>
      <c r="L283" s="78"/>
      <c r="M283" s="78"/>
      <c r="N283" s="78"/>
      <c r="O283" s="78"/>
      <c r="P283" s="78"/>
      <c r="Q283" s="78"/>
      <c r="R283" s="78"/>
      <c r="S283" s="78"/>
      <c r="T283" s="78"/>
      <c r="U283" s="78"/>
      <c r="V283" s="78"/>
      <c r="W283" s="78"/>
      <c r="X283" s="78"/>
      <c r="Y283" s="78"/>
      <c r="Z283" s="78"/>
    </row>
    <row r="284" spans="1:26" ht="12.75" customHeight="1">
      <c r="A284" s="73" t="s">
        <v>780</v>
      </c>
      <c r="B284" s="73" t="s">
        <v>1230</v>
      </c>
      <c r="C284" s="74" t="s">
        <v>1233</v>
      </c>
      <c r="D284" s="75" t="s">
        <v>875</v>
      </c>
      <c r="E284" s="76">
        <v>6490</v>
      </c>
      <c r="F284" s="106" t="s">
        <v>1232</v>
      </c>
      <c r="G284" s="78"/>
      <c r="H284" s="78"/>
      <c r="I284" s="78"/>
      <c r="J284" s="78"/>
      <c r="K284" s="78"/>
      <c r="L284" s="78"/>
      <c r="M284" s="78"/>
      <c r="N284" s="78"/>
      <c r="O284" s="78"/>
      <c r="P284" s="78"/>
      <c r="Q284" s="78"/>
      <c r="R284" s="78"/>
      <c r="S284" s="78"/>
      <c r="T284" s="78"/>
      <c r="U284" s="78"/>
      <c r="V284" s="78"/>
      <c r="W284" s="78"/>
      <c r="X284" s="78"/>
      <c r="Y284" s="78"/>
      <c r="Z284" s="78"/>
    </row>
    <row r="285" spans="1:26" ht="12.75" customHeight="1">
      <c r="A285" s="73" t="s">
        <v>780</v>
      </c>
      <c r="B285" s="73" t="s">
        <v>1230</v>
      </c>
      <c r="C285" s="74" t="s">
        <v>1234</v>
      </c>
      <c r="D285" s="75" t="s">
        <v>875</v>
      </c>
      <c r="E285" s="76">
        <v>6490</v>
      </c>
      <c r="F285" s="106" t="s">
        <v>1232</v>
      </c>
      <c r="G285" s="78"/>
      <c r="H285" s="78"/>
      <c r="I285" s="78"/>
      <c r="J285" s="78"/>
      <c r="K285" s="78"/>
      <c r="L285" s="78"/>
      <c r="M285" s="78"/>
      <c r="N285" s="78"/>
      <c r="O285" s="78"/>
      <c r="P285" s="78"/>
      <c r="Q285" s="78"/>
      <c r="R285" s="78"/>
      <c r="S285" s="78"/>
      <c r="T285" s="78"/>
      <c r="U285" s="78"/>
      <c r="V285" s="78"/>
      <c r="W285" s="78"/>
      <c r="X285" s="78"/>
      <c r="Y285" s="78"/>
      <c r="Z285" s="78"/>
    </row>
    <row r="286" spans="1:26" ht="13.5" customHeight="1">
      <c r="A286" s="73" t="s">
        <v>780</v>
      </c>
      <c r="B286" s="73" t="s">
        <v>1230</v>
      </c>
      <c r="C286" s="74" t="s">
        <v>1235</v>
      </c>
      <c r="D286" s="75" t="s">
        <v>875</v>
      </c>
      <c r="E286" s="76">
        <v>6490</v>
      </c>
      <c r="F286" s="106" t="s">
        <v>1232</v>
      </c>
      <c r="G286" s="78"/>
      <c r="H286" s="78"/>
      <c r="I286" s="78"/>
      <c r="J286" s="78"/>
      <c r="K286" s="78"/>
      <c r="L286" s="78"/>
      <c r="M286" s="78"/>
      <c r="N286" s="78"/>
      <c r="O286" s="78"/>
      <c r="P286" s="78"/>
      <c r="Q286" s="78"/>
      <c r="R286" s="78"/>
      <c r="S286" s="78"/>
      <c r="T286" s="78"/>
      <c r="U286" s="78"/>
      <c r="V286" s="78"/>
      <c r="W286" s="78"/>
      <c r="X286" s="78"/>
      <c r="Y286" s="78"/>
      <c r="Z286" s="78"/>
    </row>
    <row r="287" spans="1:26" ht="15" customHeight="1">
      <c r="A287" s="73" t="s">
        <v>780</v>
      </c>
      <c r="B287" s="73" t="s">
        <v>1230</v>
      </c>
      <c r="C287" s="74" t="s">
        <v>1236</v>
      </c>
      <c r="D287" s="75" t="s">
        <v>875</v>
      </c>
      <c r="E287" s="76">
        <v>6490</v>
      </c>
      <c r="F287" s="106" t="s">
        <v>1232</v>
      </c>
      <c r="G287" s="78"/>
      <c r="H287" s="78"/>
      <c r="I287" s="78"/>
      <c r="J287" s="78"/>
      <c r="K287" s="78"/>
      <c r="L287" s="78"/>
      <c r="M287" s="78"/>
      <c r="N287" s="78"/>
      <c r="O287" s="78"/>
      <c r="P287" s="78"/>
      <c r="Q287" s="78"/>
      <c r="R287" s="78"/>
      <c r="S287" s="78"/>
      <c r="T287" s="78"/>
      <c r="U287" s="78"/>
      <c r="V287" s="78"/>
      <c r="W287" s="78"/>
      <c r="X287" s="78"/>
      <c r="Y287" s="78"/>
      <c r="Z287" s="78"/>
    </row>
    <row r="288" spans="1:26" ht="21.75" customHeight="1">
      <c r="A288" s="164" t="s">
        <v>811</v>
      </c>
      <c r="B288" s="164" t="s">
        <v>1237</v>
      </c>
      <c r="C288" s="165" t="s">
        <v>1238</v>
      </c>
      <c r="D288" s="166" t="s">
        <v>875</v>
      </c>
      <c r="E288" s="357">
        <v>2205.7732999999998</v>
      </c>
      <c r="F288" s="167" t="s">
        <v>1239</v>
      </c>
      <c r="G288" s="78"/>
      <c r="H288" s="78"/>
      <c r="I288" s="78"/>
      <c r="J288" s="78"/>
      <c r="K288" s="78"/>
      <c r="L288" s="78"/>
      <c r="M288" s="78"/>
      <c r="N288" s="78"/>
      <c r="O288" s="78"/>
      <c r="P288" s="78"/>
      <c r="Q288" s="78"/>
      <c r="R288" s="78"/>
      <c r="S288" s="78"/>
      <c r="T288" s="78"/>
      <c r="U288" s="78"/>
      <c r="V288" s="78"/>
      <c r="W288" s="78"/>
      <c r="X288" s="78"/>
      <c r="Y288" s="78"/>
      <c r="Z288" s="78"/>
    </row>
    <row r="289" spans="1:26" ht="15.75" customHeight="1">
      <c r="A289" s="164" t="s">
        <v>811</v>
      </c>
      <c r="B289" s="164" t="s">
        <v>1237</v>
      </c>
      <c r="C289" s="165" t="s">
        <v>1240</v>
      </c>
      <c r="D289" s="166" t="s">
        <v>875</v>
      </c>
      <c r="E289" s="357">
        <v>501.5</v>
      </c>
      <c r="F289" s="167" t="s">
        <v>1239</v>
      </c>
      <c r="G289" s="78"/>
      <c r="H289" s="78"/>
      <c r="I289" s="78"/>
      <c r="J289" s="78"/>
      <c r="K289" s="78"/>
      <c r="L289" s="78"/>
      <c r="M289" s="78"/>
      <c r="N289" s="78"/>
      <c r="O289" s="78"/>
      <c r="P289" s="78"/>
      <c r="Q289" s="78"/>
      <c r="R289" s="78"/>
      <c r="S289" s="78"/>
      <c r="T289" s="78"/>
      <c r="U289" s="78"/>
      <c r="V289" s="78"/>
      <c r="W289" s="78"/>
      <c r="X289" s="78"/>
      <c r="Y289" s="78"/>
      <c r="Z289" s="78"/>
    </row>
    <row r="290" spans="1:26" ht="12.75" customHeight="1">
      <c r="A290" s="164" t="s">
        <v>811</v>
      </c>
      <c r="B290" s="164" t="s">
        <v>1237</v>
      </c>
      <c r="C290" s="165" t="s">
        <v>1241</v>
      </c>
      <c r="D290" s="166" t="s">
        <v>875</v>
      </c>
      <c r="E290" s="357">
        <v>442.5</v>
      </c>
      <c r="F290" s="167" t="s">
        <v>1239</v>
      </c>
      <c r="G290" s="78"/>
      <c r="H290" s="78"/>
      <c r="I290" s="78"/>
      <c r="J290" s="78"/>
      <c r="K290" s="78"/>
      <c r="L290" s="78"/>
      <c r="M290" s="78"/>
      <c r="N290" s="78"/>
      <c r="O290" s="78"/>
      <c r="P290" s="78"/>
      <c r="Q290" s="78"/>
      <c r="R290" s="78"/>
      <c r="S290" s="78"/>
      <c r="T290" s="78"/>
      <c r="U290" s="78"/>
      <c r="V290" s="78"/>
      <c r="W290" s="78"/>
      <c r="X290" s="78"/>
      <c r="Y290" s="78"/>
      <c r="Z290" s="78"/>
    </row>
    <row r="291" spans="1:26" ht="13.5" customHeight="1">
      <c r="A291" s="164" t="s">
        <v>811</v>
      </c>
      <c r="B291" s="164" t="s">
        <v>1237</v>
      </c>
      <c r="C291" s="165" t="s">
        <v>1242</v>
      </c>
      <c r="D291" s="166" t="s">
        <v>875</v>
      </c>
      <c r="E291" s="357">
        <v>531</v>
      </c>
      <c r="F291" s="167" t="s">
        <v>1239</v>
      </c>
      <c r="G291" s="78"/>
      <c r="H291" s="78"/>
      <c r="I291" s="78"/>
      <c r="J291" s="78"/>
      <c r="K291" s="78"/>
      <c r="L291" s="78"/>
      <c r="M291" s="78"/>
      <c r="N291" s="78"/>
      <c r="O291" s="78"/>
      <c r="P291" s="78"/>
      <c r="Q291" s="78"/>
      <c r="R291" s="78"/>
      <c r="S291" s="78"/>
      <c r="T291" s="78"/>
      <c r="U291" s="78"/>
      <c r="V291" s="78"/>
      <c r="W291" s="78"/>
      <c r="X291" s="78"/>
      <c r="Y291" s="78"/>
      <c r="Z291" s="78"/>
    </row>
    <row r="292" spans="1:26" ht="12.75" customHeight="1">
      <c r="A292" s="164" t="s">
        <v>811</v>
      </c>
      <c r="B292" s="164" t="s">
        <v>1237</v>
      </c>
      <c r="C292" s="165" t="s">
        <v>1243</v>
      </c>
      <c r="D292" s="166" t="s">
        <v>875</v>
      </c>
      <c r="E292" s="357">
        <v>796.5</v>
      </c>
      <c r="F292" s="167" t="s">
        <v>1239</v>
      </c>
      <c r="G292" s="78"/>
      <c r="H292" s="78"/>
      <c r="I292" s="78"/>
      <c r="J292" s="78"/>
      <c r="K292" s="78"/>
      <c r="L292" s="78"/>
      <c r="M292" s="78"/>
      <c r="N292" s="78"/>
      <c r="O292" s="78"/>
      <c r="P292" s="78"/>
      <c r="Q292" s="78"/>
      <c r="R292" s="78"/>
      <c r="S292" s="78"/>
      <c r="T292" s="78"/>
      <c r="U292" s="78"/>
      <c r="V292" s="78"/>
      <c r="W292" s="78"/>
      <c r="X292" s="78"/>
      <c r="Y292" s="78"/>
      <c r="Z292" s="78"/>
    </row>
    <row r="293" spans="1:26" ht="17.25" customHeight="1">
      <c r="A293" s="164" t="s">
        <v>811</v>
      </c>
      <c r="B293" s="164" t="s">
        <v>1237</v>
      </c>
      <c r="C293" s="165" t="s">
        <v>1244</v>
      </c>
      <c r="D293" s="166" t="s">
        <v>875</v>
      </c>
      <c r="E293" s="357">
        <v>5640.4</v>
      </c>
      <c r="F293" s="167" t="s">
        <v>1239</v>
      </c>
      <c r="G293" s="78"/>
      <c r="H293" s="78"/>
      <c r="I293" s="78"/>
      <c r="J293" s="78"/>
      <c r="K293" s="78"/>
      <c r="L293" s="78"/>
      <c r="M293" s="78"/>
      <c r="N293" s="78"/>
      <c r="O293" s="78"/>
      <c r="P293" s="78"/>
      <c r="Q293" s="78"/>
      <c r="R293" s="78"/>
      <c r="S293" s="78"/>
      <c r="T293" s="78"/>
      <c r="U293" s="78"/>
      <c r="V293" s="78"/>
      <c r="W293" s="78"/>
      <c r="X293" s="78"/>
      <c r="Y293" s="78"/>
      <c r="Z293" s="78"/>
    </row>
    <row r="294" spans="1:26" ht="30.75" customHeight="1">
      <c r="A294" s="164" t="s">
        <v>811</v>
      </c>
      <c r="B294" s="164" t="s">
        <v>1237</v>
      </c>
      <c r="C294" s="165" t="s">
        <v>1245</v>
      </c>
      <c r="D294" s="166" t="s">
        <v>875</v>
      </c>
      <c r="E294" s="357">
        <v>5640.4</v>
      </c>
      <c r="F294" s="167" t="s">
        <v>1239</v>
      </c>
      <c r="G294" s="78"/>
      <c r="H294" s="78"/>
      <c r="I294" s="78"/>
      <c r="J294" s="78"/>
      <c r="K294" s="78"/>
      <c r="L294" s="78"/>
      <c r="M294" s="78"/>
      <c r="N294" s="78"/>
      <c r="O294" s="78"/>
      <c r="P294" s="78"/>
      <c r="Q294" s="78"/>
      <c r="R294" s="78"/>
      <c r="S294" s="78"/>
      <c r="T294" s="78"/>
      <c r="U294" s="78"/>
      <c r="V294" s="78"/>
      <c r="W294" s="78"/>
      <c r="X294" s="78"/>
      <c r="Y294" s="78"/>
      <c r="Z294" s="78"/>
    </row>
    <row r="295" spans="1:26" ht="12.75" customHeight="1">
      <c r="A295" s="164" t="s">
        <v>811</v>
      </c>
      <c r="B295" s="164" t="s">
        <v>1237</v>
      </c>
      <c r="C295" s="165" t="s">
        <v>1246</v>
      </c>
      <c r="D295" s="166" t="s">
        <v>875</v>
      </c>
      <c r="E295" s="357">
        <v>5640.4</v>
      </c>
      <c r="F295" s="167" t="s">
        <v>1239</v>
      </c>
      <c r="G295" s="78"/>
      <c r="H295" s="78"/>
      <c r="I295" s="78"/>
      <c r="J295" s="78"/>
      <c r="K295" s="78"/>
      <c r="L295" s="78"/>
      <c r="M295" s="78"/>
      <c r="N295" s="78"/>
      <c r="O295" s="78"/>
      <c r="P295" s="78"/>
      <c r="Q295" s="78"/>
      <c r="R295" s="78"/>
      <c r="S295" s="78"/>
      <c r="T295" s="78"/>
      <c r="U295" s="78"/>
      <c r="V295" s="78"/>
      <c r="W295" s="78"/>
      <c r="X295" s="78"/>
      <c r="Y295" s="78"/>
      <c r="Z295" s="78"/>
    </row>
    <row r="296" spans="1:26" ht="29.25" customHeight="1">
      <c r="A296" s="164" t="s">
        <v>811</v>
      </c>
      <c r="B296" s="164" t="s">
        <v>1237</v>
      </c>
      <c r="C296" s="165" t="s">
        <v>1247</v>
      </c>
      <c r="D296" s="166" t="s">
        <v>875</v>
      </c>
      <c r="E296" s="357">
        <v>4366</v>
      </c>
      <c r="F296" s="167" t="s">
        <v>1239</v>
      </c>
      <c r="G296" s="78"/>
      <c r="H296" s="78"/>
      <c r="I296" s="78"/>
      <c r="J296" s="78"/>
      <c r="K296" s="78"/>
      <c r="L296" s="78"/>
      <c r="M296" s="78"/>
      <c r="N296" s="78"/>
      <c r="O296" s="78"/>
      <c r="P296" s="78"/>
      <c r="Q296" s="78"/>
      <c r="R296" s="78"/>
      <c r="S296" s="78"/>
      <c r="T296" s="78"/>
      <c r="U296" s="78"/>
      <c r="V296" s="78"/>
      <c r="W296" s="78"/>
      <c r="X296" s="78"/>
      <c r="Y296" s="78"/>
      <c r="Z296" s="78"/>
    </row>
    <row r="297" spans="1:26" ht="28.5" customHeight="1">
      <c r="A297" s="164" t="s">
        <v>811</v>
      </c>
      <c r="B297" s="164" t="s">
        <v>1237</v>
      </c>
      <c r="C297" s="165" t="s">
        <v>1248</v>
      </c>
      <c r="D297" s="166" t="s">
        <v>875</v>
      </c>
      <c r="E297" s="357">
        <v>15611.4</v>
      </c>
      <c r="F297" s="167" t="s">
        <v>1239</v>
      </c>
      <c r="G297" s="78"/>
      <c r="H297" s="78"/>
      <c r="I297" s="78"/>
      <c r="J297" s="78"/>
      <c r="K297" s="78"/>
      <c r="L297" s="78"/>
      <c r="M297" s="78"/>
      <c r="N297" s="78"/>
      <c r="O297" s="78"/>
      <c r="P297" s="78"/>
      <c r="Q297" s="78"/>
      <c r="R297" s="78"/>
      <c r="S297" s="78"/>
      <c r="T297" s="78"/>
      <c r="U297" s="78"/>
      <c r="V297" s="78"/>
      <c r="W297" s="78"/>
      <c r="X297" s="78"/>
      <c r="Y297" s="78"/>
      <c r="Z297" s="78"/>
    </row>
    <row r="298" spans="1:26" ht="28.5" customHeight="1">
      <c r="A298" s="164" t="s">
        <v>811</v>
      </c>
      <c r="B298" s="164" t="s">
        <v>1237</v>
      </c>
      <c r="C298" s="165" t="s">
        <v>1249</v>
      </c>
      <c r="D298" s="166" t="s">
        <v>875</v>
      </c>
      <c r="E298" s="357">
        <v>179.15</v>
      </c>
      <c r="F298" s="167" t="s">
        <v>1239</v>
      </c>
      <c r="G298" s="78"/>
      <c r="H298" s="78"/>
      <c r="I298" s="78"/>
      <c r="J298" s="78"/>
      <c r="K298" s="78"/>
      <c r="L298" s="78"/>
      <c r="M298" s="78"/>
      <c r="N298" s="78"/>
      <c r="O298" s="78"/>
      <c r="P298" s="78"/>
      <c r="Q298" s="78"/>
      <c r="R298" s="78"/>
      <c r="S298" s="78"/>
      <c r="T298" s="78"/>
      <c r="U298" s="78"/>
      <c r="V298" s="78"/>
      <c r="W298" s="78"/>
      <c r="X298" s="78"/>
      <c r="Y298" s="78"/>
      <c r="Z298" s="78"/>
    </row>
    <row r="299" spans="1:26" ht="22.5" customHeight="1">
      <c r="A299" s="164" t="s">
        <v>811</v>
      </c>
      <c r="B299" s="164" t="s">
        <v>1237</v>
      </c>
      <c r="C299" s="165" t="s">
        <v>1250</v>
      </c>
      <c r="D299" s="166" t="s">
        <v>875</v>
      </c>
      <c r="E299" s="357">
        <v>194.7</v>
      </c>
      <c r="F299" s="167" t="s">
        <v>1239</v>
      </c>
      <c r="G299" s="78"/>
      <c r="H299" s="78"/>
      <c r="I299" s="78"/>
      <c r="J299" s="78"/>
      <c r="K299" s="78"/>
      <c r="L299" s="78"/>
      <c r="M299" s="78"/>
      <c r="N299" s="78"/>
      <c r="O299" s="78"/>
      <c r="P299" s="78"/>
      <c r="Q299" s="78"/>
      <c r="R299" s="78"/>
      <c r="S299" s="78"/>
      <c r="T299" s="78"/>
      <c r="U299" s="78"/>
      <c r="V299" s="78"/>
      <c r="W299" s="78"/>
      <c r="X299" s="78"/>
      <c r="Y299" s="78"/>
      <c r="Z299" s="78"/>
    </row>
    <row r="300" spans="1:26" ht="12.75" customHeight="1">
      <c r="A300" s="164" t="s">
        <v>811</v>
      </c>
      <c r="B300" s="164" t="s">
        <v>1237</v>
      </c>
      <c r="C300" s="165" t="s">
        <v>1251</v>
      </c>
      <c r="D300" s="166" t="s">
        <v>875</v>
      </c>
      <c r="E300" s="357">
        <v>672.6</v>
      </c>
      <c r="F300" s="167" t="s">
        <v>1239</v>
      </c>
      <c r="G300" s="78"/>
      <c r="H300" s="78"/>
      <c r="I300" s="78"/>
      <c r="J300" s="78"/>
      <c r="K300" s="78"/>
      <c r="L300" s="78"/>
      <c r="M300" s="78"/>
      <c r="N300" s="78"/>
      <c r="O300" s="78"/>
      <c r="P300" s="78"/>
      <c r="Q300" s="78"/>
      <c r="R300" s="78"/>
      <c r="S300" s="78"/>
      <c r="T300" s="78"/>
      <c r="U300" s="78"/>
      <c r="V300" s="78"/>
      <c r="W300" s="78"/>
      <c r="X300" s="78"/>
      <c r="Y300" s="78"/>
      <c r="Z300" s="78"/>
    </row>
    <row r="301" spans="1:26" ht="12.75" customHeight="1">
      <c r="A301" s="164" t="s">
        <v>811</v>
      </c>
      <c r="B301" s="164" t="s">
        <v>1237</v>
      </c>
      <c r="C301" s="165" t="s">
        <v>1252</v>
      </c>
      <c r="D301" s="166" t="s">
        <v>875</v>
      </c>
      <c r="E301" s="357">
        <v>20650</v>
      </c>
      <c r="F301" s="167" t="s">
        <v>1239</v>
      </c>
      <c r="G301" s="78"/>
      <c r="H301" s="78"/>
      <c r="I301" s="78"/>
      <c r="J301" s="78"/>
      <c r="K301" s="78"/>
      <c r="L301" s="78"/>
      <c r="M301" s="78"/>
      <c r="N301" s="78"/>
      <c r="O301" s="78"/>
      <c r="P301" s="78"/>
      <c r="Q301" s="78"/>
      <c r="R301" s="78"/>
      <c r="S301" s="78"/>
      <c r="T301" s="78"/>
      <c r="U301" s="78"/>
      <c r="V301" s="78"/>
      <c r="W301" s="78"/>
      <c r="X301" s="78"/>
      <c r="Y301" s="78"/>
      <c r="Z301" s="78"/>
    </row>
    <row r="302" spans="1:26" ht="12.75" customHeight="1">
      <c r="A302" s="164" t="s">
        <v>811</v>
      </c>
      <c r="B302" s="164" t="s">
        <v>1237</v>
      </c>
      <c r="C302" s="165" t="s">
        <v>1253</v>
      </c>
      <c r="D302" s="166" t="s">
        <v>875</v>
      </c>
      <c r="E302" s="357">
        <v>4661</v>
      </c>
      <c r="F302" s="167" t="s">
        <v>1239</v>
      </c>
      <c r="G302" s="78"/>
      <c r="H302" s="78"/>
      <c r="I302" s="78"/>
      <c r="J302" s="78"/>
      <c r="K302" s="78"/>
      <c r="L302" s="78"/>
      <c r="M302" s="78"/>
      <c r="N302" s="78"/>
      <c r="O302" s="78"/>
      <c r="P302" s="78"/>
      <c r="Q302" s="78"/>
      <c r="R302" s="78"/>
      <c r="S302" s="78"/>
      <c r="T302" s="78"/>
      <c r="U302" s="78"/>
      <c r="V302" s="78"/>
      <c r="W302" s="78"/>
      <c r="X302" s="78"/>
      <c r="Y302" s="78"/>
      <c r="Z302" s="78"/>
    </row>
    <row r="303" spans="1:26" ht="12.75" customHeight="1">
      <c r="A303" s="164" t="s">
        <v>811</v>
      </c>
      <c r="B303" s="164" t="s">
        <v>1237</v>
      </c>
      <c r="C303" s="165" t="s">
        <v>1254</v>
      </c>
      <c r="D303" s="166" t="s">
        <v>875</v>
      </c>
      <c r="E303" s="357">
        <v>525.1</v>
      </c>
      <c r="F303" s="167" t="s">
        <v>1239</v>
      </c>
      <c r="G303" s="78"/>
      <c r="H303" s="78"/>
      <c r="I303" s="78"/>
      <c r="J303" s="78"/>
      <c r="K303" s="78"/>
      <c r="L303" s="78"/>
      <c r="M303" s="78"/>
      <c r="N303" s="78"/>
      <c r="O303" s="78"/>
      <c r="P303" s="78"/>
      <c r="Q303" s="78"/>
      <c r="R303" s="78"/>
      <c r="S303" s="78"/>
      <c r="T303" s="78"/>
      <c r="U303" s="78"/>
      <c r="V303" s="78"/>
      <c r="W303" s="78"/>
      <c r="X303" s="78"/>
      <c r="Y303" s="78"/>
      <c r="Z303" s="78"/>
    </row>
    <row r="304" spans="1:26" ht="12.75" customHeight="1">
      <c r="A304" s="164" t="s">
        <v>811</v>
      </c>
      <c r="B304" s="164" t="s">
        <v>1237</v>
      </c>
      <c r="C304" s="165" t="s">
        <v>1255</v>
      </c>
      <c r="D304" s="166" t="s">
        <v>875</v>
      </c>
      <c r="E304" s="357">
        <v>6384.19</v>
      </c>
      <c r="F304" s="167" t="s">
        <v>1239</v>
      </c>
      <c r="G304" s="78"/>
      <c r="H304" s="78"/>
      <c r="I304" s="78"/>
      <c r="J304" s="78"/>
      <c r="K304" s="78"/>
      <c r="L304" s="78"/>
      <c r="M304" s="78"/>
      <c r="N304" s="78"/>
      <c r="O304" s="78"/>
      <c r="P304" s="78"/>
      <c r="Q304" s="78"/>
      <c r="R304" s="78"/>
      <c r="S304" s="78"/>
      <c r="T304" s="78"/>
      <c r="U304" s="78"/>
      <c r="V304" s="78"/>
      <c r="W304" s="78"/>
      <c r="X304" s="78"/>
      <c r="Y304" s="78"/>
      <c r="Z304" s="78"/>
    </row>
    <row r="305" spans="1:26" ht="21" customHeight="1">
      <c r="A305" s="164" t="s">
        <v>811</v>
      </c>
      <c r="B305" s="164" t="s">
        <v>1237</v>
      </c>
      <c r="C305" s="165" t="s">
        <v>1256</v>
      </c>
      <c r="D305" s="166" t="s">
        <v>875</v>
      </c>
      <c r="E305" s="357">
        <v>899.04330000000004</v>
      </c>
      <c r="F305" s="167" t="s">
        <v>1239</v>
      </c>
      <c r="G305" s="78"/>
      <c r="H305" s="78"/>
      <c r="I305" s="78"/>
      <c r="J305" s="78"/>
      <c r="K305" s="78"/>
      <c r="L305" s="78"/>
      <c r="M305" s="78"/>
      <c r="N305" s="78"/>
      <c r="O305" s="78"/>
      <c r="P305" s="78"/>
      <c r="Q305" s="78"/>
      <c r="R305" s="78"/>
      <c r="S305" s="78"/>
      <c r="T305" s="78"/>
      <c r="U305" s="78"/>
      <c r="V305" s="78"/>
      <c r="W305" s="78"/>
      <c r="X305" s="78"/>
      <c r="Y305" s="78"/>
      <c r="Z305" s="78"/>
    </row>
    <row r="306" spans="1:26" ht="29.25" customHeight="1">
      <c r="A306" s="164" t="s">
        <v>811</v>
      </c>
      <c r="B306" s="164" t="s">
        <v>1237</v>
      </c>
      <c r="C306" s="165" t="s">
        <v>1257</v>
      </c>
      <c r="D306" s="166" t="s">
        <v>875</v>
      </c>
      <c r="E306" s="357">
        <v>348.1</v>
      </c>
      <c r="F306" s="167" t="s">
        <v>1239</v>
      </c>
      <c r="G306" s="78"/>
      <c r="H306" s="78"/>
      <c r="I306" s="78"/>
      <c r="J306" s="78"/>
      <c r="K306" s="78"/>
      <c r="L306" s="78"/>
      <c r="M306" s="78"/>
      <c r="N306" s="78"/>
      <c r="O306" s="78"/>
      <c r="P306" s="78"/>
      <c r="Q306" s="78"/>
      <c r="R306" s="78"/>
      <c r="S306" s="78"/>
      <c r="T306" s="78"/>
      <c r="U306" s="78"/>
      <c r="V306" s="78"/>
      <c r="W306" s="78"/>
      <c r="X306" s="78"/>
      <c r="Y306" s="78"/>
      <c r="Z306" s="78"/>
    </row>
    <row r="307" spans="1:26" ht="28.5" customHeight="1">
      <c r="A307" s="164" t="s">
        <v>811</v>
      </c>
      <c r="B307" s="164" t="s">
        <v>1237</v>
      </c>
      <c r="C307" s="165" t="s">
        <v>1258</v>
      </c>
      <c r="D307" s="166" t="s">
        <v>875</v>
      </c>
      <c r="E307" s="357">
        <v>147.5</v>
      </c>
      <c r="F307" s="167" t="s">
        <v>1239</v>
      </c>
      <c r="G307" s="78"/>
      <c r="H307" s="78"/>
      <c r="I307" s="78"/>
      <c r="J307" s="78"/>
      <c r="K307" s="78"/>
      <c r="L307" s="78"/>
      <c r="M307" s="78"/>
      <c r="N307" s="78"/>
      <c r="O307" s="78"/>
      <c r="P307" s="78"/>
      <c r="Q307" s="78"/>
      <c r="R307" s="78"/>
      <c r="S307" s="78"/>
      <c r="T307" s="78"/>
      <c r="U307" s="78"/>
      <c r="V307" s="78"/>
      <c r="W307" s="78"/>
      <c r="X307" s="78"/>
      <c r="Y307" s="78"/>
      <c r="Z307" s="78"/>
    </row>
    <row r="308" spans="1:26" ht="32.25" customHeight="1">
      <c r="A308" s="164" t="s">
        <v>811</v>
      </c>
      <c r="B308" s="164" t="s">
        <v>1237</v>
      </c>
      <c r="C308" s="165" t="s">
        <v>1259</v>
      </c>
      <c r="D308" s="166" t="s">
        <v>875</v>
      </c>
      <c r="E308" s="357">
        <v>11210</v>
      </c>
      <c r="F308" s="167" t="s">
        <v>1239</v>
      </c>
      <c r="G308" s="78"/>
      <c r="H308" s="78"/>
      <c r="I308" s="78"/>
      <c r="J308" s="78"/>
      <c r="K308" s="78"/>
      <c r="L308" s="78"/>
      <c r="M308" s="78"/>
      <c r="N308" s="78"/>
      <c r="O308" s="78"/>
      <c r="P308" s="78"/>
      <c r="Q308" s="78"/>
      <c r="R308" s="78"/>
      <c r="S308" s="78"/>
      <c r="T308" s="78"/>
      <c r="U308" s="78"/>
      <c r="V308" s="78"/>
      <c r="W308" s="78"/>
      <c r="X308" s="78"/>
      <c r="Y308" s="78"/>
      <c r="Z308" s="78"/>
    </row>
    <row r="309" spans="1:26" ht="12.75" customHeight="1">
      <c r="A309" s="164" t="s">
        <v>811</v>
      </c>
      <c r="B309" s="164" t="s">
        <v>1237</v>
      </c>
      <c r="C309" s="165" t="s">
        <v>1260</v>
      </c>
      <c r="D309" s="166" t="s">
        <v>875</v>
      </c>
      <c r="E309" s="357">
        <v>1333.4</v>
      </c>
      <c r="F309" s="167" t="s">
        <v>1239</v>
      </c>
      <c r="G309" s="78"/>
      <c r="H309" s="78"/>
      <c r="I309" s="78"/>
      <c r="J309" s="78"/>
      <c r="K309" s="78"/>
      <c r="L309" s="78"/>
      <c r="M309" s="78"/>
      <c r="N309" s="78"/>
      <c r="O309" s="78"/>
      <c r="P309" s="78"/>
      <c r="Q309" s="78"/>
      <c r="R309" s="78"/>
      <c r="S309" s="78"/>
      <c r="T309" s="78"/>
      <c r="U309" s="78"/>
      <c r="V309" s="78"/>
      <c r="W309" s="78"/>
      <c r="X309" s="78"/>
      <c r="Y309" s="78"/>
      <c r="Z309" s="78"/>
    </row>
    <row r="310" spans="1:26" ht="12.75" customHeight="1">
      <c r="A310" s="168" t="s">
        <v>767</v>
      </c>
      <c r="B310" s="168" t="s">
        <v>1261</v>
      </c>
      <c r="C310" s="169" t="s">
        <v>1262</v>
      </c>
      <c r="D310" s="170" t="s">
        <v>875</v>
      </c>
      <c r="E310" s="358">
        <v>939.75</v>
      </c>
      <c r="F310" s="171" t="s">
        <v>1263</v>
      </c>
      <c r="G310" s="78"/>
      <c r="H310" s="78"/>
      <c r="I310" s="78"/>
      <c r="J310" s="78"/>
      <c r="K310" s="78"/>
      <c r="L310" s="78"/>
      <c r="M310" s="78"/>
      <c r="N310" s="78"/>
      <c r="O310" s="78"/>
      <c r="P310" s="78"/>
      <c r="Q310" s="78"/>
      <c r="R310" s="78"/>
      <c r="S310" s="78"/>
      <c r="T310" s="78"/>
      <c r="U310" s="78"/>
      <c r="V310" s="78"/>
      <c r="W310" s="78"/>
      <c r="X310" s="78"/>
      <c r="Y310" s="78"/>
      <c r="Z310" s="78"/>
    </row>
    <row r="311" spans="1:26" ht="22.5" customHeight="1">
      <c r="A311" s="168" t="s">
        <v>767</v>
      </c>
      <c r="B311" s="168" t="s">
        <v>1261</v>
      </c>
      <c r="C311" s="169" t="s">
        <v>1264</v>
      </c>
      <c r="D311" s="170" t="s">
        <v>875</v>
      </c>
      <c r="E311" s="358">
        <v>590</v>
      </c>
      <c r="F311" s="171" t="s">
        <v>1263</v>
      </c>
      <c r="G311" s="78"/>
      <c r="H311" s="78"/>
      <c r="I311" s="78"/>
      <c r="J311" s="78"/>
      <c r="K311" s="78"/>
      <c r="L311" s="78"/>
      <c r="M311" s="78"/>
      <c r="N311" s="78"/>
      <c r="O311" s="78"/>
      <c r="P311" s="78"/>
      <c r="Q311" s="78"/>
      <c r="R311" s="78"/>
      <c r="S311" s="78"/>
      <c r="T311" s="78"/>
      <c r="U311" s="78"/>
      <c r="V311" s="78"/>
      <c r="W311" s="78"/>
      <c r="X311" s="78"/>
      <c r="Y311" s="78"/>
      <c r="Z311" s="78"/>
    </row>
    <row r="312" spans="1:26" ht="12.75" customHeight="1">
      <c r="A312" s="168" t="s">
        <v>767</v>
      </c>
      <c r="B312" s="168" t="s">
        <v>1261</v>
      </c>
      <c r="C312" s="169" t="s">
        <v>1265</v>
      </c>
      <c r="D312" s="170" t="s">
        <v>875</v>
      </c>
      <c r="E312" s="358">
        <v>761.25</v>
      </c>
      <c r="F312" s="171" t="s">
        <v>1263</v>
      </c>
      <c r="G312" s="78"/>
      <c r="H312" s="78"/>
      <c r="I312" s="78"/>
      <c r="J312" s="78"/>
      <c r="K312" s="78"/>
      <c r="L312" s="78"/>
      <c r="M312" s="78"/>
      <c r="N312" s="78"/>
      <c r="O312" s="78"/>
      <c r="P312" s="78"/>
      <c r="Q312" s="78"/>
      <c r="R312" s="78"/>
      <c r="S312" s="78"/>
      <c r="T312" s="78"/>
      <c r="U312" s="78"/>
      <c r="V312" s="78"/>
      <c r="W312" s="78"/>
      <c r="X312" s="78"/>
      <c r="Y312" s="78"/>
      <c r="Z312" s="78"/>
    </row>
    <row r="313" spans="1:26" ht="12.75" customHeight="1">
      <c r="A313" s="168" t="s">
        <v>767</v>
      </c>
      <c r="B313" s="168" t="s">
        <v>1261</v>
      </c>
      <c r="C313" s="172" t="s">
        <v>1265</v>
      </c>
      <c r="D313" s="173" t="s">
        <v>875</v>
      </c>
      <c r="E313" s="359">
        <v>761.25</v>
      </c>
      <c r="F313" s="174" t="s">
        <v>1266</v>
      </c>
      <c r="G313" s="78"/>
      <c r="H313" s="78"/>
      <c r="I313" s="78"/>
      <c r="J313" s="78"/>
      <c r="K313" s="78"/>
      <c r="L313" s="78"/>
      <c r="M313" s="78"/>
      <c r="N313" s="78"/>
      <c r="O313" s="78"/>
      <c r="P313" s="78"/>
      <c r="Q313" s="78"/>
      <c r="R313" s="78"/>
      <c r="S313" s="78"/>
      <c r="T313" s="78"/>
      <c r="U313" s="78"/>
      <c r="V313" s="78"/>
      <c r="W313" s="78"/>
      <c r="X313" s="78"/>
      <c r="Y313" s="78"/>
      <c r="Z313" s="78"/>
    </row>
    <row r="314" spans="1:26" ht="26.25" customHeight="1">
      <c r="A314" s="168" t="s">
        <v>767</v>
      </c>
      <c r="B314" s="168" t="s">
        <v>1261</v>
      </c>
      <c r="C314" s="172" t="s">
        <v>1267</v>
      </c>
      <c r="D314" s="173" t="s">
        <v>875</v>
      </c>
      <c r="E314" s="359">
        <v>309.75</v>
      </c>
      <c r="F314" s="174" t="s">
        <v>1266</v>
      </c>
      <c r="G314" s="78"/>
      <c r="H314" s="78"/>
      <c r="I314" s="78"/>
      <c r="J314" s="78"/>
      <c r="K314" s="78"/>
      <c r="L314" s="78"/>
      <c r="M314" s="78"/>
      <c r="N314" s="78"/>
      <c r="O314" s="78"/>
      <c r="P314" s="78"/>
      <c r="Q314" s="78"/>
      <c r="R314" s="78"/>
      <c r="S314" s="78"/>
      <c r="T314" s="78"/>
      <c r="U314" s="78"/>
      <c r="V314" s="78"/>
      <c r="W314" s="78"/>
      <c r="X314" s="78"/>
      <c r="Y314" s="78"/>
      <c r="Z314" s="78"/>
    </row>
    <row r="315" spans="1:26" ht="18" customHeight="1">
      <c r="A315" s="168" t="s">
        <v>767</v>
      </c>
      <c r="B315" s="168" t="s">
        <v>1261</v>
      </c>
      <c r="C315" s="169" t="s">
        <v>1268</v>
      </c>
      <c r="D315" s="170" t="s">
        <v>875</v>
      </c>
      <c r="E315" s="358">
        <v>270.48</v>
      </c>
      <c r="F315" s="174" t="s">
        <v>1266</v>
      </c>
      <c r="G315" s="78"/>
      <c r="H315" s="78"/>
      <c r="I315" s="78"/>
      <c r="J315" s="78"/>
      <c r="K315" s="78"/>
      <c r="L315" s="78"/>
      <c r="M315" s="78"/>
      <c r="N315" s="78"/>
      <c r="O315" s="78"/>
      <c r="P315" s="78"/>
      <c r="Q315" s="78"/>
      <c r="R315" s="78"/>
      <c r="S315" s="78"/>
      <c r="T315" s="78"/>
      <c r="U315" s="78"/>
      <c r="V315" s="78"/>
      <c r="W315" s="78"/>
      <c r="X315" s="78"/>
      <c r="Y315" s="78"/>
      <c r="Z315" s="78"/>
    </row>
    <row r="316" spans="1:26" ht="12.75" customHeight="1">
      <c r="A316" s="168" t="s">
        <v>767</v>
      </c>
      <c r="B316" s="168" t="s">
        <v>1261</v>
      </c>
      <c r="C316" s="169" t="s">
        <v>1269</v>
      </c>
      <c r="D316" s="170" t="s">
        <v>875</v>
      </c>
      <c r="E316" s="358">
        <v>229.21530000000001</v>
      </c>
      <c r="F316" s="171" t="s">
        <v>1263</v>
      </c>
      <c r="G316" s="78"/>
      <c r="H316" s="78"/>
      <c r="I316" s="78"/>
      <c r="J316" s="78"/>
      <c r="K316" s="78"/>
      <c r="L316" s="78"/>
      <c r="M316" s="78"/>
      <c r="N316" s="78"/>
      <c r="O316" s="78"/>
      <c r="P316" s="78"/>
      <c r="Q316" s="78"/>
      <c r="R316" s="78"/>
      <c r="S316" s="78"/>
      <c r="T316" s="78"/>
      <c r="U316" s="78"/>
      <c r="V316" s="78"/>
      <c r="W316" s="78"/>
      <c r="X316" s="78"/>
      <c r="Y316" s="78"/>
      <c r="Z316" s="78"/>
    </row>
    <row r="317" spans="1:26" ht="12.75" customHeight="1">
      <c r="A317" s="168" t="s">
        <v>767</v>
      </c>
      <c r="B317" s="168" t="s">
        <v>1261</v>
      </c>
      <c r="C317" s="169" t="s">
        <v>1270</v>
      </c>
      <c r="D317" s="170" t="s">
        <v>875</v>
      </c>
      <c r="E317" s="358">
        <v>194.25</v>
      </c>
      <c r="F317" s="174" t="s">
        <v>1266</v>
      </c>
      <c r="G317" s="78"/>
      <c r="H317" s="78"/>
      <c r="I317" s="78"/>
      <c r="J317" s="78"/>
      <c r="K317" s="78"/>
      <c r="L317" s="78"/>
      <c r="M317" s="78"/>
      <c r="N317" s="78"/>
      <c r="O317" s="78"/>
      <c r="P317" s="78"/>
      <c r="Q317" s="78"/>
      <c r="R317" s="78"/>
      <c r="S317" s="78"/>
      <c r="T317" s="78"/>
      <c r="U317" s="78"/>
      <c r="V317" s="78"/>
      <c r="W317" s="78"/>
      <c r="X317" s="78"/>
      <c r="Y317" s="78"/>
      <c r="Z317" s="78"/>
    </row>
    <row r="318" spans="1:26" ht="12.75" customHeight="1">
      <c r="A318" s="168" t="s">
        <v>767</v>
      </c>
      <c r="B318" s="168" t="s">
        <v>1261</v>
      </c>
      <c r="C318" s="169" t="s">
        <v>1271</v>
      </c>
      <c r="D318" s="170" t="s">
        <v>875</v>
      </c>
      <c r="E318" s="358">
        <v>414.75</v>
      </c>
      <c r="F318" s="171" t="s">
        <v>1263</v>
      </c>
      <c r="G318" s="78"/>
      <c r="H318" s="78"/>
      <c r="I318" s="78"/>
      <c r="J318" s="78"/>
      <c r="K318" s="78"/>
      <c r="L318" s="78"/>
      <c r="M318" s="78"/>
      <c r="N318" s="78"/>
      <c r="O318" s="78"/>
      <c r="P318" s="78"/>
      <c r="Q318" s="78"/>
      <c r="R318" s="78"/>
      <c r="S318" s="78"/>
      <c r="T318" s="78"/>
      <c r="U318" s="78"/>
      <c r="V318" s="78"/>
      <c r="W318" s="78"/>
      <c r="X318" s="78"/>
      <c r="Y318" s="78"/>
      <c r="Z318" s="78"/>
    </row>
    <row r="319" spans="1:26" ht="12.75" customHeight="1">
      <c r="A319" s="168" t="s">
        <v>767</v>
      </c>
      <c r="B319" s="168" t="s">
        <v>1261</v>
      </c>
      <c r="C319" s="169" t="s">
        <v>1272</v>
      </c>
      <c r="D319" s="170" t="s">
        <v>875</v>
      </c>
      <c r="E319" s="358">
        <v>414.75</v>
      </c>
      <c r="F319" s="174" t="s">
        <v>1266</v>
      </c>
      <c r="G319" s="78"/>
      <c r="H319" s="78"/>
      <c r="I319" s="78"/>
      <c r="J319" s="78"/>
      <c r="K319" s="78"/>
      <c r="L319" s="78"/>
      <c r="M319" s="78"/>
      <c r="N319" s="78"/>
      <c r="O319" s="78"/>
      <c r="P319" s="78"/>
      <c r="Q319" s="78"/>
      <c r="R319" s="78"/>
      <c r="S319" s="78"/>
      <c r="T319" s="78"/>
      <c r="U319" s="78"/>
      <c r="V319" s="78"/>
      <c r="W319" s="78"/>
      <c r="X319" s="78"/>
      <c r="Y319" s="78"/>
      <c r="Z319" s="78"/>
    </row>
    <row r="320" spans="1:26" ht="12.75" customHeight="1">
      <c r="A320" s="168" t="s">
        <v>767</v>
      </c>
      <c r="B320" s="168" t="s">
        <v>1261</v>
      </c>
      <c r="C320" s="172" t="s">
        <v>1273</v>
      </c>
      <c r="D320" s="173" t="s">
        <v>875</v>
      </c>
      <c r="E320" s="359">
        <v>3669.75</v>
      </c>
      <c r="F320" s="174" t="s">
        <v>1266</v>
      </c>
      <c r="G320" s="78"/>
      <c r="H320" s="78"/>
      <c r="I320" s="78"/>
      <c r="J320" s="78"/>
      <c r="K320" s="78"/>
      <c r="L320" s="78"/>
      <c r="M320" s="78"/>
      <c r="N320" s="78"/>
      <c r="O320" s="78"/>
      <c r="P320" s="78"/>
      <c r="Q320" s="78"/>
      <c r="R320" s="78"/>
      <c r="S320" s="78"/>
      <c r="T320" s="78"/>
      <c r="U320" s="78"/>
      <c r="V320" s="78"/>
      <c r="W320" s="78"/>
      <c r="X320" s="78"/>
      <c r="Y320" s="78"/>
      <c r="Z320" s="78"/>
    </row>
    <row r="321" spans="1:26" ht="12.75" customHeight="1">
      <c r="A321" s="168" t="s">
        <v>767</v>
      </c>
      <c r="B321" s="168" t="s">
        <v>1261</v>
      </c>
      <c r="C321" s="169" t="s">
        <v>1274</v>
      </c>
      <c r="D321" s="170" t="s">
        <v>1275</v>
      </c>
      <c r="E321" s="358">
        <v>866.25</v>
      </c>
      <c r="F321" s="174" t="s">
        <v>1266</v>
      </c>
      <c r="G321" s="78"/>
      <c r="H321" s="78"/>
      <c r="I321" s="78"/>
      <c r="J321" s="78"/>
      <c r="K321" s="78"/>
      <c r="L321" s="78"/>
      <c r="M321" s="78"/>
      <c r="N321" s="78"/>
      <c r="O321" s="78"/>
      <c r="P321" s="78"/>
      <c r="Q321" s="78"/>
      <c r="R321" s="78"/>
      <c r="S321" s="78"/>
      <c r="T321" s="78"/>
      <c r="U321" s="78"/>
      <c r="V321" s="78"/>
      <c r="W321" s="78"/>
      <c r="X321" s="78"/>
      <c r="Y321" s="78"/>
      <c r="Z321" s="78"/>
    </row>
    <row r="322" spans="1:26" ht="12.75" customHeight="1">
      <c r="A322" s="168" t="s">
        <v>767</v>
      </c>
      <c r="B322" s="168" t="s">
        <v>1261</v>
      </c>
      <c r="C322" s="169" t="s">
        <v>1276</v>
      </c>
      <c r="D322" s="170" t="s">
        <v>875</v>
      </c>
      <c r="E322" s="358">
        <v>8096</v>
      </c>
      <c r="F322" s="174" t="s">
        <v>1266</v>
      </c>
      <c r="G322" s="78"/>
      <c r="H322" s="78"/>
      <c r="I322" s="78"/>
      <c r="J322" s="78"/>
      <c r="K322" s="78"/>
      <c r="L322" s="78"/>
      <c r="M322" s="78"/>
      <c r="N322" s="78"/>
      <c r="O322" s="78"/>
      <c r="P322" s="78"/>
      <c r="Q322" s="78"/>
      <c r="R322" s="78"/>
      <c r="S322" s="78"/>
      <c r="T322" s="78"/>
      <c r="U322" s="78"/>
      <c r="V322" s="78"/>
      <c r="W322" s="78"/>
      <c r="X322" s="78"/>
      <c r="Y322" s="78"/>
      <c r="Z322" s="78"/>
    </row>
    <row r="323" spans="1:26" ht="12.75" customHeight="1">
      <c r="A323" s="168" t="s">
        <v>767</v>
      </c>
      <c r="B323" s="168" t="s">
        <v>1261</v>
      </c>
      <c r="C323" s="169" t="s">
        <v>1277</v>
      </c>
      <c r="D323" s="170" t="s">
        <v>875</v>
      </c>
      <c r="E323" s="358">
        <v>8000</v>
      </c>
      <c r="F323" s="174" t="s">
        <v>1266</v>
      </c>
      <c r="G323" s="78"/>
      <c r="H323" s="78"/>
      <c r="I323" s="78"/>
      <c r="J323" s="78"/>
      <c r="K323" s="78"/>
      <c r="L323" s="78"/>
      <c r="M323" s="78"/>
      <c r="N323" s="78"/>
      <c r="O323" s="78"/>
      <c r="P323" s="78"/>
      <c r="Q323" s="78"/>
      <c r="R323" s="78"/>
      <c r="S323" s="78"/>
      <c r="T323" s="78"/>
      <c r="U323" s="78"/>
      <c r="V323" s="78"/>
      <c r="W323" s="78"/>
      <c r="X323" s="78"/>
      <c r="Y323" s="78"/>
      <c r="Z323" s="78"/>
    </row>
    <row r="324" spans="1:26" ht="12.75" customHeight="1">
      <c r="A324" s="168" t="s">
        <v>767</v>
      </c>
      <c r="B324" s="168" t="s">
        <v>1261</v>
      </c>
      <c r="C324" s="172" t="s">
        <v>1278</v>
      </c>
      <c r="D324" s="173" t="s">
        <v>875</v>
      </c>
      <c r="E324" s="359">
        <v>167.27</v>
      </c>
      <c r="F324" s="174" t="s">
        <v>1266</v>
      </c>
      <c r="G324" s="78"/>
      <c r="H324" s="78"/>
      <c r="I324" s="78"/>
      <c r="J324" s="78"/>
      <c r="K324" s="78"/>
      <c r="L324" s="78"/>
      <c r="M324" s="78"/>
      <c r="N324" s="78"/>
      <c r="O324" s="78"/>
      <c r="P324" s="78"/>
      <c r="Q324" s="78"/>
      <c r="R324" s="78"/>
      <c r="S324" s="78"/>
      <c r="T324" s="78"/>
      <c r="U324" s="78"/>
      <c r="V324" s="78"/>
      <c r="W324" s="78"/>
      <c r="X324" s="78"/>
      <c r="Y324" s="78"/>
      <c r="Z324" s="78"/>
    </row>
    <row r="325" spans="1:26" ht="30.75" customHeight="1">
      <c r="A325" s="168" t="s">
        <v>767</v>
      </c>
      <c r="B325" s="168" t="s">
        <v>1261</v>
      </c>
      <c r="C325" s="169" t="s">
        <v>1279</v>
      </c>
      <c r="D325" s="170" t="s">
        <v>875</v>
      </c>
      <c r="E325" s="358">
        <v>402.67669999999998</v>
      </c>
      <c r="F325" s="171" t="s">
        <v>1263</v>
      </c>
      <c r="G325" s="78"/>
      <c r="H325" s="78"/>
      <c r="I325" s="78"/>
      <c r="J325" s="78"/>
      <c r="K325" s="78"/>
      <c r="L325" s="78"/>
      <c r="M325" s="78"/>
      <c r="N325" s="78"/>
      <c r="O325" s="78"/>
      <c r="P325" s="78"/>
      <c r="Q325" s="78"/>
      <c r="R325" s="78"/>
      <c r="S325" s="78"/>
      <c r="T325" s="78"/>
      <c r="U325" s="78"/>
      <c r="V325" s="78"/>
      <c r="W325" s="78"/>
      <c r="X325" s="78"/>
      <c r="Y325" s="78"/>
      <c r="Z325" s="78"/>
    </row>
    <row r="326" spans="1:26" ht="12.75" customHeight="1">
      <c r="A326" s="168" t="s">
        <v>767</v>
      </c>
      <c r="B326" s="168" t="s">
        <v>1261</v>
      </c>
      <c r="C326" s="169" t="s">
        <v>1280</v>
      </c>
      <c r="D326" s="170" t="s">
        <v>875</v>
      </c>
      <c r="E326" s="358">
        <v>600.9153</v>
      </c>
      <c r="F326" s="171" t="s">
        <v>1263</v>
      </c>
      <c r="G326" s="78"/>
      <c r="H326" s="78"/>
      <c r="I326" s="78"/>
      <c r="J326" s="78"/>
      <c r="K326" s="78"/>
      <c r="L326" s="78"/>
      <c r="M326" s="78"/>
      <c r="N326" s="78"/>
      <c r="O326" s="78"/>
      <c r="P326" s="78"/>
      <c r="Q326" s="78"/>
      <c r="R326" s="78"/>
      <c r="S326" s="78"/>
      <c r="T326" s="78"/>
      <c r="U326" s="78"/>
      <c r="V326" s="78"/>
      <c r="W326" s="78"/>
      <c r="X326" s="78"/>
      <c r="Y326" s="78"/>
      <c r="Z326" s="78"/>
    </row>
    <row r="327" spans="1:26" ht="12.75" customHeight="1">
      <c r="A327" s="168" t="s">
        <v>767</v>
      </c>
      <c r="B327" s="168" t="s">
        <v>1261</v>
      </c>
      <c r="C327" s="169" t="s">
        <v>1281</v>
      </c>
      <c r="D327" s="170" t="s">
        <v>1275</v>
      </c>
      <c r="E327" s="358">
        <v>489.40600000000001</v>
      </c>
      <c r="F327" s="174" t="s">
        <v>1266</v>
      </c>
      <c r="G327" s="78"/>
      <c r="H327" s="78"/>
      <c r="I327" s="78"/>
      <c r="J327" s="78"/>
      <c r="K327" s="78"/>
      <c r="L327" s="78"/>
      <c r="M327" s="78"/>
      <c r="N327" s="78"/>
      <c r="O327" s="78"/>
      <c r="P327" s="78"/>
      <c r="Q327" s="78"/>
      <c r="R327" s="78"/>
      <c r="S327" s="78"/>
      <c r="T327" s="78"/>
      <c r="U327" s="78"/>
      <c r="V327" s="78"/>
      <c r="W327" s="78"/>
      <c r="X327" s="78"/>
      <c r="Y327" s="78"/>
      <c r="Z327" s="78"/>
    </row>
    <row r="328" spans="1:26" ht="24.75" customHeight="1">
      <c r="A328" s="168" t="s">
        <v>767</v>
      </c>
      <c r="B328" s="168" t="s">
        <v>1261</v>
      </c>
      <c r="C328" s="169" t="s">
        <v>1282</v>
      </c>
      <c r="D328" s="170" t="s">
        <v>875</v>
      </c>
      <c r="E328" s="358">
        <v>455.48</v>
      </c>
      <c r="F328" s="171" t="s">
        <v>1263</v>
      </c>
      <c r="G328" s="78"/>
      <c r="H328" s="78"/>
      <c r="I328" s="78"/>
      <c r="J328" s="78"/>
      <c r="K328" s="78"/>
      <c r="L328" s="78"/>
      <c r="M328" s="78"/>
      <c r="N328" s="78"/>
      <c r="O328" s="78"/>
      <c r="P328" s="78"/>
      <c r="Q328" s="78"/>
      <c r="R328" s="78"/>
      <c r="S328" s="78"/>
      <c r="T328" s="78"/>
      <c r="U328" s="78"/>
      <c r="V328" s="78"/>
      <c r="W328" s="78"/>
      <c r="X328" s="78"/>
      <c r="Y328" s="78"/>
      <c r="Z328" s="78"/>
    </row>
    <row r="329" spans="1:26" ht="12.75" customHeight="1">
      <c r="A329" s="73" t="s">
        <v>783</v>
      </c>
      <c r="B329" s="73" t="s">
        <v>1283</v>
      </c>
      <c r="C329" s="74" t="s">
        <v>1284</v>
      </c>
      <c r="D329" s="75" t="s">
        <v>875</v>
      </c>
      <c r="E329" s="76">
        <v>6490</v>
      </c>
      <c r="F329" s="106" t="s">
        <v>1285</v>
      </c>
      <c r="G329" s="78"/>
      <c r="H329" s="78"/>
      <c r="I329" s="78"/>
      <c r="J329" s="78"/>
      <c r="K329" s="78"/>
      <c r="L329" s="78"/>
      <c r="M329" s="78"/>
      <c r="N329" s="78"/>
      <c r="O329" s="78"/>
      <c r="P329" s="78"/>
      <c r="Q329" s="78"/>
      <c r="R329" s="78"/>
      <c r="S329" s="78"/>
      <c r="T329" s="78"/>
      <c r="U329" s="78"/>
      <c r="V329" s="78"/>
      <c r="W329" s="78"/>
      <c r="X329" s="78"/>
      <c r="Y329" s="78"/>
      <c r="Z329" s="78"/>
    </row>
    <row r="330" spans="1:26" ht="12.75" customHeight="1">
      <c r="A330" s="73" t="s">
        <v>1286</v>
      </c>
      <c r="B330" s="73" t="s">
        <v>1287</v>
      </c>
      <c r="C330" s="74" t="s">
        <v>1288</v>
      </c>
      <c r="D330" s="75" t="s">
        <v>1042</v>
      </c>
      <c r="E330" s="76">
        <v>460.2</v>
      </c>
      <c r="F330" s="106" t="s">
        <v>1289</v>
      </c>
      <c r="G330" s="78"/>
      <c r="H330" s="78"/>
      <c r="I330" s="78"/>
      <c r="J330" s="78"/>
      <c r="K330" s="78"/>
      <c r="L330" s="78"/>
      <c r="M330" s="78"/>
      <c r="N330" s="78"/>
      <c r="O330" s="78"/>
      <c r="P330" s="78"/>
      <c r="Q330" s="78"/>
      <c r="R330" s="78"/>
      <c r="S330" s="78"/>
      <c r="T330" s="78"/>
      <c r="U330" s="78"/>
      <c r="V330" s="78"/>
      <c r="W330" s="78"/>
      <c r="X330" s="78"/>
      <c r="Y330" s="78"/>
      <c r="Z330" s="78"/>
    </row>
    <row r="331" spans="1:26" ht="12.75" customHeight="1">
      <c r="A331" s="73" t="s">
        <v>679</v>
      </c>
      <c r="B331" s="73" t="s">
        <v>1290</v>
      </c>
      <c r="C331" s="74" t="s">
        <v>1291</v>
      </c>
      <c r="D331" s="75" t="s">
        <v>1292</v>
      </c>
      <c r="E331" s="76">
        <v>44877.760000000002</v>
      </c>
      <c r="F331" s="106" t="s">
        <v>1293</v>
      </c>
      <c r="G331" s="78"/>
      <c r="H331" s="78"/>
      <c r="I331" s="78"/>
      <c r="J331" s="78"/>
      <c r="K331" s="78"/>
      <c r="L331" s="78"/>
      <c r="M331" s="78"/>
      <c r="N331" s="78"/>
      <c r="O331" s="78"/>
      <c r="P331" s="78"/>
      <c r="Q331" s="78"/>
      <c r="R331" s="78"/>
      <c r="S331" s="78"/>
      <c r="T331" s="78"/>
      <c r="U331" s="78"/>
      <c r="V331" s="78"/>
      <c r="W331" s="78"/>
      <c r="X331" s="78"/>
      <c r="Y331" s="78"/>
      <c r="Z331" s="78"/>
    </row>
    <row r="332" spans="1:26" ht="12.75" customHeight="1">
      <c r="A332" s="77" t="s">
        <v>736</v>
      </c>
      <c r="B332" s="77" t="s">
        <v>1294</v>
      </c>
      <c r="C332" s="74" t="s">
        <v>1295</v>
      </c>
      <c r="D332" s="75" t="s">
        <v>1296</v>
      </c>
      <c r="E332" s="76">
        <v>3000</v>
      </c>
      <c r="F332" s="106" t="s">
        <v>1297</v>
      </c>
      <c r="G332" s="78"/>
      <c r="H332" s="78"/>
      <c r="I332" s="78"/>
      <c r="J332" s="78"/>
      <c r="K332" s="78"/>
      <c r="L332" s="78"/>
      <c r="M332" s="78"/>
      <c r="N332" s="78"/>
      <c r="O332" s="78"/>
      <c r="P332" s="78"/>
      <c r="Q332" s="78"/>
      <c r="R332" s="78"/>
      <c r="S332" s="78"/>
      <c r="T332" s="78"/>
      <c r="U332" s="78"/>
      <c r="V332" s="78"/>
      <c r="W332" s="78"/>
      <c r="X332" s="78"/>
      <c r="Y332" s="78"/>
      <c r="Z332" s="78"/>
    </row>
    <row r="333" spans="1:26" ht="12.75" customHeight="1">
      <c r="A333" s="175" t="s">
        <v>1298</v>
      </c>
      <c r="B333" s="175" t="s">
        <v>1299</v>
      </c>
      <c r="C333" s="176" t="s">
        <v>1300</v>
      </c>
      <c r="D333" s="177" t="s">
        <v>875</v>
      </c>
      <c r="E333" s="360">
        <v>23562.5</v>
      </c>
      <c r="F333" s="178" t="s">
        <v>1301</v>
      </c>
      <c r="G333" s="78"/>
      <c r="H333" s="78"/>
      <c r="I333" s="78"/>
      <c r="J333" s="78"/>
      <c r="K333" s="78"/>
      <c r="L333" s="78"/>
      <c r="M333" s="78"/>
      <c r="N333" s="78"/>
      <c r="O333" s="78"/>
      <c r="P333" s="78"/>
      <c r="Q333" s="78"/>
      <c r="R333" s="78"/>
      <c r="S333" s="78"/>
      <c r="T333" s="78"/>
      <c r="U333" s="78"/>
      <c r="V333" s="78"/>
      <c r="W333" s="78"/>
      <c r="X333" s="78"/>
      <c r="Y333" s="78"/>
      <c r="Z333" s="78"/>
    </row>
    <row r="334" spans="1:26" ht="12.75" customHeight="1">
      <c r="A334" s="175" t="s">
        <v>1298</v>
      </c>
      <c r="B334" s="175" t="s">
        <v>1299</v>
      </c>
      <c r="C334" s="176" t="s">
        <v>1302</v>
      </c>
      <c r="D334" s="177" t="s">
        <v>875</v>
      </c>
      <c r="E334" s="360">
        <v>102660</v>
      </c>
      <c r="F334" s="178" t="s">
        <v>1301</v>
      </c>
      <c r="G334" s="78"/>
      <c r="H334" s="78"/>
      <c r="I334" s="78"/>
      <c r="J334" s="78"/>
      <c r="K334" s="78"/>
      <c r="L334" s="78"/>
      <c r="M334" s="78"/>
      <c r="N334" s="78"/>
      <c r="O334" s="78"/>
      <c r="P334" s="78"/>
      <c r="Q334" s="78"/>
      <c r="R334" s="78"/>
      <c r="S334" s="78"/>
      <c r="T334" s="78"/>
      <c r="U334" s="78"/>
      <c r="V334" s="78"/>
      <c r="W334" s="78"/>
      <c r="X334" s="78"/>
      <c r="Y334" s="78"/>
      <c r="Z334" s="78"/>
    </row>
    <row r="335" spans="1:26" ht="20.25" customHeight="1">
      <c r="A335" s="179" t="s">
        <v>1303</v>
      </c>
      <c r="B335" s="179" t="s">
        <v>1304</v>
      </c>
      <c r="C335" s="180" t="s">
        <v>1305</v>
      </c>
      <c r="D335" s="181" t="s">
        <v>875</v>
      </c>
      <c r="E335" s="361">
        <v>590</v>
      </c>
      <c r="F335" s="182" t="s">
        <v>1306</v>
      </c>
      <c r="G335" s="78"/>
      <c r="H335" s="78"/>
      <c r="I335" s="78"/>
      <c r="J335" s="78"/>
      <c r="K335" s="78"/>
      <c r="L335" s="78"/>
      <c r="M335" s="78"/>
      <c r="N335" s="78"/>
      <c r="O335" s="78"/>
      <c r="P335" s="78"/>
      <c r="Q335" s="78"/>
      <c r="R335" s="78"/>
      <c r="S335" s="78"/>
      <c r="T335" s="78"/>
      <c r="U335" s="78"/>
      <c r="V335" s="78"/>
      <c r="W335" s="78"/>
      <c r="X335" s="78"/>
      <c r="Y335" s="78"/>
      <c r="Z335" s="78"/>
    </row>
    <row r="336" spans="1:26" ht="15" customHeight="1">
      <c r="A336" s="179" t="s">
        <v>1303</v>
      </c>
      <c r="B336" s="179" t="s">
        <v>1304</v>
      </c>
      <c r="C336" s="180" t="s">
        <v>1307</v>
      </c>
      <c r="D336" s="181" t="s">
        <v>875</v>
      </c>
      <c r="E336" s="361">
        <v>2124</v>
      </c>
      <c r="F336" s="182" t="s">
        <v>1306</v>
      </c>
      <c r="G336" s="78"/>
      <c r="H336" s="78"/>
      <c r="I336" s="78"/>
      <c r="J336" s="78"/>
      <c r="K336" s="78"/>
      <c r="L336" s="78"/>
      <c r="M336" s="78"/>
      <c r="N336" s="78"/>
      <c r="O336" s="78"/>
      <c r="P336" s="78"/>
      <c r="Q336" s="78"/>
      <c r="R336" s="78"/>
      <c r="S336" s="78"/>
      <c r="T336" s="78"/>
      <c r="U336" s="78"/>
      <c r="V336" s="78"/>
      <c r="W336" s="78"/>
      <c r="X336" s="78"/>
      <c r="Y336" s="78"/>
      <c r="Z336" s="78"/>
    </row>
    <row r="337" spans="1:26" ht="13.5" customHeight="1">
      <c r="A337" s="179" t="s">
        <v>1303</v>
      </c>
      <c r="B337" s="179" t="s">
        <v>1304</v>
      </c>
      <c r="C337" s="180" t="s">
        <v>1308</v>
      </c>
      <c r="D337" s="181" t="s">
        <v>1309</v>
      </c>
      <c r="E337" s="361">
        <v>2832</v>
      </c>
      <c r="F337" s="182" t="s">
        <v>1306</v>
      </c>
      <c r="G337" s="78"/>
      <c r="H337" s="78"/>
      <c r="I337" s="78"/>
      <c r="J337" s="78"/>
      <c r="K337" s="78"/>
      <c r="L337" s="78"/>
      <c r="M337" s="78"/>
      <c r="N337" s="78"/>
      <c r="O337" s="78"/>
      <c r="P337" s="78"/>
      <c r="Q337" s="78"/>
      <c r="R337" s="78"/>
      <c r="S337" s="78"/>
      <c r="T337" s="78"/>
      <c r="U337" s="78"/>
      <c r="V337" s="78"/>
      <c r="W337" s="78"/>
      <c r="X337" s="78"/>
      <c r="Y337" s="78"/>
      <c r="Z337" s="78"/>
    </row>
    <row r="338" spans="1:26" ht="12.75" customHeight="1">
      <c r="A338" s="179" t="s">
        <v>1303</v>
      </c>
      <c r="B338" s="179" t="s">
        <v>1304</v>
      </c>
      <c r="C338" s="180" t="s">
        <v>1310</v>
      </c>
      <c r="D338" s="181" t="s">
        <v>1309</v>
      </c>
      <c r="E338" s="361">
        <v>2548.8000000000002</v>
      </c>
      <c r="F338" s="182" t="s">
        <v>1306</v>
      </c>
      <c r="G338" s="78"/>
      <c r="H338" s="78"/>
      <c r="I338" s="78"/>
      <c r="J338" s="78"/>
      <c r="K338" s="78"/>
      <c r="L338" s="78"/>
      <c r="M338" s="78"/>
      <c r="N338" s="78"/>
      <c r="O338" s="78"/>
      <c r="P338" s="78"/>
      <c r="Q338" s="78"/>
      <c r="R338" s="78"/>
      <c r="S338" s="78"/>
      <c r="T338" s="78"/>
      <c r="U338" s="78"/>
      <c r="V338" s="78"/>
      <c r="W338" s="78"/>
      <c r="X338" s="78"/>
      <c r="Y338" s="78"/>
      <c r="Z338" s="78"/>
    </row>
    <row r="339" spans="1:26" ht="15" customHeight="1">
      <c r="A339" s="179" t="s">
        <v>1303</v>
      </c>
      <c r="B339" s="179" t="s">
        <v>1304</v>
      </c>
      <c r="C339" s="180" t="s">
        <v>1311</v>
      </c>
      <c r="D339" s="181" t="s">
        <v>1309</v>
      </c>
      <c r="E339" s="361">
        <v>2360</v>
      </c>
      <c r="F339" s="182" t="s">
        <v>1306</v>
      </c>
      <c r="G339" s="78"/>
      <c r="H339" s="78"/>
      <c r="I339" s="78"/>
      <c r="J339" s="78"/>
      <c r="K339" s="78"/>
      <c r="L339" s="78"/>
      <c r="M339" s="78"/>
      <c r="N339" s="78"/>
      <c r="O339" s="78"/>
      <c r="P339" s="78"/>
      <c r="Q339" s="78"/>
      <c r="R339" s="78"/>
      <c r="S339" s="78"/>
      <c r="T339" s="78"/>
      <c r="U339" s="78"/>
      <c r="V339" s="78"/>
      <c r="W339" s="78"/>
      <c r="X339" s="78"/>
      <c r="Y339" s="78"/>
      <c r="Z339" s="78"/>
    </row>
    <row r="340" spans="1:26" ht="12.75" customHeight="1">
      <c r="A340" s="179" t="s">
        <v>1303</v>
      </c>
      <c r="B340" s="179" t="s">
        <v>1304</v>
      </c>
      <c r="C340" s="180" t="s">
        <v>1312</v>
      </c>
      <c r="D340" s="181" t="s">
        <v>1309</v>
      </c>
      <c r="E340" s="361">
        <v>2360</v>
      </c>
      <c r="F340" s="182" t="s">
        <v>1306</v>
      </c>
      <c r="G340" s="78"/>
      <c r="H340" s="78"/>
      <c r="I340" s="78"/>
      <c r="J340" s="78"/>
      <c r="K340" s="78"/>
      <c r="L340" s="78"/>
      <c r="M340" s="78"/>
      <c r="N340" s="78"/>
      <c r="O340" s="78"/>
      <c r="P340" s="78"/>
      <c r="Q340" s="78"/>
      <c r="R340" s="78"/>
      <c r="S340" s="78"/>
      <c r="T340" s="78"/>
      <c r="U340" s="78"/>
      <c r="V340" s="78"/>
      <c r="W340" s="78"/>
      <c r="X340" s="78"/>
      <c r="Y340" s="78"/>
      <c r="Z340" s="78"/>
    </row>
    <row r="341" spans="1:26" ht="12.75" customHeight="1">
      <c r="A341" s="179" t="s">
        <v>1303</v>
      </c>
      <c r="B341" s="179" t="s">
        <v>1304</v>
      </c>
      <c r="C341" s="180" t="s">
        <v>1313</v>
      </c>
      <c r="D341" s="181" t="s">
        <v>1309</v>
      </c>
      <c r="E341" s="361">
        <v>708</v>
      </c>
      <c r="F341" s="182" t="s">
        <v>1306</v>
      </c>
      <c r="G341" s="78"/>
      <c r="H341" s="78"/>
      <c r="I341" s="78"/>
      <c r="J341" s="78"/>
      <c r="K341" s="78"/>
      <c r="L341" s="78"/>
      <c r="M341" s="78"/>
      <c r="N341" s="78"/>
      <c r="O341" s="78"/>
      <c r="P341" s="78"/>
      <c r="Q341" s="78"/>
      <c r="R341" s="78"/>
      <c r="S341" s="78"/>
      <c r="T341" s="78"/>
      <c r="U341" s="78"/>
      <c r="V341" s="78"/>
      <c r="W341" s="78"/>
      <c r="X341" s="78"/>
      <c r="Y341" s="78"/>
      <c r="Z341" s="78"/>
    </row>
    <row r="342" spans="1:26" ht="12.75" customHeight="1">
      <c r="A342" s="179" t="s">
        <v>1303</v>
      </c>
      <c r="B342" s="179" t="s">
        <v>1304</v>
      </c>
      <c r="C342" s="180" t="s">
        <v>1314</v>
      </c>
      <c r="D342" s="181" t="s">
        <v>875</v>
      </c>
      <c r="E342" s="361">
        <v>7670</v>
      </c>
      <c r="F342" s="182" t="s">
        <v>1306</v>
      </c>
      <c r="G342" s="78"/>
      <c r="H342" s="78"/>
      <c r="I342" s="78"/>
      <c r="J342" s="78"/>
      <c r="K342" s="78"/>
      <c r="L342" s="78"/>
      <c r="M342" s="78"/>
      <c r="N342" s="78"/>
      <c r="O342" s="78"/>
      <c r="P342" s="78"/>
      <c r="Q342" s="78"/>
      <c r="R342" s="78"/>
      <c r="S342" s="78"/>
      <c r="T342" s="78"/>
      <c r="U342" s="78"/>
      <c r="V342" s="78"/>
      <c r="W342" s="78"/>
      <c r="X342" s="78"/>
      <c r="Y342" s="78"/>
      <c r="Z342" s="78"/>
    </row>
    <row r="343" spans="1:26" ht="12.75" customHeight="1">
      <c r="A343" s="179" t="s">
        <v>1303</v>
      </c>
      <c r="B343" s="179" t="s">
        <v>1304</v>
      </c>
      <c r="C343" s="180" t="s">
        <v>1315</v>
      </c>
      <c r="D343" s="181" t="s">
        <v>1309</v>
      </c>
      <c r="E343" s="361">
        <v>2548.8000000000002</v>
      </c>
      <c r="F343" s="182" t="s">
        <v>1306</v>
      </c>
      <c r="G343" s="78"/>
      <c r="H343" s="78"/>
      <c r="I343" s="78"/>
      <c r="J343" s="78"/>
      <c r="K343" s="78"/>
      <c r="L343" s="78"/>
      <c r="M343" s="78"/>
      <c r="N343" s="78"/>
      <c r="O343" s="78"/>
      <c r="P343" s="78"/>
      <c r="Q343" s="78"/>
      <c r="R343" s="78"/>
      <c r="S343" s="78"/>
      <c r="T343" s="78"/>
      <c r="U343" s="78"/>
      <c r="V343" s="78"/>
      <c r="W343" s="78"/>
      <c r="X343" s="78"/>
      <c r="Y343" s="78"/>
      <c r="Z343" s="78"/>
    </row>
    <row r="344" spans="1:26" ht="12.75" customHeight="1">
      <c r="A344" s="179" t="s">
        <v>1303</v>
      </c>
      <c r="B344" s="179" t="s">
        <v>1304</v>
      </c>
      <c r="C344" s="180" t="s">
        <v>1316</v>
      </c>
      <c r="D344" s="181" t="s">
        <v>875</v>
      </c>
      <c r="E344" s="361">
        <v>2360</v>
      </c>
      <c r="F344" s="182" t="s">
        <v>1306</v>
      </c>
      <c r="G344" s="78"/>
      <c r="H344" s="78"/>
      <c r="I344" s="78"/>
      <c r="J344" s="78"/>
      <c r="K344" s="78"/>
      <c r="L344" s="78"/>
      <c r="M344" s="78"/>
      <c r="N344" s="78"/>
      <c r="O344" s="78"/>
      <c r="P344" s="78"/>
      <c r="Q344" s="78"/>
      <c r="R344" s="78"/>
      <c r="S344" s="78"/>
      <c r="T344" s="78"/>
      <c r="U344" s="78"/>
      <c r="V344" s="78"/>
      <c r="W344" s="78"/>
      <c r="X344" s="78"/>
      <c r="Y344" s="78"/>
      <c r="Z344" s="78"/>
    </row>
    <row r="345" spans="1:26" ht="12.75" customHeight="1">
      <c r="A345" s="179" t="s">
        <v>1303</v>
      </c>
      <c r="B345" s="179" t="s">
        <v>1304</v>
      </c>
      <c r="C345" s="180" t="s">
        <v>1317</v>
      </c>
      <c r="D345" s="181" t="s">
        <v>875</v>
      </c>
      <c r="E345" s="361">
        <v>1770</v>
      </c>
      <c r="F345" s="182" t="s">
        <v>1306</v>
      </c>
      <c r="G345" s="78"/>
      <c r="H345" s="78"/>
      <c r="I345" s="78"/>
      <c r="J345" s="78"/>
      <c r="K345" s="78"/>
      <c r="L345" s="78"/>
      <c r="M345" s="78"/>
      <c r="N345" s="78"/>
      <c r="O345" s="78"/>
      <c r="P345" s="78"/>
      <c r="Q345" s="78"/>
      <c r="R345" s="78"/>
      <c r="S345" s="78"/>
      <c r="T345" s="78"/>
      <c r="U345" s="78"/>
      <c r="V345" s="78"/>
      <c r="W345" s="78"/>
      <c r="X345" s="78"/>
      <c r="Y345" s="78"/>
      <c r="Z345" s="78"/>
    </row>
    <row r="346" spans="1:26" ht="12.75" customHeight="1">
      <c r="A346" s="179" t="s">
        <v>1303</v>
      </c>
      <c r="B346" s="179" t="s">
        <v>1304</v>
      </c>
      <c r="C346" s="180" t="s">
        <v>1318</v>
      </c>
      <c r="D346" s="181" t="s">
        <v>875</v>
      </c>
      <c r="E346" s="361">
        <v>1121</v>
      </c>
      <c r="F346" s="182" t="s">
        <v>1306</v>
      </c>
      <c r="G346" s="78"/>
      <c r="H346" s="78"/>
      <c r="I346" s="78"/>
      <c r="J346" s="78"/>
      <c r="K346" s="78"/>
      <c r="L346" s="78"/>
      <c r="M346" s="78"/>
      <c r="N346" s="78"/>
      <c r="O346" s="78"/>
      <c r="P346" s="78"/>
      <c r="Q346" s="78"/>
      <c r="R346" s="78"/>
      <c r="S346" s="78"/>
      <c r="T346" s="78"/>
      <c r="U346" s="78"/>
      <c r="V346" s="78"/>
      <c r="W346" s="78"/>
      <c r="X346" s="78"/>
      <c r="Y346" s="78"/>
      <c r="Z346" s="78"/>
    </row>
    <row r="347" spans="1:26" ht="12.75" customHeight="1">
      <c r="A347" s="183" t="s">
        <v>1319</v>
      </c>
      <c r="B347" s="183" t="s">
        <v>1320</v>
      </c>
      <c r="C347" s="184" t="s">
        <v>1321</v>
      </c>
      <c r="D347" s="185" t="s">
        <v>875</v>
      </c>
      <c r="E347" s="362">
        <v>1770</v>
      </c>
      <c r="F347" s="186" t="s">
        <v>1322</v>
      </c>
      <c r="G347" s="78"/>
      <c r="H347" s="78"/>
      <c r="I347" s="78"/>
      <c r="J347" s="78"/>
      <c r="K347" s="78"/>
      <c r="L347" s="78"/>
      <c r="M347" s="78"/>
      <c r="N347" s="78"/>
      <c r="O347" s="78"/>
      <c r="P347" s="78"/>
      <c r="Q347" s="78"/>
      <c r="R347" s="78"/>
      <c r="S347" s="78"/>
      <c r="T347" s="78"/>
      <c r="U347" s="78"/>
      <c r="V347" s="78"/>
      <c r="W347" s="78"/>
      <c r="X347" s="78"/>
      <c r="Y347" s="78"/>
      <c r="Z347" s="78"/>
    </row>
    <row r="348" spans="1:26" ht="12.75" customHeight="1">
      <c r="A348" s="183" t="s">
        <v>1319</v>
      </c>
      <c r="B348" s="183" t="s">
        <v>1320</v>
      </c>
      <c r="C348" s="184" t="s">
        <v>1323</v>
      </c>
      <c r="D348" s="185" t="s">
        <v>875</v>
      </c>
      <c r="E348" s="362">
        <v>1062</v>
      </c>
      <c r="F348" s="186" t="s">
        <v>1322</v>
      </c>
      <c r="G348" s="78"/>
      <c r="H348" s="78"/>
      <c r="I348" s="78"/>
      <c r="J348" s="78"/>
      <c r="K348" s="78"/>
      <c r="L348" s="78"/>
      <c r="M348" s="78"/>
      <c r="N348" s="78"/>
      <c r="O348" s="78"/>
      <c r="P348" s="78"/>
      <c r="Q348" s="78"/>
      <c r="R348" s="78"/>
      <c r="S348" s="78"/>
      <c r="T348" s="78"/>
      <c r="U348" s="78"/>
      <c r="V348" s="78"/>
      <c r="W348" s="78"/>
      <c r="X348" s="78"/>
      <c r="Y348" s="78"/>
      <c r="Z348" s="78"/>
    </row>
    <row r="349" spans="1:26" ht="12.75" customHeight="1">
      <c r="A349" s="183" t="s">
        <v>1319</v>
      </c>
      <c r="B349" s="183" t="s">
        <v>1320</v>
      </c>
      <c r="C349" s="184" t="s">
        <v>1324</v>
      </c>
      <c r="D349" s="185" t="s">
        <v>875</v>
      </c>
      <c r="E349" s="362">
        <v>420.55200000000002</v>
      </c>
      <c r="F349" s="186" t="s">
        <v>1322</v>
      </c>
      <c r="G349" s="78"/>
      <c r="H349" s="78"/>
      <c r="I349" s="78"/>
      <c r="J349" s="78"/>
      <c r="K349" s="78"/>
      <c r="L349" s="78"/>
      <c r="M349" s="78"/>
      <c r="N349" s="78"/>
      <c r="O349" s="78"/>
      <c r="P349" s="78"/>
      <c r="Q349" s="78"/>
      <c r="R349" s="78"/>
      <c r="S349" s="78"/>
      <c r="T349" s="78"/>
      <c r="U349" s="78"/>
      <c r="V349" s="78"/>
      <c r="W349" s="78"/>
      <c r="X349" s="78"/>
      <c r="Y349" s="78"/>
      <c r="Z349" s="78"/>
    </row>
    <row r="350" spans="1:26" ht="12.75" customHeight="1">
      <c r="A350" s="183" t="s">
        <v>1319</v>
      </c>
      <c r="B350" s="183" t="s">
        <v>1320</v>
      </c>
      <c r="C350" s="184" t="s">
        <v>1325</v>
      </c>
      <c r="D350" s="185" t="s">
        <v>875</v>
      </c>
      <c r="E350" s="362">
        <v>420.73</v>
      </c>
      <c r="F350" s="186" t="s">
        <v>1322</v>
      </c>
      <c r="G350" s="78"/>
      <c r="H350" s="78"/>
      <c r="I350" s="78"/>
      <c r="J350" s="78"/>
      <c r="K350" s="78"/>
      <c r="L350" s="78"/>
      <c r="M350" s="78"/>
      <c r="N350" s="78"/>
      <c r="O350" s="78"/>
      <c r="P350" s="78"/>
      <c r="Q350" s="78"/>
      <c r="R350" s="78"/>
      <c r="S350" s="78"/>
      <c r="T350" s="78"/>
      <c r="U350" s="78"/>
      <c r="V350" s="78"/>
      <c r="W350" s="78"/>
      <c r="X350" s="78"/>
      <c r="Y350" s="78"/>
      <c r="Z350" s="78"/>
    </row>
    <row r="351" spans="1:26" ht="12.75" customHeight="1">
      <c r="A351" s="183" t="s">
        <v>1319</v>
      </c>
      <c r="B351" s="183" t="s">
        <v>1320</v>
      </c>
      <c r="C351" s="184" t="s">
        <v>1326</v>
      </c>
      <c r="D351" s="185" t="s">
        <v>875</v>
      </c>
      <c r="E351" s="362">
        <v>1379.48</v>
      </c>
      <c r="F351" s="186" t="s">
        <v>1322</v>
      </c>
      <c r="G351" s="78"/>
      <c r="H351" s="78"/>
      <c r="I351" s="78"/>
      <c r="J351" s="78"/>
      <c r="K351" s="78"/>
      <c r="L351" s="78"/>
      <c r="M351" s="78"/>
      <c r="N351" s="78"/>
      <c r="O351" s="78"/>
      <c r="P351" s="78"/>
      <c r="Q351" s="78"/>
      <c r="R351" s="78"/>
      <c r="S351" s="78"/>
      <c r="T351" s="78"/>
      <c r="U351" s="78"/>
      <c r="V351" s="78"/>
      <c r="W351" s="78"/>
      <c r="X351" s="78"/>
      <c r="Y351" s="78"/>
      <c r="Z351" s="78"/>
    </row>
    <row r="352" spans="1:26" ht="12.75" customHeight="1">
      <c r="A352" s="183" t="s">
        <v>1319</v>
      </c>
      <c r="B352" s="183" t="s">
        <v>1320</v>
      </c>
      <c r="C352" s="184" t="s">
        <v>1326</v>
      </c>
      <c r="D352" s="185" t="s">
        <v>875</v>
      </c>
      <c r="E352" s="362">
        <v>486.69200000000001</v>
      </c>
      <c r="F352" s="186" t="s">
        <v>1322</v>
      </c>
      <c r="G352" s="78"/>
      <c r="H352" s="78"/>
      <c r="I352" s="78"/>
      <c r="J352" s="78"/>
      <c r="K352" s="78"/>
      <c r="L352" s="78"/>
      <c r="M352" s="78"/>
      <c r="N352" s="78"/>
      <c r="O352" s="78"/>
      <c r="P352" s="78"/>
      <c r="Q352" s="78"/>
      <c r="R352" s="78"/>
      <c r="S352" s="78"/>
      <c r="T352" s="78"/>
      <c r="U352" s="78"/>
      <c r="V352" s="78"/>
      <c r="W352" s="78"/>
      <c r="X352" s="78"/>
      <c r="Y352" s="78"/>
      <c r="Z352" s="78"/>
    </row>
    <row r="353" spans="1:26" ht="12.75" customHeight="1">
      <c r="A353" s="183" t="s">
        <v>1319</v>
      </c>
      <c r="B353" s="183" t="s">
        <v>1320</v>
      </c>
      <c r="C353" s="184" t="s">
        <v>1327</v>
      </c>
      <c r="D353" s="185" t="s">
        <v>875</v>
      </c>
      <c r="E353" s="362">
        <v>420.09199999999998</v>
      </c>
      <c r="F353" s="186" t="s">
        <v>1322</v>
      </c>
      <c r="G353" s="78"/>
      <c r="H353" s="78"/>
      <c r="I353" s="78"/>
      <c r="J353" s="78"/>
      <c r="K353" s="78"/>
      <c r="L353" s="78"/>
      <c r="M353" s="78"/>
      <c r="N353" s="78"/>
      <c r="O353" s="78"/>
      <c r="P353" s="78"/>
      <c r="Q353" s="78"/>
      <c r="R353" s="78"/>
      <c r="S353" s="78"/>
      <c r="T353" s="78"/>
      <c r="U353" s="78"/>
      <c r="V353" s="78"/>
      <c r="W353" s="78"/>
      <c r="X353" s="78"/>
      <c r="Y353" s="78"/>
      <c r="Z353" s="78"/>
    </row>
    <row r="354" spans="1:26" ht="12.75" customHeight="1">
      <c r="A354" s="183" t="s">
        <v>1319</v>
      </c>
      <c r="B354" s="183" t="s">
        <v>1320</v>
      </c>
      <c r="C354" s="184" t="s">
        <v>1328</v>
      </c>
      <c r="D354" s="185" t="s">
        <v>875</v>
      </c>
      <c r="E354" s="362">
        <v>422.358</v>
      </c>
      <c r="F354" s="186" t="s">
        <v>1322</v>
      </c>
      <c r="G354" s="78"/>
      <c r="H354" s="78"/>
      <c r="I354" s="78"/>
      <c r="J354" s="78"/>
      <c r="K354" s="78"/>
      <c r="L354" s="78"/>
      <c r="M354" s="78"/>
      <c r="N354" s="78"/>
      <c r="O354" s="78"/>
      <c r="P354" s="78"/>
      <c r="Q354" s="78"/>
      <c r="R354" s="78"/>
      <c r="S354" s="78"/>
      <c r="T354" s="78"/>
      <c r="U354" s="78"/>
      <c r="V354" s="78"/>
      <c r="W354" s="78"/>
      <c r="X354" s="78"/>
      <c r="Y354" s="78"/>
      <c r="Z354" s="78"/>
    </row>
    <row r="355" spans="1:26" ht="15" customHeight="1">
      <c r="A355" s="183" t="s">
        <v>1319</v>
      </c>
      <c r="B355" s="183" t="s">
        <v>1320</v>
      </c>
      <c r="C355" s="184" t="s">
        <v>1329</v>
      </c>
      <c r="D355" s="185" t="s">
        <v>875</v>
      </c>
      <c r="E355" s="362">
        <v>422.44</v>
      </c>
      <c r="F355" s="186" t="s">
        <v>1322</v>
      </c>
      <c r="G355" s="78"/>
      <c r="H355" s="78"/>
      <c r="I355" s="78"/>
      <c r="J355" s="78"/>
      <c r="K355" s="78"/>
      <c r="L355" s="78"/>
      <c r="M355" s="78"/>
      <c r="N355" s="78"/>
      <c r="O355" s="78"/>
      <c r="P355" s="78"/>
      <c r="Q355" s="78"/>
      <c r="R355" s="78"/>
      <c r="S355" s="78"/>
      <c r="T355" s="78"/>
      <c r="U355" s="78"/>
      <c r="V355" s="78"/>
      <c r="W355" s="78"/>
      <c r="X355" s="78"/>
      <c r="Y355" s="78"/>
      <c r="Z355" s="78"/>
    </row>
    <row r="356" spans="1:26" ht="12.75" customHeight="1">
      <c r="A356" s="183" t="s">
        <v>1319</v>
      </c>
      <c r="B356" s="183" t="s">
        <v>1320</v>
      </c>
      <c r="C356" s="184" t="s">
        <v>1330</v>
      </c>
      <c r="D356" s="185" t="s">
        <v>875</v>
      </c>
      <c r="E356" s="362">
        <v>422.62799999999999</v>
      </c>
      <c r="F356" s="186" t="s">
        <v>1322</v>
      </c>
      <c r="G356" s="78"/>
      <c r="H356" s="78"/>
      <c r="I356" s="78"/>
      <c r="J356" s="78"/>
      <c r="K356" s="78"/>
      <c r="L356" s="78"/>
      <c r="M356" s="78"/>
      <c r="N356" s="78"/>
      <c r="O356" s="78"/>
      <c r="P356" s="78"/>
      <c r="Q356" s="78"/>
      <c r="R356" s="78"/>
      <c r="S356" s="78"/>
      <c r="T356" s="78"/>
      <c r="U356" s="78"/>
      <c r="V356" s="78"/>
      <c r="W356" s="78"/>
      <c r="X356" s="78"/>
      <c r="Y356" s="78"/>
      <c r="Z356" s="78"/>
    </row>
    <row r="357" spans="1:26" ht="13.5" customHeight="1">
      <c r="A357" s="183" t="s">
        <v>1319</v>
      </c>
      <c r="B357" s="183" t="s">
        <v>1320</v>
      </c>
      <c r="C357" s="184" t="s">
        <v>1331</v>
      </c>
      <c r="D357" s="185" t="s">
        <v>875</v>
      </c>
      <c r="E357" s="362">
        <v>810.41200000000003</v>
      </c>
      <c r="F357" s="186" t="s">
        <v>1322</v>
      </c>
      <c r="G357" s="78"/>
      <c r="H357" s="78"/>
      <c r="I357" s="78"/>
      <c r="J357" s="78"/>
      <c r="K357" s="78"/>
      <c r="L357" s="78"/>
      <c r="M357" s="78"/>
      <c r="N357" s="78"/>
      <c r="O357" s="78"/>
      <c r="P357" s="78"/>
      <c r="Q357" s="78"/>
      <c r="R357" s="78"/>
      <c r="S357" s="78"/>
      <c r="T357" s="78"/>
      <c r="U357" s="78"/>
      <c r="V357" s="78"/>
      <c r="W357" s="78"/>
      <c r="X357" s="78"/>
      <c r="Y357" s="78"/>
      <c r="Z357" s="78"/>
    </row>
    <row r="358" spans="1:26" ht="12.75" customHeight="1">
      <c r="A358" s="183" t="s">
        <v>1319</v>
      </c>
      <c r="B358" s="183" t="s">
        <v>1320</v>
      </c>
      <c r="C358" s="184" t="s">
        <v>1332</v>
      </c>
      <c r="D358" s="185" t="s">
        <v>875</v>
      </c>
      <c r="E358" s="362">
        <v>1069.47</v>
      </c>
      <c r="F358" s="186" t="s">
        <v>1322</v>
      </c>
      <c r="G358" s="78"/>
      <c r="H358" s="78"/>
      <c r="I358" s="78"/>
      <c r="J358" s="78"/>
      <c r="K358" s="78"/>
      <c r="L358" s="78"/>
      <c r="M358" s="78"/>
      <c r="N358" s="78"/>
      <c r="O358" s="78"/>
      <c r="P358" s="78"/>
      <c r="Q358" s="78"/>
      <c r="R358" s="78"/>
      <c r="S358" s="78"/>
      <c r="T358" s="78"/>
      <c r="U358" s="78"/>
      <c r="V358" s="78"/>
      <c r="W358" s="78"/>
      <c r="X358" s="78"/>
      <c r="Y358" s="78"/>
      <c r="Z358" s="78"/>
    </row>
    <row r="359" spans="1:26" ht="18" customHeight="1">
      <c r="A359" s="183" t="s">
        <v>1319</v>
      </c>
      <c r="B359" s="183" t="s">
        <v>1320</v>
      </c>
      <c r="C359" s="184" t="s">
        <v>1333</v>
      </c>
      <c r="D359" s="185" t="s">
        <v>875</v>
      </c>
      <c r="E359" s="362">
        <v>3499.9967000000001</v>
      </c>
      <c r="F359" s="186" t="s">
        <v>1322</v>
      </c>
      <c r="G359" s="78"/>
      <c r="H359" s="78"/>
      <c r="I359" s="78"/>
      <c r="J359" s="78"/>
      <c r="K359" s="78"/>
      <c r="L359" s="78"/>
      <c r="M359" s="78"/>
      <c r="N359" s="78"/>
      <c r="O359" s="78"/>
      <c r="P359" s="78"/>
      <c r="Q359" s="78"/>
      <c r="R359" s="78"/>
      <c r="S359" s="78"/>
      <c r="T359" s="78"/>
      <c r="U359" s="78"/>
      <c r="V359" s="78"/>
      <c r="W359" s="78"/>
      <c r="X359" s="78"/>
      <c r="Y359" s="78"/>
      <c r="Z359" s="78"/>
    </row>
    <row r="360" spans="1:26" ht="18.75" customHeight="1">
      <c r="A360" s="183" t="s">
        <v>1319</v>
      </c>
      <c r="B360" s="183" t="s">
        <v>1320</v>
      </c>
      <c r="C360" s="184" t="s">
        <v>1334</v>
      </c>
      <c r="D360" s="185" t="s">
        <v>875</v>
      </c>
      <c r="E360" s="362">
        <v>200.6</v>
      </c>
      <c r="F360" s="186" t="s">
        <v>1322</v>
      </c>
      <c r="G360" s="78"/>
      <c r="H360" s="78"/>
      <c r="I360" s="78"/>
      <c r="J360" s="78"/>
      <c r="K360" s="78"/>
      <c r="L360" s="78"/>
      <c r="M360" s="78"/>
      <c r="N360" s="78"/>
      <c r="O360" s="78"/>
      <c r="P360" s="78"/>
      <c r="Q360" s="78"/>
      <c r="R360" s="78"/>
      <c r="S360" s="78"/>
      <c r="T360" s="78"/>
      <c r="U360" s="78"/>
      <c r="V360" s="78"/>
      <c r="W360" s="78"/>
      <c r="X360" s="78"/>
      <c r="Y360" s="78"/>
      <c r="Z360" s="78"/>
    </row>
    <row r="361" spans="1:26" ht="15.75" customHeight="1">
      <c r="A361" s="183" t="s">
        <v>1319</v>
      </c>
      <c r="B361" s="183" t="s">
        <v>1320</v>
      </c>
      <c r="C361" s="184" t="s">
        <v>1335</v>
      </c>
      <c r="D361" s="185" t="s">
        <v>875</v>
      </c>
      <c r="E361" s="362">
        <v>17.405000000000001</v>
      </c>
      <c r="F361" s="186" t="s">
        <v>1322</v>
      </c>
      <c r="G361" s="78"/>
      <c r="H361" s="78"/>
      <c r="I361" s="78"/>
      <c r="J361" s="78"/>
      <c r="K361" s="78"/>
      <c r="L361" s="78"/>
      <c r="M361" s="78"/>
      <c r="N361" s="78"/>
      <c r="O361" s="78"/>
      <c r="P361" s="78"/>
      <c r="Q361" s="78"/>
      <c r="R361" s="78"/>
      <c r="S361" s="78"/>
      <c r="T361" s="78"/>
      <c r="U361" s="78"/>
      <c r="V361" s="78"/>
      <c r="W361" s="78"/>
      <c r="X361" s="78"/>
      <c r="Y361" s="78"/>
      <c r="Z361" s="78"/>
    </row>
    <row r="362" spans="1:26" ht="21" customHeight="1">
      <c r="A362" s="183" t="s">
        <v>1319</v>
      </c>
      <c r="B362" s="183" t="s">
        <v>1320</v>
      </c>
      <c r="C362" s="184" t="s">
        <v>1336</v>
      </c>
      <c r="D362" s="185" t="s">
        <v>875</v>
      </c>
      <c r="E362" s="362">
        <v>101.48</v>
      </c>
      <c r="F362" s="186" t="s">
        <v>1322</v>
      </c>
      <c r="G362" s="78"/>
      <c r="H362" s="78"/>
      <c r="I362" s="78"/>
      <c r="J362" s="78"/>
      <c r="K362" s="78"/>
      <c r="L362" s="78"/>
      <c r="M362" s="78"/>
      <c r="N362" s="78"/>
      <c r="O362" s="78"/>
      <c r="P362" s="78"/>
      <c r="Q362" s="78"/>
      <c r="R362" s="78"/>
      <c r="S362" s="78"/>
      <c r="T362" s="78"/>
      <c r="U362" s="78"/>
      <c r="V362" s="78"/>
      <c r="W362" s="78"/>
      <c r="X362" s="78"/>
      <c r="Y362" s="78"/>
      <c r="Z362" s="78"/>
    </row>
    <row r="363" spans="1:26" ht="12.75" customHeight="1">
      <c r="A363" s="183" t="s">
        <v>1319</v>
      </c>
      <c r="B363" s="183" t="s">
        <v>1320</v>
      </c>
      <c r="C363" s="184" t="s">
        <v>1337</v>
      </c>
      <c r="D363" s="185" t="s">
        <v>875</v>
      </c>
      <c r="E363" s="362">
        <v>15.281000000000001</v>
      </c>
      <c r="F363" s="186" t="s">
        <v>1322</v>
      </c>
      <c r="G363" s="78"/>
      <c r="H363" s="78"/>
      <c r="I363" s="78"/>
      <c r="J363" s="78"/>
      <c r="K363" s="78"/>
      <c r="L363" s="78"/>
      <c r="M363" s="78"/>
      <c r="N363" s="78"/>
      <c r="O363" s="78"/>
      <c r="P363" s="78"/>
      <c r="Q363" s="78"/>
      <c r="R363" s="78"/>
      <c r="S363" s="78"/>
      <c r="T363" s="78"/>
      <c r="U363" s="78"/>
      <c r="V363" s="78"/>
      <c r="W363" s="78"/>
      <c r="X363" s="78"/>
      <c r="Y363" s="78"/>
      <c r="Z363" s="78"/>
    </row>
    <row r="364" spans="1:26" ht="12.75" customHeight="1">
      <c r="A364" s="183" t="s">
        <v>1319</v>
      </c>
      <c r="B364" s="183" t="s">
        <v>1320</v>
      </c>
      <c r="C364" s="184" t="s">
        <v>1338</v>
      </c>
      <c r="D364" s="185" t="s">
        <v>875</v>
      </c>
      <c r="E364" s="362">
        <v>34.81</v>
      </c>
      <c r="F364" s="186" t="s">
        <v>1322</v>
      </c>
      <c r="G364" s="78"/>
      <c r="H364" s="78"/>
      <c r="I364" s="78"/>
      <c r="J364" s="78"/>
      <c r="K364" s="78"/>
      <c r="L364" s="78"/>
      <c r="M364" s="78"/>
      <c r="N364" s="78"/>
      <c r="O364" s="78"/>
      <c r="P364" s="78"/>
      <c r="Q364" s="78"/>
      <c r="R364" s="78"/>
      <c r="S364" s="78"/>
      <c r="T364" s="78"/>
      <c r="U364" s="78"/>
      <c r="V364" s="78"/>
      <c r="W364" s="78"/>
      <c r="X364" s="78"/>
      <c r="Y364" s="78"/>
      <c r="Z364" s="78"/>
    </row>
    <row r="365" spans="1:26" ht="12.75" customHeight="1">
      <c r="A365" s="183" t="s">
        <v>1319</v>
      </c>
      <c r="B365" s="183" t="s">
        <v>1320</v>
      </c>
      <c r="C365" s="184" t="s">
        <v>1339</v>
      </c>
      <c r="D365" s="185" t="s">
        <v>875</v>
      </c>
      <c r="E365" s="362">
        <v>77.88</v>
      </c>
      <c r="F365" s="186" t="s">
        <v>1322</v>
      </c>
      <c r="G365" s="78"/>
      <c r="H365" s="78"/>
      <c r="I365" s="78"/>
      <c r="J365" s="78"/>
      <c r="K365" s="78"/>
      <c r="L365" s="78"/>
      <c r="M365" s="78"/>
      <c r="N365" s="78"/>
      <c r="O365" s="78"/>
      <c r="P365" s="78"/>
      <c r="Q365" s="78"/>
      <c r="R365" s="78"/>
      <c r="S365" s="78"/>
      <c r="T365" s="78"/>
      <c r="U365" s="78"/>
      <c r="V365" s="78"/>
      <c r="W365" s="78"/>
      <c r="X365" s="78"/>
      <c r="Y365" s="78"/>
      <c r="Z365" s="78"/>
    </row>
    <row r="366" spans="1:26" ht="12.75" customHeight="1">
      <c r="A366" s="183" t="s">
        <v>1319</v>
      </c>
      <c r="B366" s="183" t="s">
        <v>1320</v>
      </c>
      <c r="C366" s="184" t="s">
        <v>1340</v>
      </c>
      <c r="D366" s="185" t="s">
        <v>902</v>
      </c>
      <c r="E366" s="362">
        <v>403.79669999999999</v>
      </c>
      <c r="F366" s="186" t="s">
        <v>1322</v>
      </c>
      <c r="G366" s="78"/>
      <c r="H366" s="78"/>
      <c r="I366" s="78"/>
      <c r="J366" s="78"/>
      <c r="K366" s="78"/>
      <c r="L366" s="78"/>
      <c r="M366" s="78"/>
      <c r="N366" s="78"/>
      <c r="O366" s="78"/>
      <c r="P366" s="78"/>
      <c r="Q366" s="78"/>
      <c r="R366" s="78"/>
      <c r="S366" s="78"/>
      <c r="T366" s="78"/>
      <c r="U366" s="78"/>
      <c r="V366" s="78"/>
      <c r="W366" s="78"/>
      <c r="X366" s="78"/>
      <c r="Y366" s="78"/>
      <c r="Z366" s="78"/>
    </row>
    <row r="367" spans="1:26" ht="12.75" customHeight="1">
      <c r="A367" s="183" t="s">
        <v>1319</v>
      </c>
      <c r="B367" s="183" t="s">
        <v>1320</v>
      </c>
      <c r="C367" s="184" t="s">
        <v>1341</v>
      </c>
      <c r="D367" s="185" t="s">
        <v>902</v>
      </c>
      <c r="E367" s="362">
        <v>36</v>
      </c>
      <c r="F367" s="186" t="s">
        <v>1322</v>
      </c>
      <c r="G367" s="78"/>
      <c r="H367" s="78"/>
      <c r="I367" s="78"/>
      <c r="J367" s="78"/>
      <c r="K367" s="78"/>
      <c r="L367" s="78"/>
      <c r="M367" s="78"/>
      <c r="N367" s="78"/>
      <c r="O367" s="78"/>
      <c r="P367" s="78"/>
      <c r="Q367" s="78"/>
      <c r="R367" s="78"/>
      <c r="S367" s="78"/>
      <c r="T367" s="78"/>
      <c r="U367" s="78"/>
      <c r="V367" s="78"/>
      <c r="W367" s="78"/>
      <c r="X367" s="78"/>
      <c r="Y367" s="78"/>
      <c r="Z367" s="78"/>
    </row>
    <row r="368" spans="1:26" ht="12.75" customHeight="1">
      <c r="A368" s="183" t="s">
        <v>1319</v>
      </c>
      <c r="B368" s="183" t="s">
        <v>1320</v>
      </c>
      <c r="C368" s="184" t="s">
        <v>1342</v>
      </c>
      <c r="D368" s="185" t="s">
        <v>902</v>
      </c>
      <c r="E368" s="362">
        <v>154.875</v>
      </c>
      <c r="F368" s="186" t="s">
        <v>1322</v>
      </c>
      <c r="G368" s="78"/>
      <c r="H368" s="78"/>
      <c r="I368" s="78"/>
      <c r="J368" s="78"/>
      <c r="K368" s="78"/>
      <c r="L368" s="78"/>
      <c r="M368" s="78"/>
      <c r="N368" s="78"/>
      <c r="O368" s="78"/>
      <c r="P368" s="78"/>
      <c r="Q368" s="78"/>
      <c r="R368" s="78"/>
      <c r="S368" s="78"/>
      <c r="T368" s="78"/>
      <c r="U368" s="78"/>
      <c r="V368" s="78"/>
      <c r="W368" s="78"/>
      <c r="X368" s="78"/>
      <c r="Y368" s="78"/>
      <c r="Z368" s="78"/>
    </row>
    <row r="369" spans="1:26" ht="12.75" customHeight="1">
      <c r="A369" s="183" t="s">
        <v>1319</v>
      </c>
      <c r="B369" s="183" t="s">
        <v>1320</v>
      </c>
      <c r="C369" s="183" t="s">
        <v>1343</v>
      </c>
      <c r="D369" s="185" t="s">
        <v>875</v>
      </c>
      <c r="E369" s="363">
        <v>121.54</v>
      </c>
      <c r="F369" s="187" t="s">
        <v>1322</v>
      </c>
      <c r="G369" s="78"/>
      <c r="H369" s="78"/>
      <c r="I369" s="78"/>
      <c r="J369" s="78"/>
      <c r="K369" s="78"/>
      <c r="L369" s="78"/>
      <c r="M369" s="78"/>
      <c r="N369" s="78"/>
      <c r="O369" s="78"/>
      <c r="P369" s="78"/>
      <c r="Q369" s="78"/>
      <c r="R369" s="78"/>
      <c r="S369" s="78"/>
      <c r="T369" s="78"/>
      <c r="U369" s="78"/>
      <c r="V369" s="78"/>
      <c r="W369" s="78"/>
      <c r="X369" s="78"/>
      <c r="Y369" s="78"/>
      <c r="Z369" s="78"/>
    </row>
    <row r="370" spans="1:26" ht="18" customHeight="1">
      <c r="A370" s="183" t="s">
        <v>1319</v>
      </c>
      <c r="B370" s="183" t="s">
        <v>1320</v>
      </c>
      <c r="C370" s="184" t="s">
        <v>1344</v>
      </c>
      <c r="D370" s="185" t="s">
        <v>875</v>
      </c>
      <c r="E370" s="362">
        <v>510.04250000000002</v>
      </c>
      <c r="F370" s="186" t="s">
        <v>1322</v>
      </c>
      <c r="G370" s="78"/>
      <c r="H370" s="78"/>
      <c r="I370" s="78"/>
      <c r="J370" s="78"/>
      <c r="K370" s="78"/>
      <c r="L370" s="78"/>
      <c r="M370" s="78"/>
      <c r="N370" s="78"/>
      <c r="O370" s="78"/>
      <c r="P370" s="78"/>
      <c r="Q370" s="78"/>
      <c r="R370" s="78"/>
      <c r="S370" s="78"/>
      <c r="T370" s="78"/>
      <c r="U370" s="78"/>
      <c r="V370" s="78"/>
      <c r="W370" s="78"/>
      <c r="X370" s="78"/>
      <c r="Y370" s="78"/>
      <c r="Z370" s="78"/>
    </row>
    <row r="371" spans="1:26" ht="12.75" customHeight="1">
      <c r="A371" s="183" t="s">
        <v>1319</v>
      </c>
      <c r="B371" s="183" t="s">
        <v>1320</v>
      </c>
      <c r="C371" s="184" t="s">
        <v>1345</v>
      </c>
      <c r="D371" s="185" t="s">
        <v>875</v>
      </c>
      <c r="E371" s="362">
        <v>510.04250000000002</v>
      </c>
      <c r="F371" s="186" t="s">
        <v>1322</v>
      </c>
      <c r="G371" s="78"/>
      <c r="H371" s="78"/>
      <c r="I371" s="78"/>
      <c r="J371" s="78"/>
      <c r="K371" s="78"/>
      <c r="L371" s="78"/>
      <c r="M371" s="78"/>
      <c r="N371" s="78"/>
      <c r="O371" s="78"/>
      <c r="P371" s="78"/>
      <c r="Q371" s="78"/>
      <c r="R371" s="78"/>
      <c r="S371" s="78"/>
      <c r="T371" s="78"/>
      <c r="U371" s="78"/>
      <c r="V371" s="78"/>
      <c r="W371" s="78"/>
      <c r="X371" s="78"/>
      <c r="Y371" s="78"/>
      <c r="Z371" s="78"/>
    </row>
    <row r="372" spans="1:26" ht="12.75" customHeight="1">
      <c r="A372" s="183" t="s">
        <v>1319</v>
      </c>
      <c r="B372" s="183" t="s">
        <v>1320</v>
      </c>
      <c r="C372" s="184" t="s">
        <v>1346</v>
      </c>
      <c r="D372" s="185" t="s">
        <v>875</v>
      </c>
      <c r="E372" s="362">
        <v>445.214</v>
      </c>
      <c r="F372" s="186" t="s">
        <v>1322</v>
      </c>
      <c r="G372" s="78"/>
      <c r="H372" s="78"/>
      <c r="I372" s="78"/>
      <c r="J372" s="78"/>
      <c r="K372" s="78"/>
      <c r="L372" s="78"/>
      <c r="M372" s="78"/>
      <c r="N372" s="78"/>
      <c r="O372" s="78"/>
      <c r="P372" s="78"/>
      <c r="Q372" s="78"/>
      <c r="R372" s="78"/>
      <c r="S372" s="78"/>
      <c r="T372" s="78"/>
      <c r="U372" s="78"/>
      <c r="V372" s="78"/>
      <c r="W372" s="78"/>
      <c r="X372" s="78"/>
      <c r="Y372" s="78"/>
      <c r="Z372" s="78"/>
    </row>
    <row r="373" spans="1:26" ht="12.75" customHeight="1">
      <c r="A373" s="183" t="s">
        <v>1319</v>
      </c>
      <c r="B373" s="183" t="s">
        <v>1320</v>
      </c>
      <c r="C373" s="184" t="s">
        <v>1347</v>
      </c>
      <c r="D373" s="185" t="s">
        <v>875</v>
      </c>
      <c r="E373" s="362">
        <v>445.21409999999997</v>
      </c>
      <c r="F373" s="186" t="s">
        <v>1322</v>
      </c>
      <c r="G373" s="78"/>
      <c r="H373" s="78"/>
      <c r="I373" s="78"/>
      <c r="J373" s="78"/>
      <c r="K373" s="78"/>
      <c r="L373" s="78"/>
      <c r="M373" s="78"/>
      <c r="N373" s="78"/>
      <c r="O373" s="78"/>
      <c r="P373" s="78"/>
      <c r="Q373" s="78"/>
      <c r="R373" s="78"/>
      <c r="S373" s="78"/>
      <c r="T373" s="78"/>
      <c r="U373" s="78"/>
      <c r="V373" s="78"/>
      <c r="W373" s="78"/>
      <c r="X373" s="78"/>
      <c r="Y373" s="78"/>
      <c r="Z373" s="78"/>
    </row>
    <row r="374" spans="1:26" ht="21.75" customHeight="1">
      <c r="A374" s="183" t="s">
        <v>1319</v>
      </c>
      <c r="B374" s="183" t="s">
        <v>1320</v>
      </c>
      <c r="C374" s="184" t="s">
        <v>1347</v>
      </c>
      <c r="D374" s="185" t="s">
        <v>875</v>
      </c>
      <c r="E374" s="362">
        <v>437.91</v>
      </c>
      <c r="F374" s="186" t="s">
        <v>1322</v>
      </c>
      <c r="G374" s="78"/>
      <c r="H374" s="78"/>
      <c r="I374" s="78"/>
      <c r="J374" s="78"/>
      <c r="K374" s="78"/>
      <c r="L374" s="78"/>
      <c r="M374" s="78"/>
      <c r="N374" s="78"/>
      <c r="O374" s="78"/>
      <c r="P374" s="78"/>
      <c r="Q374" s="78"/>
      <c r="R374" s="78"/>
      <c r="S374" s="78"/>
      <c r="T374" s="78"/>
      <c r="U374" s="78"/>
      <c r="V374" s="78"/>
      <c r="W374" s="78"/>
      <c r="X374" s="78"/>
      <c r="Y374" s="78"/>
      <c r="Z374" s="78"/>
    </row>
    <row r="375" spans="1:26" ht="12.75" customHeight="1">
      <c r="A375" s="183" t="s">
        <v>1319</v>
      </c>
      <c r="B375" s="183" t="s">
        <v>1320</v>
      </c>
      <c r="C375" s="184" t="s">
        <v>1348</v>
      </c>
      <c r="D375" s="185" t="s">
        <v>875</v>
      </c>
      <c r="E375" s="362">
        <v>440.16329999999999</v>
      </c>
      <c r="F375" s="186" t="s">
        <v>1322</v>
      </c>
      <c r="G375" s="78"/>
      <c r="H375" s="78"/>
      <c r="I375" s="78"/>
      <c r="J375" s="78"/>
      <c r="K375" s="78"/>
      <c r="L375" s="78"/>
      <c r="M375" s="78"/>
      <c r="N375" s="78"/>
      <c r="O375" s="78"/>
      <c r="P375" s="78"/>
      <c r="Q375" s="78"/>
      <c r="R375" s="78"/>
      <c r="S375" s="78"/>
      <c r="T375" s="78"/>
      <c r="U375" s="78"/>
      <c r="V375" s="78"/>
      <c r="W375" s="78"/>
      <c r="X375" s="78"/>
      <c r="Y375" s="78"/>
      <c r="Z375" s="78"/>
    </row>
    <row r="376" spans="1:26" ht="12.75" customHeight="1">
      <c r="A376" s="183" t="s">
        <v>1319</v>
      </c>
      <c r="B376" s="183" t="s">
        <v>1320</v>
      </c>
      <c r="C376" s="184" t="s">
        <v>1349</v>
      </c>
      <c r="D376" s="185" t="s">
        <v>875</v>
      </c>
      <c r="E376" s="362">
        <v>439.49</v>
      </c>
      <c r="F376" s="186" t="s">
        <v>1322</v>
      </c>
      <c r="G376" s="78"/>
      <c r="H376" s="78"/>
      <c r="I376" s="78"/>
      <c r="J376" s="78"/>
      <c r="K376" s="78"/>
      <c r="L376" s="78"/>
      <c r="M376" s="78"/>
      <c r="N376" s="78"/>
      <c r="O376" s="78"/>
      <c r="P376" s="78"/>
      <c r="Q376" s="78"/>
      <c r="R376" s="78"/>
      <c r="S376" s="78"/>
      <c r="T376" s="78"/>
      <c r="U376" s="78"/>
      <c r="V376" s="78"/>
      <c r="W376" s="78"/>
      <c r="X376" s="78"/>
      <c r="Y376" s="78"/>
      <c r="Z376" s="78"/>
    </row>
    <row r="377" spans="1:26" ht="12.75" customHeight="1">
      <c r="A377" s="183" t="s">
        <v>1319</v>
      </c>
      <c r="B377" s="183" t="s">
        <v>1320</v>
      </c>
      <c r="C377" s="184" t="s">
        <v>1350</v>
      </c>
      <c r="D377" s="185" t="s">
        <v>875</v>
      </c>
      <c r="E377" s="362">
        <v>442.005</v>
      </c>
      <c r="F377" s="186" t="s">
        <v>1322</v>
      </c>
      <c r="G377" s="78"/>
      <c r="H377" s="78"/>
      <c r="I377" s="78"/>
      <c r="J377" s="78"/>
      <c r="K377" s="78"/>
      <c r="L377" s="78"/>
      <c r="M377" s="78"/>
      <c r="N377" s="78"/>
      <c r="O377" s="78"/>
      <c r="P377" s="78"/>
      <c r="Q377" s="78"/>
      <c r="R377" s="78"/>
      <c r="S377" s="78"/>
      <c r="T377" s="78"/>
      <c r="U377" s="78"/>
      <c r="V377" s="78"/>
      <c r="W377" s="78"/>
      <c r="X377" s="78"/>
      <c r="Y377" s="78"/>
      <c r="Z377" s="78"/>
    </row>
    <row r="378" spans="1:26" ht="12.75" customHeight="1">
      <c r="A378" s="183" t="s">
        <v>1319</v>
      </c>
      <c r="B378" s="183" t="s">
        <v>1320</v>
      </c>
      <c r="C378" s="184" t="s">
        <v>1351</v>
      </c>
      <c r="D378" s="185" t="s">
        <v>875</v>
      </c>
      <c r="E378" s="362">
        <v>439.49</v>
      </c>
      <c r="F378" s="186" t="s">
        <v>1322</v>
      </c>
      <c r="G378" s="78"/>
      <c r="H378" s="78"/>
      <c r="I378" s="78"/>
      <c r="J378" s="78"/>
      <c r="K378" s="78"/>
      <c r="L378" s="78"/>
      <c r="M378" s="78"/>
      <c r="N378" s="78"/>
      <c r="O378" s="78"/>
      <c r="P378" s="78"/>
      <c r="Q378" s="78"/>
      <c r="R378" s="78"/>
      <c r="S378" s="78"/>
      <c r="T378" s="78"/>
      <c r="U378" s="78"/>
      <c r="V378" s="78"/>
      <c r="W378" s="78"/>
      <c r="X378" s="78"/>
      <c r="Y378" s="78"/>
      <c r="Z378" s="78"/>
    </row>
    <row r="379" spans="1:26" ht="12.75" customHeight="1">
      <c r="A379" s="183" t="s">
        <v>1319</v>
      </c>
      <c r="B379" s="183" t="s">
        <v>1320</v>
      </c>
      <c r="C379" s="184" t="s">
        <v>1352</v>
      </c>
      <c r="D379" s="185" t="s">
        <v>875</v>
      </c>
      <c r="E379" s="362">
        <v>835.00300000000004</v>
      </c>
      <c r="F379" s="186" t="s">
        <v>1322</v>
      </c>
      <c r="G379" s="78"/>
      <c r="H379" s="78"/>
      <c r="I379" s="78"/>
      <c r="J379" s="78"/>
      <c r="K379" s="78"/>
      <c r="L379" s="78"/>
      <c r="M379" s="78"/>
      <c r="N379" s="78"/>
      <c r="O379" s="78"/>
      <c r="P379" s="78"/>
      <c r="Q379" s="78"/>
      <c r="R379" s="78"/>
      <c r="S379" s="78"/>
      <c r="T379" s="78"/>
      <c r="U379" s="78"/>
      <c r="V379" s="78"/>
      <c r="W379" s="78"/>
      <c r="X379" s="78"/>
      <c r="Y379" s="78"/>
      <c r="Z379" s="78"/>
    </row>
    <row r="380" spans="1:26" ht="12.75" customHeight="1">
      <c r="A380" s="183" t="s">
        <v>1319</v>
      </c>
      <c r="B380" s="183" t="s">
        <v>1320</v>
      </c>
      <c r="C380" s="184" t="s">
        <v>1353</v>
      </c>
      <c r="D380" s="185" t="s">
        <v>875</v>
      </c>
      <c r="E380" s="362">
        <v>1110</v>
      </c>
      <c r="F380" s="186" t="s">
        <v>1322</v>
      </c>
      <c r="G380" s="78"/>
      <c r="H380" s="78"/>
      <c r="I380" s="78"/>
      <c r="J380" s="78"/>
      <c r="K380" s="78"/>
      <c r="L380" s="78"/>
      <c r="M380" s="78"/>
      <c r="N380" s="78"/>
      <c r="O380" s="78"/>
      <c r="P380" s="78"/>
      <c r="Q380" s="78"/>
      <c r="R380" s="78"/>
      <c r="S380" s="78"/>
      <c r="T380" s="78"/>
      <c r="U380" s="78"/>
      <c r="V380" s="78"/>
      <c r="W380" s="78"/>
      <c r="X380" s="78"/>
      <c r="Y380" s="78"/>
      <c r="Z380" s="78"/>
    </row>
    <row r="381" spans="1:26" ht="12.75" customHeight="1">
      <c r="A381" s="183" t="s">
        <v>1319</v>
      </c>
      <c r="B381" s="183" t="s">
        <v>1320</v>
      </c>
      <c r="C381" s="184" t="s">
        <v>1354</v>
      </c>
      <c r="D381" s="185" t="s">
        <v>875</v>
      </c>
      <c r="E381" s="362">
        <v>932.61249999999995</v>
      </c>
      <c r="F381" s="186" t="s">
        <v>1322</v>
      </c>
      <c r="G381" s="78"/>
      <c r="H381" s="78"/>
      <c r="I381" s="78"/>
      <c r="J381" s="78"/>
      <c r="K381" s="78"/>
      <c r="L381" s="78"/>
      <c r="M381" s="78"/>
      <c r="N381" s="78"/>
      <c r="O381" s="78"/>
      <c r="P381" s="78"/>
      <c r="Q381" s="78"/>
      <c r="R381" s="78"/>
      <c r="S381" s="78"/>
      <c r="T381" s="78"/>
      <c r="U381" s="78"/>
      <c r="V381" s="78"/>
      <c r="W381" s="78"/>
      <c r="X381" s="78"/>
      <c r="Y381" s="78"/>
      <c r="Z381" s="78"/>
    </row>
    <row r="382" spans="1:26" ht="12.75" customHeight="1">
      <c r="A382" s="183" t="s">
        <v>1319</v>
      </c>
      <c r="B382" s="183" t="s">
        <v>1320</v>
      </c>
      <c r="C382" s="184" t="s">
        <v>1355</v>
      </c>
      <c r="D382" s="185" t="s">
        <v>875</v>
      </c>
      <c r="E382" s="362">
        <v>932.39</v>
      </c>
      <c r="F382" s="186" t="s">
        <v>1322</v>
      </c>
      <c r="G382" s="78"/>
      <c r="H382" s="78"/>
      <c r="I382" s="78"/>
      <c r="J382" s="78"/>
      <c r="K382" s="78"/>
      <c r="L382" s="78"/>
      <c r="M382" s="78"/>
      <c r="N382" s="78"/>
      <c r="O382" s="78"/>
      <c r="P382" s="78"/>
      <c r="Q382" s="78"/>
      <c r="R382" s="78"/>
      <c r="S382" s="78"/>
      <c r="T382" s="78"/>
      <c r="U382" s="78"/>
      <c r="V382" s="78"/>
      <c r="W382" s="78"/>
      <c r="X382" s="78"/>
      <c r="Y382" s="78"/>
      <c r="Z382" s="78"/>
    </row>
    <row r="383" spans="1:26" ht="12.75" customHeight="1">
      <c r="A383" s="183" t="s">
        <v>1319</v>
      </c>
      <c r="B383" s="183" t="s">
        <v>1320</v>
      </c>
      <c r="C383" s="184" t="s">
        <v>1356</v>
      </c>
      <c r="D383" s="185" t="s">
        <v>875</v>
      </c>
      <c r="E383" s="362">
        <v>932.39</v>
      </c>
      <c r="F383" s="186" t="s">
        <v>1322</v>
      </c>
      <c r="G383" s="78"/>
      <c r="H383" s="78"/>
      <c r="I383" s="78"/>
      <c r="J383" s="78"/>
      <c r="K383" s="78"/>
      <c r="L383" s="78"/>
      <c r="M383" s="78"/>
      <c r="N383" s="78"/>
      <c r="O383" s="78"/>
      <c r="P383" s="78"/>
      <c r="Q383" s="78"/>
      <c r="R383" s="78"/>
      <c r="S383" s="78"/>
      <c r="T383" s="78"/>
      <c r="U383" s="78"/>
      <c r="V383" s="78"/>
      <c r="W383" s="78"/>
      <c r="X383" s="78"/>
      <c r="Y383" s="78"/>
      <c r="Z383" s="78"/>
    </row>
    <row r="384" spans="1:26" ht="12.75" customHeight="1">
      <c r="A384" s="183" t="s">
        <v>1319</v>
      </c>
      <c r="B384" s="183" t="s">
        <v>1320</v>
      </c>
      <c r="C384" s="184" t="s">
        <v>1357</v>
      </c>
      <c r="D384" s="185" t="s">
        <v>875</v>
      </c>
      <c r="E384" s="362">
        <v>1015</v>
      </c>
      <c r="F384" s="186" t="s">
        <v>1322</v>
      </c>
      <c r="G384" s="78"/>
      <c r="H384" s="78"/>
      <c r="I384" s="78"/>
      <c r="J384" s="78"/>
      <c r="K384" s="78"/>
      <c r="L384" s="78"/>
      <c r="M384" s="78"/>
      <c r="N384" s="78"/>
      <c r="O384" s="78"/>
      <c r="P384" s="78"/>
      <c r="Q384" s="78"/>
      <c r="R384" s="78"/>
      <c r="S384" s="78"/>
      <c r="T384" s="78"/>
      <c r="U384" s="78"/>
      <c r="V384" s="78"/>
      <c r="W384" s="78"/>
      <c r="X384" s="78"/>
      <c r="Y384" s="78"/>
      <c r="Z384" s="78"/>
    </row>
    <row r="385" spans="1:26" ht="12.75" customHeight="1">
      <c r="A385" s="183" t="s">
        <v>1319</v>
      </c>
      <c r="B385" s="183" t="s">
        <v>1320</v>
      </c>
      <c r="C385" s="184" t="s">
        <v>1358</v>
      </c>
      <c r="D385" s="185" t="s">
        <v>875</v>
      </c>
      <c r="E385" s="362">
        <v>927.75</v>
      </c>
      <c r="F385" s="186" t="s">
        <v>1322</v>
      </c>
      <c r="G385" s="78"/>
      <c r="H385" s="78"/>
      <c r="I385" s="78"/>
      <c r="J385" s="78"/>
      <c r="K385" s="78"/>
      <c r="L385" s="78"/>
      <c r="M385" s="78"/>
      <c r="N385" s="78"/>
      <c r="O385" s="78"/>
      <c r="P385" s="78"/>
      <c r="Q385" s="78"/>
      <c r="R385" s="78"/>
      <c r="S385" s="78"/>
      <c r="T385" s="78"/>
      <c r="U385" s="78"/>
      <c r="V385" s="78"/>
      <c r="W385" s="78"/>
      <c r="X385" s="78"/>
      <c r="Y385" s="78"/>
      <c r="Z385" s="78"/>
    </row>
    <row r="386" spans="1:26" ht="12.75" customHeight="1">
      <c r="A386" s="183" t="s">
        <v>1319</v>
      </c>
      <c r="B386" s="183" t="s">
        <v>1320</v>
      </c>
      <c r="C386" s="184" t="s">
        <v>1359</v>
      </c>
      <c r="D386" s="185" t="s">
        <v>875</v>
      </c>
      <c r="E386" s="362">
        <v>922.77329999999995</v>
      </c>
      <c r="F386" s="186" t="s">
        <v>1322</v>
      </c>
      <c r="G386" s="78"/>
      <c r="H386" s="78"/>
      <c r="I386" s="78"/>
      <c r="J386" s="78"/>
      <c r="K386" s="78"/>
      <c r="L386" s="78"/>
      <c r="M386" s="78"/>
      <c r="N386" s="78"/>
      <c r="O386" s="78"/>
      <c r="P386" s="78"/>
      <c r="Q386" s="78"/>
      <c r="R386" s="78"/>
      <c r="S386" s="78"/>
      <c r="T386" s="78"/>
      <c r="U386" s="78"/>
      <c r="V386" s="78"/>
      <c r="W386" s="78"/>
      <c r="X386" s="78"/>
      <c r="Y386" s="78"/>
      <c r="Z386" s="78"/>
    </row>
    <row r="387" spans="1:26" ht="12.75" customHeight="1">
      <c r="A387" s="183" t="s">
        <v>1319</v>
      </c>
      <c r="B387" s="183" t="s">
        <v>1320</v>
      </c>
      <c r="C387" s="184" t="s">
        <v>1360</v>
      </c>
      <c r="D387" s="185" t="s">
        <v>875</v>
      </c>
      <c r="E387" s="362">
        <v>929.53330000000005</v>
      </c>
      <c r="F387" s="186" t="s">
        <v>1322</v>
      </c>
      <c r="G387" s="78"/>
      <c r="H387" s="78"/>
      <c r="I387" s="78"/>
      <c r="J387" s="78"/>
      <c r="K387" s="78"/>
      <c r="L387" s="78"/>
      <c r="M387" s="78"/>
      <c r="N387" s="78"/>
      <c r="O387" s="78"/>
      <c r="P387" s="78"/>
      <c r="Q387" s="78"/>
      <c r="R387" s="78"/>
      <c r="S387" s="78"/>
      <c r="T387" s="78"/>
      <c r="U387" s="78"/>
      <c r="V387" s="78"/>
      <c r="W387" s="78"/>
      <c r="X387" s="78"/>
      <c r="Y387" s="78"/>
      <c r="Z387" s="78"/>
    </row>
    <row r="388" spans="1:26" ht="12.75" customHeight="1">
      <c r="A388" s="183" t="s">
        <v>1319</v>
      </c>
      <c r="B388" s="183" t="s">
        <v>1320</v>
      </c>
      <c r="C388" s="184" t="s">
        <v>1361</v>
      </c>
      <c r="D388" s="185" t="s">
        <v>875</v>
      </c>
      <c r="E388" s="362">
        <v>885</v>
      </c>
      <c r="F388" s="186" t="s">
        <v>1322</v>
      </c>
      <c r="G388" s="78"/>
      <c r="H388" s="78"/>
      <c r="I388" s="78"/>
      <c r="J388" s="78"/>
      <c r="K388" s="78"/>
      <c r="L388" s="78"/>
      <c r="M388" s="78"/>
      <c r="N388" s="78"/>
      <c r="O388" s="78"/>
      <c r="P388" s="78"/>
      <c r="Q388" s="78"/>
      <c r="R388" s="78"/>
      <c r="S388" s="78"/>
      <c r="T388" s="78"/>
      <c r="U388" s="78"/>
      <c r="V388" s="78"/>
      <c r="W388" s="78"/>
      <c r="X388" s="78"/>
      <c r="Y388" s="78"/>
      <c r="Z388" s="78"/>
    </row>
    <row r="389" spans="1:26" ht="12.75" customHeight="1">
      <c r="A389" s="183" t="s">
        <v>1319</v>
      </c>
      <c r="B389" s="183" t="s">
        <v>1320</v>
      </c>
      <c r="C389" s="184" t="s">
        <v>1362</v>
      </c>
      <c r="D389" s="185" t="s">
        <v>875</v>
      </c>
      <c r="E389" s="362">
        <v>1017.5025000000001</v>
      </c>
      <c r="F389" s="186" t="s">
        <v>1322</v>
      </c>
      <c r="G389" s="78"/>
      <c r="H389" s="78"/>
      <c r="I389" s="78"/>
      <c r="J389" s="78"/>
      <c r="K389" s="78"/>
      <c r="L389" s="78"/>
      <c r="M389" s="78"/>
      <c r="N389" s="78"/>
      <c r="O389" s="78"/>
      <c r="P389" s="78"/>
      <c r="Q389" s="78"/>
      <c r="R389" s="78"/>
      <c r="S389" s="78"/>
      <c r="T389" s="78"/>
      <c r="U389" s="78"/>
      <c r="V389" s="78"/>
      <c r="W389" s="78"/>
      <c r="X389" s="78"/>
      <c r="Y389" s="78"/>
      <c r="Z389" s="78"/>
    </row>
    <row r="390" spans="1:26" ht="12.75" customHeight="1">
      <c r="A390" s="183" t="s">
        <v>1319</v>
      </c>
      <c r="B390" s="183" t="s">
        <v>1320</v>
      </c>
      <c r="C390" s="184" t="s">
        <v>1363</v>
      </c>
      <c r="D390" s="185" t="s">
        <v>875</v>
      </c>
      <c r="E390" s="362">
        <v>2700.0052000000001</v>
      </c>
      <c r="F390" s="186" t="s">
        <v>1322</v>
      </c>
      <c r="G390" s="78"/>
      <c r="H390" s="78"/>
      <c r="I390" s="78"/>
      <c r="J390" s="78"/>
      <c r="K390" s="78"/>
      <c r="L390" s="78"/>
      <c r="M390" s="78"/>
      <c r="N390" s="78"/>
      <c r="O390" s="78"/>
      <c r="P390" s="78"/>
      <c r="Q390" s="78"/>
      <c r="R390" s="78"/>
      <c r="S390" s="78"/>
      <c r="T390" s="78"/>
      <c r="U390" s="78"/>
      <c r="V390" s="78"/>
      <c r="W390" s="78"/>
      <c r="X390" s="78"/>
      <c r="Y390" s="78"/>
      <c r="Z390" s="78"/>
    </row>
    <row r="391" spans="1:26" ht="12.75" customHeight="1">
      <c r="A391" s="183" t="s">
        <v>1319</v>
      </c>
      <c r="B391" s="183" t="s">
        <v>1320</v>
      </c>
      <c r="C391" s="184" t="s">
        <v>1364</v>
      </c>
      <c r="D391" s="185" t="s">
        <v>875</v>
      </c>
      <c r="E391" s="362">
        <v>2799.9985000000001</v>
      </c>
      <c r="F391" s="186" t="s">
        <v>1322</v>
      </c>
      <c r="G391" s="78"/>
      <c r="H391" s="78"/>
      <c r="I391" s="78"/>
      <c r="J391" s="78"/>
      <c r="K391" s="78"/>
      <c r="L391" s="78"/>
      <c r="M391" s="78"/>
      <c r="N391" s="78"/>
      <c r="O391" s="78"/>
      <c r="P391" s="78"/>
      <c r="Q391" s="78"/>
      <c r="R391" s="78"/>
      <c r="S391" s="78"/>
      <c r="T391" s="78"/>
      <c r="U391" s="78"/>
      <c r="V391" s="78"/>
      <c r="W391" s="78"/>
      <c r="X391" s="78"/>
      <c r="Y391" s="78"/>
      <c r="Z391" s="78"/>
    </row>
    <row r="392" spans="1:26" ht="12.75" customHeight="1">
      <c r="A392" s="183" t="s">
        <v>1319</v>
      </c>
      <c r="B392" s="183" t="s">
        <v>1320</v>
      </c>
      <c r="C392" s="184" t="s">
        <v>1365</v>
      </c>
      <c r="D392" s="185" t="s">
        <v>875</v>
      </c>
      <c r="E392" s="362">
        <v>2149.9960000000001</v>
      </c>
      <c r="F392" s="186" t="s">
        <v>1322</v>
      </c>
      <c r="G392" s="78"/>
      <c r="H392" s="78"/>
      <c r="I392" s="78"/>
      <c r="J392" s="78"/>
      <c r="K392" s="78"/>
      <c r="L392" s="78"/>
      <c r="M392" s="78"/>
      <c r="N392" s="78"/>
      <c r="O392" s="78"/>
      <c r="P392" s="78"/>
      <c r="Q392" s="78"/>
      <c r="R392" s="78"/>
      <c r="S392" s="78"/>
      <c r="T392" s="78"/>
      <c r="U392" s="78"/>
      <c r="V392" s="78"/>
      <c r="W392" s="78"/>
      <c r="X392" s="78"/>
      <c r="Y392" s="78"/>
      <c r="Z392" s="78"/>
    </row>
    <row r="393" spans="1:26" ht="12.75" customHeight="1">
      <c r="A393" s="183" t="s">
        <v>1319</v>
      </c>
      <c r="B393" s="183" t="s">
        <v>1320</v>
      </c>
      <c r="C393" s="184" t="s">
        <v>1366</v>
      </c>
      <c r="D393" s="185" t="s">
        <v>875</v>
      </c>
      <c r="E393" s="362">
        <v>3650</v>
      </c>
      <c r="F393" s="186" t="s">
        <v>1322</v>
      </c>
      <c r="G393" s="78"/>
      <c r="H393" s="78"/>
      <c r="I393" s="78"/>
      <c r="J393" s="78"/>
      <c r="K393" s="78"/>
      <c r="L393" s="78"/>
      <c r="M393" s="78"/>
      <c r="N393" s="78"/>
      <c r="O393" s="78"/>
      <c r="P393" s="78"/>
      <c r="Q393" s="78"/>
      <c r="R393" s="78"/>
      <c r="S393" s="78"/>
      <c r="T393" s="78"/>
      <c r="U393" s="78"/>
      <c r="V393" s="78"/>
      <c r="W393" s="78"/>
      <c r="X393" s="78"/>
      <c r="Y393" s="78"/>
      <c r="Z393" s="78"/>
    </row>
    <row r="394" spans="1:26" ht="13.5" customHeight="1">
      <c r="A394" s="183" t="s">
        <v>1319</v>
      </c>
      <c r="B394" s="183" t="s">
        <v>1320</v>
      </c>
      <c r="C394" s="184" t="s">
        <v>1367</v>
      </c>
      <c r="D394" s="185" t="s">
        <v>875</v>
      </c>
      <c r="E394" s="362">
        <v>30.68</v>
      </c>
      <c r="F394" s="186" t="s">
        <v>1322</v>
      </c>
      <c r="G394" s="78"/>
      <c r="H394" s="78"/>
      <c r="I394" s="78"/>
      <c r="J394" s="78"/>
      <c r="K394" s="78"/>
      <c r="L394" s="78"/>
      <c r="M394" s="78"/>
      <c r="N394" s="78"/>
      <c r="O394" s="78"/>
      <c r="P394" s="78"/>
      <c r="Q394" s="78"/>
      <c r="R394" s="78"/>
      <c r="S394" s="78"/>
      <c r="T394" s="78"/>
      <c r="U394" s="78"/>
      <c r="V394" s="78"/>
      <c r="W394" s="78"/>
      <c r="X394" s="78"/>
      <c r="Y394" s="78"/>
      <c r="Z394" s="78"/>
    </row>
    <row r="395" spans="1:26" ht="12.75" customHeight="1">
      <c r="A395" s="183" t="s">
        <v>1319</v>
      </c>
      <c r="B395" s="183" t="s">
        <v>1320</v>
      </c>
      <c r="C395" s="184" t="s">
        <v>1368</v>
      </c>
      <c r="D395" s="185" t="s">
        <v>875</v>
      </c>
      <c r="E395" s="362">
        <v>5039.8509999999997</v>
      </c>
      <c r="F395" s="186" t="s">
        <v>1322</v>
      </c>
      <c r="G395" s="78"/>
      <c r="H395" s="78"/>
      <c r="I395" s="78"/>
      <c r="J395" s="78"/>
      <c r="K395" s="78"/>
      <c r="L395" s="78"/>
      <c r="M395" s="78"/>
      <c r="N395" s="78"/>
      <c r="O395" s="78"/>
      <c r="P395" s="78"/>
      <c r="Q395" s="78"/>
      <c r="R395" s="78"/>
      <c r="S395" s="78"/>
      <c r="T395" s="78"/>
      <c r="U395" s="78"/>
      <c r="V395" s="78"/>
      <c r="W395" s="78"/>
      <c r="X395" s="78"/>
      <c r="Y395" s="78"/>
      <c r="Z395" s="78"/>
    </row>
    <row r="396" spans="1:26" ht="12.75" customHeight="1">
      <c r="A396" s="183" t="s">
        <v>1319</v>
      </c>
      <c r="B396" s="183" t="s">
        <v>1320</v>
      </c>
      <c r="C396" s="184" t="s">
        <v>1369</v>
      </c>
      <c r="D396" s="185" t="s">
        <v>875</v>
      </c>
      <c r="E396" s="362">
        <v>2700.0050000000001</v>
      </c>
      <c r="F396" s="186" t="s">
        <v>1322</v>
      </c>
      <c r="G396" s="78"/>
      <c r="H396" s="78"/>
      <c r="I396" s="78"/>
      <c r="J396" s="78"/>
      <c r="K396" s="78"/>
      <c r="L396" s="78"/>
      <c r="M396" s="78"/>
      <c r="N396" s="78"/>
      <c r="O396" s="78"/>
      <c r="P396" s="78"/>
      <c r="Q396" s="78"/>
      <c r="R396" s="78"/>
      <c r="S396" s="78"/>
      <c r="T396" s="78"/>
      <c r="U396" s="78"/>
      <c r="V396" s="78"/>
      <c r="W396" s="78"/>
      <c r="X396" s="78"/>
      <c r="Y396" s="78"/>
      <c r="Z396" s="78"/>
    </row>
    <row r="397" spans="1:26" ht="12.75" customHeight="1">
      <c r="A397" s="183" t="s">
        <v>1319</v>
      </c>
      <c r="B397" s="183" t="s">
        <v>1320</v>
      </c>
      <c r="C397" s="184" t="s">
        <v>1370</v>
      </c>
      <c r="D397" s="185" t="s">
        <v>875</v>
      </c>
      <c r="E397" s="362">
        <v>9.9946000000000002</v>
      </c>
      <c r="F397" s="186" t="s">
        <v>1322</v>
      </c>
      <c r="G397" s="78"/>
      <c r="H397" s="78"/>
      <c r="I397" s="78"/>
      <c r="J397" s="78"/>
      <c r="K397" s="78"/>
      <c r="L397" s="78"/>
      <c r="M397" s="78"/>
      <c r="N397" s="78"/>
      <c r="O397" s="78"/>
      <c r="P397" s="78"/>
      <c r="Q397" s="78"/>
      <c r="R397" s="78"/>
      <c r="S397" s="78"/>
      <c r="T397" s="78"/>
      <c r="U397" s="78"/>
      <c r="V397" s="78"/>
      <c r="W397" s="78"/>
      <c r="X397" s="78"/>
      <c r="Y397" s="78"/>
      <c r="Z397" s="78"/>
    </row>
    <row r="398" spans="1:26" ht="24.75" customHeight="1">
      <c r="A398" s="183" t="s">
        <v>1319</v>
      </c>
      <c r="B398" s="183" t="s">
        <v>1320</v>
      </c>
      <c r="C398" s="184" t="s">
        <v>1371</v>
      </c>
      <c r="D398" s="185" t="s">
        <v>875</v>
      </c>
      <c r="E398" s="362">
        <v>35.4</v>
      </c>
      <c r="F398" s="186" t="s">
        <v>1322</v>
      </c>
      <c r="G398" s="78"/>
      <c r="H398" s="78"/>
      <c r="I398" s="78"/>
      <c r="J398" s="78"/>
      <c r="K398" s="78"/>
      <c r="L398" s="78"/>
      <c r="M398" s="78"/>
      <c r="N398" s="78"/>
      <c r="O398" s="78"/>
      <c r="P398" s="78"/>
      <c r="Q398" s="78"/>
      <c r="R398" s="78"/>
      <c r="S398" s="78"/>
      <c r="T398" s="78"/>
      <c r="U398" s="78"/>
      <c r="V398" s="78"/>
      <c r="W398" s="78"/>
      <c r="X398" s="78"/>
      <c r="Y398" s="78"/>
      <c r="Z398" s="78"/>
    </row>
    <row r="399" spans="1:26" ht="12.75" customHeight="1">
      <c r="A399" s="183" t="s">
        <v>1319</v>
      </c>
      <c r="B399" s="183" t="s">
        <v>1320</v>
      </c>
      <c r="C399" s="184" t="s">
        <v>1372</v>
      </c>
      <c r="D399" s="185" t="s">
        <v>875</v>
      </c>
      <c r="E399" s="362">
        <v>1184.72</v>
      </c>
      <c r="F399" s="186" t="s">
        <v>1322</v>
      </c>
      <c r="G399" s="78"/>
      <c r="H399" s="78"/>
      <c r="I399" s="78"/>
      <c r="J399" s="78"/>
      <c r="K399" s="78"/>
      <c r="L399" s="78"/>
      <c r="M399" s="78"/>
      <c r="N399" s="78"/>
      <c r="O399" s="78"/>
      <c r="P399" s="78"/>
      <c r="Q399" s="78"/>
      <c r="R399" s="78"/>
      <c r="S399" s="78"/>
      <c r="T399" s="78"/>
      <c r="U399" s="78"/>
      <c r="V399" s="78"/>
      <c r="W399" s="78"/>
      <c r="X399" s="78"/>
      <c r="Y399" s="78"/>
      <c r="Z399" s="78"/>
    </row>
    <row r="400" spans="1:26" ht="12.75" customHeight="1">
      <c r="A400" s="183" t="s">
        <v>1319</v>
      </c>
      <c r="B400" s="183" t="s">
        <v>1320</v>
      </c>
      <c r="C400" s="184" t="s">
        <v>1373</v>
      </c>
      <c r="D400" s="185" t="s">
        <v>875</v>
      </c>
      <c r="E400" s="362">
        <v>2265.6</v>
      </c>
      <c r="F400" s="186" t="s">
        <v>1322</v>
      </c>
      <c r="G400" s="78"/>
      <c r="H400" s="78"/>
      <c r="I400" s="78"/>
      <c r="J400" s="78"/>
      <c r="K400" s="78"/>
      <c r="L400" s="78"/>
      <c r="M400" s="78"/>
      <c r="N400" s="78"/>
      <c r="O400" s="78"/>
      <c r="P400" s="78"/>
      <c r="Q400" s="78"/>
      <c r="R400" s="78"/>
      <c r="S400" s="78"/>
      <c r="T400" s="78"/>
      <c r="U400" s="78"/>
      <c r="V400" s="78"/>
      <c r="W400" s="78"/>
      <c r="X400" s="78"/>
      <c r="Y400" s="78"/>
      <c r="Z400" s="78"/>
    </row>
    <row r="401" spans="1:26" ht="12.75" customHeight="1">
      <c r="A401" s="183" t="s">
        <v>1319</v>
      </c>
      <c r="B401" s="183" t="s">
        <v>1320</v>
      </c>
      <c r="C401" s="184" t="s">
        <v>1374</v>
      </c>
      <c r="D401" s="185" t="s">
        <v>875</v>
      </c>
      <c r="E401" s="362">
        <v>13.3222</v>
      </c>
      <c r="F401" s="186" t="s">
        <v>1322</v>
      </c>
      <c r="G401" s="78"/>
      <c r="H401" s="78"/>
      <c r="I401" s="78"/>
      <c r="J401" s="78"/>
      <c r="K401" s="78"/>
      <c r="L401" s="78"/>
      <c r="M401" s="78"/>
      <c r="N401" s="78"/>
      <c r="O401" s="78"/>
      <c r="P401" s="78"/>
      <c r="Q401" s="78"/>
      <c r="R401" s="78"/>
      <c r="S401" s="78"/>
      <c r="T401" s="78"/>
      <c r="U401" s="78"/>
      <c r="V401" s="78"/>
      <c r="W401" s="78"/>
      <c r="X401" s="78"/>
      <c r="Y401" s="78"/>
      <c r="Z401" s="78"/>
    </row>
    <row r="402" spans="1:26" ht="12.75" customHeight="1">
      <c r="A402" s="183" t="s">
        <v>1319</v>
      </c>
      <c r="B402" s="183" t="s">
        <v>1320</v>
      </c>
      <c r="C402" s="184" t="s">
        <v>1375</v>
      </c>
      <c r="D402" s="185" t="s">
        <v>875</v>
      </c>
      <c r="E402" s="362">
        <v>107.675</v>
      </c>
      <c r="F402" s="186" t="s">
        <v>1322</v>
      </c>
      <c r="G402" s="78"/>
      <c r="H402" s="78"/>
      <c r="I402" s="78"/>
      <c r="J402" s="78"/>
      <c r="K402" s="78"/>
      <c r="L402" s="78"/>
      <c r="M402" s="78"/>
      <c r="N402" s="78"/>
      <c r="O402" s="78"/>
      <c r="P402" s="78"/>
      <c r="Q402" s="78"/>
      <c r="R402" s="78"/>
      <c r="S402" s="78"/>
      <c r="T402" s="78"/>
      <c r="U402" s="78"/>
      <c r="V402" s="78"/>
      <c r="W402" s="78"/>
      <c r="X402" s="78"/>
      <c r="Y402" s="78"/>
      <c r="Z402" s="78"/>
    </row>
    <row r="403" spans="1:26" ht="21.75" customHeight="1">
      <c r="A403" s="183" t="s">
        <v>1319</v>
      </c>
      <c r="B403" s="183" t="s">
        <v>1320</v>
      </c>
      <c r="C403" s="184" t="s">
        <v>1376</v>
      </c>
      <c r="D403" s="185" t="s">
        <v>875</v>
      </c>
      <c r="E403" s="362">
        <v>21.771000000000001</v>
      </c>
      <c r="F403" s="186" t="s">
        <v>1322</v>
      </c>
      <c r="G403" s="78"/>
      <c r="H403" s="78"/>
      <c r="I403" s="78"/>
      <c r="J403" s="78"/>
      <c r="K403" s="78"/>
      <c r="L403" s="78"/>
      <c r="M403" s="78"/>
      <c r="N403" s="78"/>
      <c r="O403" s="78"/>
      <c r="P403" s="78"/>
      <c r="Q403" s="78"/>
      <c r="R403" s="78"/>
      <c r="S403" s="78"/>
      <c r="T403" s="78"/>
      <c r="U403" s="78"/>
      <c r="V403" s="78"/>
      <c r="W403" s="78"/>
      <c r="X403" s="78"/>
      <c r="Y403" s="78"/>
      <c r="Z403" s="78"/>
    </row>
    <row r="404" spans="1:26" ht="12.75" customHeight="1">
      <c r="A404" s="183" t="s">
        <v>1319</v>
      </c>
      <c r="B404" s="183" t="s">
        <v>1320</v>
      </c>
      <c r="C404" s="184" t="s">
        <v>1377</v>
      </c>
      <c r="D404" s="185" t="s">
        <v>875</v>
      </c>
      <c r="E404" s="362">
        <v>7.8470000000000004</v>
      </c>
      <c r="F404" s="186" t="s">
        <v>1322</v>
      </c>
      <c r="G404" s="78"/>
      <c r="H404" s="78"/>
      <c r="I404" s="78"/>
      <c r="J404" s="78"/>
      <c r="K404" s="78"/>
      <c r="L404" s="78"/>
      <c r="M404" s="78"/>
      <c r="N404" s="78"/>
      <c r="O404" s="78"/>
      <c r="P404" s="78"/>
      <c r="Q404" s="78"/>
      <c r="R404" s="78"/>
      <c r="S404" s="78"/>
      <c r="T404" s="78"/>
      <c r="U404" s="78"/>
      <c r="V404" s="78"/>
      <c r="W404" s="78"/>
      <c r="X404" s="78"/>
      <c r="Y404" s="78"/>
      <c r="Z404" s="78"/>
    </row>
    <row r="405" spans="1:26" ht="12.75" customHeight="1">
      <c r="A405" s="183" t="s">
        <v>1319</v>
      </c>
      <c r="B405" s="183" t="s">
        <v>1320</v>
      </c>
      <c r="C405" s="184" t="s">
        <v>1378</v>
      </c>
      <c r="D405" s="185" t="s">
        <v>875</v>
      </c>
      <c r="E405" s="362">
        <v>885.4</v>
      </c>
      <c r="F405" s="186" t="s">
        <v>1322</v>
      </c>
      <c r="G405" s="78"/>
      <c r="H405" s="78"/>
      <c r="I405" s="78"/>
      <c r="J405" s="78"/>
      <c r="K405" s="78"/>
      <c r="L405" s="78"/>
      <c r="M405" s="78"/>
      <c r="N405" s="78"/>
      <c r="O405" s="78"/>
      <c r="P405" s="78"/>
      <c r="Q405" s="78"/>
      <c r="R405" s="78"/>
      <c r="S405" s="78"/>
      <c r="T405" s="78"/>
      <c r="U405" s="78"/>
      <c r="V405" s="78"/>
      <c r="W405" s="78"/>
      <c r="X405" s="78"/>
      <c r="Y405" s="78"/>
      <c r="Z405" s="78"/>
    </row>
    <row r="406" spans="1:26" ht="12.75" customHeight="1">
      <c r="A406" s="183" t="s">
        <v>1319</v>
      </c>
      <c r="B406" s="183" t="s">
        <v>1320</v>
      </c>
      <c r="C406" s="184" t="s">
        <v>1379</v>
      </c>
      <c r="D406" s="185" t="s">
        <v>875</v>
      </c>
      <c r="E406" s="362">
        <v>880.95249999999999</v>
      </c>
      <c r="F406" s="186" t="s">
        <v>1322</v>
      </c>
      <c r="G406" s="78"/>
      <c r="H406" s="78"/>
      <c r="I406" s="78"/>
      <c r="J406" s="78"/>
      <c r="K406" s="78"/>
      <c r="L406" s="78"/>
      <c r="M406" s="78"/>
      <c r="N406" s="78"/>
      <c r="O406" s="78"/>
      <c r="P406" s="78"/>
      <c r="Q406" s="78"/>
      <c r="R406" s="78"/>
      <c r="S406" s="78"/>
      <c r="T406" s="78"/>
      <c r="U406" s="78"/>
      <c r="V406" s="78"/>
      <c r="W406" s="78"/>
      <c r="X406" s="78"/>
      <c r="Y406" s="78"/>
      <c r="Z406" s="78"/>
    </row>
    <row r="407" spans="1:26" ht="12.75" customHeight="1">
      <c r="A407" s="183" t="s">
        <v>1319</v>
      </c>
      <c r="B407" s="183" t="s">
        <v>1320</v>
      </c>
      <c r="C407" s="184" t="s">
        <v>1380</v>
      </c>
      <c r="D407" s="185" t="s">
        <v>875</v>
      </c>
      <c r="E407" s="362">
        <v>889.42600000000004</v>
      </c>
      <c r="F407" s="186" t="s">
        <v>1322</v>
      </c>
      <c r="G407" s="78"/>
      <c r="H407" s="78"/>
      <c r="I407" s="78"/>
      <c r="J407" s="78"/>
      <c r="K407" s="78"/>
      <c r="L407" s="78"/>
      <c r="M407" s="78"/>
      <c r="N407" s="78"/>
      <c r="O407" s="78"/>
      <c r="P407" s="78"/>
      <c r="Q407" s="78"/>
      <c r="R407" s="78"/>
      <c r="S407" s="78"/>
      <c r="T407" s="78"/>
      <c r="U407" s="78"/>
      <c r="V407" s="78"/>
      <c r="W407" s="78"/>
      <c r="X407" s="78"/>
      <c r="Y407" s="78"/>
      <c r="Z407" s="78"/>
    </row>
    <row r="408" spans="1:26" ht="12.75" customHeight="1">
      <c r="A408" s="183" t="s">
        <v>1319</v>
      </c>
      <c r="B408" s="183" t="s">
        <v>1320</v>
      </c>
      <c r="C408" s="184" t="s">
        <v>1381</v>
      </c>
      <c r="D408" s="185" t="s">
        <v>875</v>
      </c>
      <c r="E408" s="362">
        <v>20.001000000000001</v>
      </c>
      <c r="F408" s="186" t="s">
        <v>1322</v>
      </c>
      <c r="G408" s="78"/>
      <c r="H408" s="78"/>
      <c r="I408" s="78"/>
      <c r="J408" s="78"/>
      <c r="K408" s="78"/>
      <c r="L408" s="78"/>
      <c r="M408" s="78"/>
      <c r="N408" s="78"/>
      <c r="O408" s="78"/>
      <c r="P408" s="78"/>
      <c r="Q408" s="78"/>
      <c r="R408" s="78"/>
      <c r="S408" s="78"/>
      <c r="T408" s="78"/>
      <c r="U408" s="78"/>
      <c r="V408" s="78"/>
      <c r="W408" s="78"/>
      <c r="X408" s="78"/>
      <c r="Y408" s="78"/>
      <c r="Z408" s="78"/>
    </row>
    <row r="409" spans="1:26" ht="15.75" customHeight="1">
      <c r="A409" s="183" t="s">
        <v>1319</v>
      </c>
      <c r="B409" s="183" t="s">
        <v>1320</v>
      </c>
      <c r="C409" s="186" t="s">
        <v>1382</v>
      </c>
      <c r="D409" s="185" t="s">
        <v>875</v>
      </c>
      <c r="E409" s="364">
        <v>5750.01</v>
      </c>
      <c r="F409" s="186" t="s">
        <v>1322</v>
      </c>
      <c r="G409" s="78"/>
      <c r="H409" s="78"/>
      <c r="I409" s="78"/>
      <c r="J409" s="78"/>
      <c r="K409" s="78"/>
      <c r="L409" s="78"/>
      <c r="M409" s="78"/>
      <c r="N409" s="78"/>
      <c r="O409" s="78"/>
      <c r="P409" s="78"/>
      <c r="Q409" s="78"/>
      <c r="R409" s="78"/>
      <c r="S409" s="78"/>
      <c r="T409" s="78"/>
      <c r="U409" s="78"/>
      <c r="V409" s="78"/>
      <c r="W409" s="78"/>
      <c r="X409" s="78"/>
      <c r="Y409" s="78"/>
      <c r="Z409" s="78"/>
    </row>
    <row r="410" spans="1:26" ht="12.75" customHeight="1">
      <c r="A410" s="183" t="s">
        <v>1319</v>
      </c>
      <c r="B410" s="183" t="s">
        <v>1320</v>
      </c>
      <c r="C410" s="184" t="s">
        <v>1383</v>
      </c>
      <c r="D410" s="185" t="s">
        <v>875</v>
      </c>
      <c r="E410" s="362">
        <v>4500.0006000000003</v>
      </c>
      <c r="F410" s="186" t="s">
        <v>1322</v>
      </c>
      <c r="G410" s="78"/>
      <c r="H410" s="78"/>
      <c r="I410" s="78"/>
      <c r="J410" s="78"/>
      <c r="K410" s="78"/>
      <c r="L410" s="78"/>
      <c r="M410" s="78"/>
      <c r="N410" s="78"/>
      <c r="O410" s="78"/>
      <c r="P410" s="78"/>
      <c r="Q410" s="78"/>
      <c r="R410" s="78"/>
      <c r="S410" s="78"/>
      <c r="T410" s="78"/>
      <c r="U410" s="78"/>
      <c r="V410" s="78"/>
      <c r="W410" s="78"/>
      <c r="X410" s="78"/>
      <c r="Y410" s="78"/>
      <c r="Z410" s="78"/>
    </row>
    <row r="411" spans="1:26" ht="12.75" customHeight="1">
      <c r="A411" s="183" t="s">
        <v>1319</v>
      </c>
      <c r="B411" s="183" t="s">
        <v>1320</v>
      </c>
      <c r="C411" s="184" t="s">
        <v>1384</v>
      </c>
      <c r="D411" s="185" t="s">
        <v>1275</v>
      </c>
      <c r="E411" s="362">
        <v>206.5</v>
      </c>
      <c r="F411" s="186" t="s">
        <v>1322</v>
      </c>
      <c r="G411" s="78"/>
      <c r="H411" s="78"/>
      <c r="I411" s="78"/>
      <c r="J411" s="78"/>
      <c r="K411" s="78"/>
      <c r="L411" s="78"/>
      <c r="M411" s="78"/>
      <c r="N411" s="78"/>
      <c r="O411" s="78"/>
      <c r="P411" s="78"/>
      <c r="Q411" s="78"/>
      <c r="R411" s="78"/>
      <c r="S411" s="78"/>
      <c r="T411" s="78"/>
      <c r="U411" s="78"/>
      <c r="V411" s="78"/>
      <c r="W411" s="78"/>
      <c r="X411" s="78"/>
      <c r="Y411" s="78"/>
      <c r="Z411" s="78"/>
    </row>
    <row r="412" spans="1:26" ht="12.75" customHeight="1">
      <c r="A412" s="183" t="s">
        <v>1319</v>
      </c>
      <c r="B412" s="183" t="s">
        <v>1320</v>
      </c>
      <c r="C412" s="184" t="s">
        <v>1385</v>
      </c>
      <c r="D412" s="185" t="s">
        <v>875</v>
      </c>
      <c r="E412" s="362">
        <v>144.9984</v>
      </c>
      <c r="F412" s="186" t="s">
        <v>1322</v>
      </c>
      <c r="G412" s="78"/>
      <c r="H412" s="78"/>
      <c r="I412" s="78"/>
      <c r="J412" s="78"/>
      <c r="K412" s="78"/>
      <c r="L412" s="78"/>
      <c r="M412" s="78"/>
      <c r="N412" s="78"/>
      <c r="O412" s="78"/>
      <c r="P412" s="78"/>
      <c r="Q412" s="78"/>
      <c r="R412" s="78"/>
      <c r="S412" s="78"/>
      <c r="T412" s="78"/>
      <c r="U412" s="78"/>
      <c r="V412" s="78"/>
      <c r="W412" s="78"/>
      <c r="X412" s="78"/>
      <c r="Y412" s="78"/>
      <c r="Z412" s="78"/>
    </row>
    <row r="413" spans="1:26" ht="12.75" customHeight="1">
      <c r="A413" s="183" t="s">
        <v>1319</v>
      </c>
      <c r="B413" s="183" t="s">
        <v>1320</v>
      </c>
      <c r="C413" s="184" t="s">
        <v>1386</v>
      </c>
      <c r="D413" s="185" t="s">
        <v>875</v>
      </c>
      <c r="E413" s="362">
        <v>1407.74</v>
      </c>
      <c r="F413" s="186" t="s">
        <v>1322</v>
      </c>
      <c r="G413" s="78"/>
      <c r="H413" s="78"/>
      <c r="I413" s="78"/>
      <c r="J413" s="78"/>
      <c r="K413" s="78"/>
      <c r="L413" s="78"/>
      <c r="M413" s="78"/>
      <c r="N413" s="78"/>
      <c r="O413" s="78"/>
      <c r="P413" s="78"/>
      <c r="Q413" s="78"/>
      <c r="R413" s="78"/>
      <c r="S413" s="78"/>
      <c r="T413" s="78"/>
      <c r="U413" s="78"/>
      <c r="V413" s="78"/>
      <c r="W413" s="78"/>
      <c r="X413" s="78"/>
      <c r="Y413" s="78"/>
      <c r="Z413" s="78"/>
    </row>
    <row r="414" spans="1:26" ht="12.75" customHeight="1">
      <c r="A414" s="183" t="s">
        <v>1319</v>
      </c>
      <c r="B414" s="183" t="s">
        <v>1320</v>
      </c>
      <c r="C414" s="184" t="s">
        <v>1387</v>
      </c>
      <c r="D414" s="185" t="s">
        <v>902</v>
      </c>
      <c r="E414" s="362">
        <v>71.98</v>
      </c>
      <c r="F414" s="186" t="s">
        <v>1322</v>
      </c>
      <c r="G414" s="78"/>
      <c r="H414" s="78"/>
      <c r="I414" s="78"/>
      <c r="J414" s="78"/>
      <c r="K414" s="78"/>
      <c r="L414" s="78"/>
      <c r="M414" s="78"/>
      <c r="N414" s="78"/>
      <c r="O414" s="78"/>
      <c r="P414" s="78"/>
      <c r="Q414" s="78"/>
      <c r="R414" s="78"/>
      <c r="S414" s="78"/>
      <c r="T414" s="78"/>
      <c r="U414" s="78"/>
      <c r="V414" s="78"/>
      <c r="W414" s="78"/>
      <c r="X414" s="78"/>
      <c r="Y414" s="78"/>
      <c r="Z414" s="78"/>
    </row>
    <row r="415" spans="1:26" ht="12.75" customHeight="1">
      <c r="A415" s="183" t="s">
        <v>1319</v>
      </c>
      <c r="B415" s="183" t="s">
        <v>1320</v>
      </c>
      <c r="C415" s="184" t="s">
        <v>1388</v>
      </c>
      <c r="D415" s="185" t="s">
        <v>875</v>
      </c>
      <c r="E415" s="362">
        <v>55</v>
      </c>
      <c r="F415" s="186" t="s">
        <v>1322</v>
      </c>
      <c r="G415" s="78"/>
      <c r="H415" s="78"/>
      <c r="I415" s="78"/>
      <c r="J415" s="78"/>
      <c r="K415" s="78"/>
      <c r="L415" s="78"/>
      <c r="M415" s="78"/>
      <c r="N415" s="78"/>
      <c r="O415" s="78"/>
      <c r="P415" s="78"/>
      <c r="Q415" s="78"/>
      <c r="R415" s="78"/>
      <c r="S415" s="78"/>
      <c r="T415" s="78"/>
      <c r="U415" s="78"/>
      <c r="V415" s="78"/>
      <c r="W415" s="78"/>
      <c r="X415" s="78"/>
      <c r="Y415" s="78"/>
      <c r="Z415" s="78"/>
    </row>
    <row r="416" spans="1:26" ht="12.75" customHeight="1">
      <c r="A416" s="183" t="s">
        <v>1319</v>
      </c>
      <c r="B416" s="183" t="s">
        <v>1320</v>
      </c>
      <c r="C416" s="184" t="s">
        <v>1389</v>
      </c>
      <c r="D416" s="185" t="s">
        <v>875</v>
      </c>
      <c r="E416" s="362">
        <v>55</v>
      </c>
      <c r="F416" s="186" t="s">
        <v>1322</v>
      </c>
      <c r="G416" s="78"/>
      <c r="H416" s="78"/>
      <c r="I416" s="78"/>
      <c r="J416" s="78"/>
      <c r="K416" s="78"/>
      <c r="L416" s="78"/>
      <c r="M416" s="78"/>
      <c r="N416" s="78"/>
      <c r="O416" s="78"/>
      <c r="P416" s="78"/>
      <c r="Q416" s="78"/>
      <c r="R416" s="78"/>
      <c r="S416" s="78"/>
      <c r="T416" s="78"/>
      <c r="U416" s="78"/>
      <c r="V416" s="78"/>
      <c r="W416" s="78"/>
      <c r="X416" s="78"/>
      <c r="Y416" s="78"/>
      <c r="Z416" s="78"/>
    </row>
    <row r="417" spans="1:26" ht="12.75" customHeight="1">
      <c r="A417" s="183" t="s">
        <v>1319</v>
      </c>
      <c r="B417" s="183" t="s">
        <v>1320</v>
      </c>
      <c r="C417" s="184" t="s">
        <v>1390</v>
      </c>
      <c r="D417" s="185" t="s">
        <v>1275</v>
      </c>
      <c r="E417" s="362">
        <v>72.5</v>
      </c>
      <c r="F417" s="186" t="s">
        <v>1322</v>
      </c>
      <c r="G417" s="78"/>
      <c r="H417" s="78"/>
      <c r="I417" s="78"/>
      <c r="J417" s="78"/>
      <c r="K417" s="78"/>
      <c r="L417" s="78"/>
      <c r="M417" s="78"/>
      <c r="N417" s="78"/>
      <c r="O417" s="78"/>
      <c r="P417" s="78"/>
      <c r="Q417" s="78"/>
      <c r="R417" s="78"/>
      <c r="S417" s="78"/>
      <c r="T417" s="78"/>
      <c r="U417" s="78"/>
      <c r="V417" s="78"/>
      <c r="W417" s="78"/>
      <c r="X417" s="78"/>
      <c r="Y417" s="78"/>
      <c r="Z417" s="78"/>
    </row>
    <row r="418" spans="1:26" ht="12.75" customHeight="1">
      <c r="A418" s="183" t="s">
        <v>1319</v>
      </c>
      <c r="B418" s="183" t="s">
        <v>1320</v>
      </c>
      <c r="C418" s="184" t="s">
        <v>1391</v>
      </c>
      <c r="D418" s="185" t="s">
        <v>875</v>
      </c>
      <c r="E418" s="362">
        <v>50</v>
      </c>
      <c r="F418" s="186" t="s">
        <v>1322</v>
      </c>
      <c r="G418" s="78"/>
      <c r="H418" s="78"/>
      <c r="I418" s="78"/>
      <c r="J418" s="78"/>
      <c r="K418" s="78"/>
      <c r="L418" s="78"/>
      <c r="M418" s="78"/>
      <c r="N418" s="78"/>
      <c r="O418" s="78"/>
      <c r="P418" s="78"/>
      <c r="Q418" s="78"/>
      <c r="R418" s="78"/>
      <c r="S418" s="78"/>
      <c r="T418" s="78"/>
      <c r="U418" s="78"/>
      <c r="V418" s="78"/>
      <c r="W418" s="78"/>
      <c r="X418" s="78"/>
      <c r="Y418" s="78"/>
      <c r="Z418" s="78"/>
    </row>
    <row r="419" spans="1:26" ht="12.75" customHeight="1">
      <c r="A419" s="183" t="s">
        <v>1319</v>
      </c>
      <c r="B419" s="183" t="s">
        <v>1320</v>
      </c>
      <c r="C419" s="184" t="s">
        <v>1392</v>
      </c>
      <c r="D419" s="185" t="s">
        <v>875</v>
      </c>
      <c r="E419" s="362">
        <v>1121</v>
      </c>
      <c r="F419" s="186" t="s">
        <v>1322</v>
      </c>
      <c r="G419" s="78"/>
      <c r="H419" s="78"/>
      <c r="I419" s="78"/>
      <c r="J419" s="78"/>
      <c r="K419" s="78"/>
      <c r="L419" s="78"/>
      <c r="M419" s="78"/>
      <c r="N419" s="78"/>
      <c r="O419" s="78"/>
      <c r="P419" s="78"/>
      <c r="Q419" s="78"/>
      <c r="R419" s="78"/>
      <c r="S419" s="78"/>
      <c r="T419" s="78"/>
      <c r="U419" s="78"/>
      <c r="V419" s="78"/>
      <c r="W419" s="78"/>
      <c r="X419" s="78"/>
      <c r="Y419" s="78"/>
      <c r="Z419" s="78"/>
    </row>
    <row r="420" spans="1:26" ht="12.75" customHeight="1">
      <c r="A420" s="183" t="s">
        <v>1319</v>
      </c>
      <c r="B420" s="183" t="s">
        <v>1320</v>
      </c>
      <c r="C420" s="184" t="s">
        <v>1393</v>
      </c>
      <c r="D420" s="185" t="s">
        <v>875</v>
      </c>
      <c r="E420" s="362">
        <v>254.99799999999999</v>
      </c>
      <c r="F420" s="186" t="s">
        <v>1322</v>
      </c>
      <c r="G420" s="78"/>
      <c r="H420" s="78"/>
      <c r="I420" s="78"/>
      <c r="J420" s="78"/>
      <c r="K420" s="78"/>
      <c r="L420" s="78"/>
      <c r="M420" s="78"/>
      <c r="N420" s="78"/>
      <c r="O420" s="78"/>
      <c r="P420" s="78"/>
      <c r="Q420" s="78"/>
      <c r="R420" s="78"/>
      <c r="S420" s="78"/>
      <c r="T420" s="78"/>
      <c r="U420" s="78"/>
      <c r="V420" s="78"/>
      <c r="W420" s="78"/>
      <c r="X420" s="78"/>
      <c r="Y420" s="78"/>
      <c r="Z420" s="78"/>
    </row>
    <row r="421" spans="1:26" ht="12.75" customHeight="1">
      <c r="A421" s="183" t="s">
        <v>1319</v>
      </c>
      <c r="B421" s="183" t="s">
        <v>1320</v>
      </c>
      <c r="C421" s="184" t="s">
        <v>1393</v>
      </c>
      <c r="D421" s="185" t="s">
        <v>875</v>
      </c>
      <c r="E421" s="362">
        <v>365.8</v>
      </c>
      <c r="F421" s="186" t="s">
        <v>1322</v>
      </c>
      <c r="G421" s="78"/>
      <c r="H421" s="78"/>
      <c r="I421" s="78"/>
      <c r="J421" s="78"/>
      <c r="K421" s="78"/>
      <c r="L421" s="78"/>
      <c r="M421" s="78"/>
      <c r="N421" s="78"/>
      <c r="O421" s="78"/>
      <c r="P421" s="78"/>
      <c r="Q421" s="78"/>
      <c r="R421" s="78"/>
      <c r="S421" s="78"/>
      <c r="T421" s="78"/>
      <c r="U421" s="78"/>
      <c r="V421" s="78"/>
      <c r="W421" s="78"/>
      <c r="X421" s="78"/>
      <c r="Y421" s="78"/>
      <c r="Z421" s="78"/>
    </row>
    <row r="422" spans="1:26" ht="12.75" customHeight="1">
      <c r="A422" s="183" t="s">
        <v>1319</v>
      </c>
      <c r="B422" s="183" t="s">
        <v>1320</v>
      </c>
      <c r="C422" s="186" t="s">
        <v>1394</v>
      </c>
      <c r="D422" s="185" t="s">
        <v>875</v>
      </c>
      <c r="E422" s="364">
        <v>498.99799999999999</v>
      </c>
      <c r="F422" s="186" t="s">
        <v>1322</v>
      </c>
      <c r="G422" s="78"/>
      <c r="H422" s="78"/>
      <c r="I422" s="78"/>
      <c r="J422" s="78"/>
      <c r="K422" s="78"/>
      <c r="L422" s="78"/>
      <c r="M422" s="78"/>
      <c r="N422" s="78"/>
      <c r="O422" s="78"/>
      <c r="P422" s="78"/>
      <c r="Q422" s="78"/>
      <c r="R422" s="78"/>
      <c r="S422" s="78"/>
      <c r="T422" s="78"/>
      <c r="U422" s="78"/>
      <c r="V422" s="78"/>
      <c r="W422" s="78"/>
      <c r="X422" s="78"/>
      <c r="Y422" s="78"/>
      <c r="Z422" s="78"/>
    </row>
    <row r="423" spans="1:26" ht="12.75" customHeight="1">
      <c r="A423" s="183" t="s">
        <v>1319</v>
      </c>
      <c r="B423" s="183" t="s">
        <v>1320</v>
      </c>
      <c r="C423" s="184" t="s">
        <v>1395</v>
      </c>
      <c r="D423" s="185" t="s">
        <v>875</v>
      </c>
      <c r="E423" s="362">
        <v>10.9976</v>
      </c>
      <c r="F423" s="186" t="s">
        <v>1322</v>
      </c>
      <c r="G423" s="78"/>
      <c r="H423" s="78"/>
      <c r="I423" s="78"/>
      <c r="J423" s="78"/>
      <c r="K423" s="78"/>
      <c r="L423" s="78"/>
      <c r="M423" s="78"/>
      <c r="N423" s="78"/>
      <c r="O423" s="78"/>
      <c r="P423" s="78"/>
      <c r="Q423" s="78"/>
      <c r="R423" s="78"/>
      <c r="S423" s="78"/>
      <c r="T423" s="78"/>
      <c r="U423" s="78"/>
      <c r="V423" s="78"/>
      <c r="W423" s="78"/>
      <c r="X423" s="78"/>
      <c r="Y423" s="78"/>
      <c r="Z423" s="78"/>
    </row>
    <row r="424" spans="1:26" ht="12.75" customHeight="1">
      <c r="A424" s="183" t="s">
        <v>1319</v>
      </c>
      <c r="B424" s="183" t="s">
        <v>1320</v>
      </c>
      <c r="C424" s="184" t="s">
        <v>1396</v>
      </c>
      <c r="D424" s="185" t="s">
        <v>875</v>
      </c>
      <c r="E424" s="362">
        <v>53.1</v>
      </c>
      <c r="F424" s="186" t="s">
        <v>1322</v>
      </c>
      <c r="G424" s="78"/>
      <c r="H424" s="78"/>
      <c r="I424" s="78"/>
      <c r="J424" s="78"/>
      <c r="K424" s="78"/>
      <c r="L424" s="78"/>
      <c r="M424" s="78"/>
      <c r="N424" s="78"/>
      <c r="O424" s="78"/>
      <c r="P424" s="78"/>
      <c r="Q424" s="78"/>
      <c r="R424" s="78"/>
      <c r="S424" s="78"/>
      <c r="T424" s="78"/>
      <c r="U424" s="78"/>
      <c r="V424" s="78"/>
      <c r="W424" s="78"/>
      <c r="X424" s="78"/>
      <c r="Y424" s="78"/>
      <c r="Z424" s="78"/>
    </row>
    <row r="425" spans="1:26" ht="12.75" customHeight="1">
      <c r="A425" s="183" t="s">
        <v>1319</v>
      </c>
      <c r="B425" s="183" t="s">
        <v>1320</v>
      </c>
      <c r="C425" s="184" t="s">
        <v>1397</v>
      </c>
      <c r="D425" s="185" t="s">
        <v>875</v>
      </c>
      <c r="E425" s="362">
        <v>916.505</v>
      </c>
      <c r="F425" s="186" t="s">
        <v>1322</v>
      </c>
      <c r="G425" s="78"/>
      <c r="H425" s="78"/>
      <c r="I425" s="78"/>
      <c r="J425" s="78"/>
      <c r="K425" s="78"/>
      <c r="L425" s="78"/>
      <c r="M425" s="78"/>
      <c r="N425" s="78"/>
      <c r="O425" s="78"/>
      <c r="P425" s="78"/>
      <c r="Q425" s="78"/>
      <c r="R425" s="78"/>
      <c r="S425" s="78"/>
      <c r="T425" s="78"/>
      <c r="U425" s="78"/>
      <c r="V425" s="78"/>
      <c r="W425" s="78"/>
      <c r="X425" s="78"/>
      <c r="Y425" s="78"/>
      <c r="Z425" s="78"/>
    </row>
    <row r="426" spans="1:26" ht="12.75" customHeight="1">
      <c r="A426" s="183" t="s">
        <v>1319</v>
      </c>
      <c r="B426" s="183" t="s">
        <v>1320</v>
      </c>
      <c r="C426" s="184" t="s">
        <v>1398</v>
      </c>
      <c r="D426" s="185" t="s">
        <v>875</v>
      </c>
      <c r="E426" s="362">
        <v>5015</v>
      </c>
      <c r="F426" s="186" t="s">
        <v>1322</v>
      </c>
      <c r="G426" s="78"/>
      <c r="H426" s="78"/>
      <c r="I426" s="78"/>
      <c r="J426" s="78"/>
      <c r="K426" s="78"/>
      <c r="L426" s="78"/>
      <c r="M426" s="78"/>
      <c r="N426" s="78"/>
      <c r="O426" s="78"/>
      <c r="P426" s="78"/>
      <c r="Q426" s="78"/>
      <c r="R426" s="78"/>
      <c r="S426" s="78"/>
      <c r="T426" s="78"/>
      <c r="U426" s="78"/>
      <c r="V426" s="78"/>
      <c r="W426" s="78"/>
      <c r="X426" s="78"/>
      <c r="Y426" s="78"/>
      <c r="Z426" s="78"/>
    </row>
    <row r="427" spans="1:26" ht="12.75" customHeight="1">
      <c r="A427" s="183" t="s">
        <v>1319</v>
      </c>
      <c r="B427" s="183" t="s">
        <v>1320</v>
      </c>
      <c r="C427" s="184" t="s">
        <v>1399</v>
      </c>
      <c r="D427" s="185" t="s">
        <v>875</v>
      </c>
      <c r="E427" s="362">
        <v>10584.6</v>
      </c>
      <c r="F427" s="186" t="s">
        <v>1322</v>
      </c>
      <c r="G427" s="78"/>
      <c r="H427" s="78"/>
      <c r="I427" s="78"/>
      <c r="J427" s="78"/>
      <c r="K427" s="78"/>
      <c r="L427" s="78"/>
      <c r="M427" s="78"/>
      <c r="N427" s="78"/>
      <c r="O427" s="78"/>
      <c r="P427" s="78"/>
      <c r="Q427" s="78"/>
      <c r="R427" s="78"/>
      <c r="S427" s="78"/>
      <c r="T427" s="78"/>
      <c r="U427" s="78"/>
      <c r="V427" s="78"/>
      <c r="W427" s="78"/>
      <c r="X427" s="78"/>
      <c r="Y427" s="78"/>
      <c r="Z427" s="78"/>
    </row>
    <row r="428" spans="1:26" ht="12.75" customHeight="1">
      <c r="A428" s="183" t="s">
        <v>1319</v>
      </c>
      <c r="B428" s="183" t="s">
        <v>1320</v>
      </c>
      <c r="C428" s="184" t="s">
        <v>1400</v>
      </c>
      <c r="D428" s="185" t="s">
        <v>875</v>
      </c>
      <c r="E428" s="362">
        <v>8.85</v>
      </c>
      <c r="F428" s="186" t="s">
        <v>1322</v>
      </c>
      <c r="G428" s="78"/>
      <c r="H428" s="78"/>
      <c r="I428" s="78"/>
      <c r="J428" s="78"/>
      <c r="K428" s="78"/>
      <c r="L428" s="78"/>
      <c r="M428" s="78"/>
      <c r="N428" s="78"/>
      <c r="O428" s="78"/>
      <c r="P428" s="78"/>
      <c r="Q428" s="78"/>
      <c r="R428" s="78"/>
      <c r="S428" s="78"/>
      <c r="T428" s="78"/>
      <c r="U428" s="78"/>
      <c r="V428" s="78"/>
      <c r="W428" s="78"/>
      <c r="X428" s="78"/>
      <c r="Y428" s="78"/>
      <c r="Z428" s="78"/>
    </row>
    <row r="429" spans="1:26" ht="12.75" customHeight="1">
      <c r="A429" s="183" t="s">
        <v>1319</v>
      </c>
      <c r="B429" s="183" t="s">
        <v>1320</v>
      </c>
      <c r="C429" s="184" t="s">
        <v>1401</v>
      </c>
      <c r="D429" s="185" t="s">
        <v>875</v>
      </c>
      <c r="E429" s="362">
        <v>26.55</v>
      </c>
      <c r="F429" s="186" t="s">
        <v>1322</v>
      </c>
      <c r="G429" s="78"/>
      <c r="H429" s="78"/>
      <c r="I429" s="78"/>
      <c r="J429" s="78"/>
      <c r="K429" s="78"/>
      <c r="L429" s="78"/>
      <c r="M429" s="78"/>
      <c r="N429" s="78"/>
      <c r="O429" s="78"/>
      <c r="P429" s="78"/>
      <c r="Q429" s="78"/>
      <c r="R429" s="78"/>
      <c r="S429" s="78"/>
      <c r="T429" s="78"/>
      <c r="U429" s="78"/>
      <c r="V429" s="78"/>
      <c r="W429" s="78"/>
      <c r="X429" s="78"/>
      <c r="Y429" s="78"/>
      <c r="Z429" s="78"/>
    </row>
    <row r="430" spans="1:26" ht="12.75" customHeight="1">
      <c r="A430" s="183" t="s">
        <v>1319</v>
      </c>
      <c r="B430" s="183" t="s">
        <v>1320</v>
      </c>
      <c r="C430" s="184" t="s">
        <v>1402</v>
      </c>
      <c r="D430" s="185" t="s">
        <v>875</v>
      </c>
      <c r="E430" s="362">
        <v>71.98</v>
      </c>
      <c r="F430" s="186" t="s">
        <v>1322</v>
      </c>
      <c r="G430" s="78"/>
      <c r="H430" s="78"/>
      <c r="I430" s="78"/>
      <c r="J430" s="78"/>
      <c r="K430" s="78"/>
      <c r="L430" s="78"/>
      <c r="M430" s="78"/>
      <c r="N430" s="78"/>
      <c r="O430" s="78"/>
      <c r="P430" s="78"/>
      <c r="Q430" s="78"/>
      <c r="R430" s="78"/>
      <c r="S430" s="78"/>
      <c r="T430" s="78"/>
      <c r="U430" s="78"/>
      <c r="V430" s="78"/>
      <c r="W430" s="78"/>
      <c r="X430" s="78"/>
      <c r="Y430" s="78"/>
      <c r="Z430" s="78"/>
    </row>
    <row r="431" spans="1:26" ht="12.75" customHeight="1">
      <c r="A431" s="183" t="s">
        <v>1319</v>
      </c>
      <c r="B431" s="183" t="s">
        <v>1320</v>
      </c>
      <c r="C431" s="184" t="s">
        <v>1403</v>
      </c>
      <c r="D431" s="185" t="s">
        <v>875</v>
      </c>
      <c r="E431" s="362">
        <v>278.77499999999998</v>
      </c>
      <c r="F431" s="186" t="s">
        <v>1322</v>
      </c>
      <c r="G431" s="78"/>
      <c r="H431" s="78"/>
      <c r="I431" s="78"/>
      <c r="J431" s="78"/>
      <c r="K431" s="78"/>
      <c r="L431" s="78"/>
      <c r="M431" s="78"/>
      <c r="N431" s="78"/>
      <c r="O431" s="78"/>
      <c r="P431" s="78"/>
      <c r="Q431" s="78"/>
      <c r="R431" s="78"/>
      <c r="S431" s="78"/>
      <c r="T431" s="78"/>
      <c r="U431" s="78"/>
      <c r="V431" s="78"/>
      <c r="W431" s="78"/>
      <c r="X431" s="78"/>
      <c r="Y431" s="78"/>
      <c r="Z431" s="78"/>
    </row>
    <row r="432" spans="1:26" ht="12.75" customHeight="1">
      <c r="A432" s="183" t="s">
        <v>1319</v>
      </c>
      <c r="B432" s="183" t="s">
        <v>1320</v>
      </c>
      <c r="C432" s="184" t="s">
        <v>1404</v>
      </c>
      <c r="D432" s="185" t="s">
        <v>875</v>
      </c>
      <c r="E432" s="362">
        <v>32.001600000000003</v>
      </c>
      <c r="F432" s="186" t="s">
        <v>1322</v>
      </c>
      <c r="G432" s="78"/>
      <c r="H432" s="78"/>
      <c r="I432" s="78"/>
      <c r="J432" s="78"/>
      <c r="K432" s="78"/>
      <c r="L432" s="78"/>
      <c r="M432" s="78"/>
      <c r="N432" s="78"/>
      <c r="O432" s="78"/>
      <c r="P432" s="78"/>
      <c r="Q432" s="78"/>
      <c r="R432" s="78"/>
      <c r="S432" s="78"/>
      <c r="T432" s="78"/>
      <c r="U432" s="78"/>
      <c r="V432" s="78"/>
      <c r="W432" s="78"/>
      <c r="X432" s="78"/>
      <c r="Y432" s="78"/>
      <c r="Z432" s="78"/>
    </row>
    <row r="433" spans="1:26" ht="12.75" customHeight="1">
      <c r="A433" s="183" t="s">
        <v>1319</v>
      </c>
      <c r="B433" s="183" t="s">
        <v>1320</v>
      </c>
      <c r="C433" s="184" t="s">
        <v>1405</v>
      </c>
      <c r="D433" s="185" t="s">
        <v>875</v>
      </c>
      <c r="E433" s="362">
        <v>33.04</v>
      </c>
      <c r="F433" s="186" t="s">
        <v>1322</v>
      </c>
      <c r="G433" s="78"/>
      <c r="H433" s="78"/>
      <c r="I433" s="78"/>
      <c r="J433" s="78"/>
      <c r="K433" s="78"/>
      <c r="L433" s="78"/>
      <c r="M433" s="78"/>
      <c r="N433" s="78"/>
      <c r="O433" s="78"/>
      <c r="P433" s="78"/>
      <c r="Q433" s="78"/>
      <c r="R433" s="78"/>
      <c r="S433" s="78"/>
      <c r="T433" s="78"/>
      <c r="U433" s="78"/>
      <c r="V433" s="78"/>
      <c r="W433" s="78"/>
      <c r="X433" s="78"/>
      <c r="Y433" s="78"/>
      <c r="Z433" s="78"/>
    </row>
    <row r="434" spans="1:26" ht="12.75" customHeight="1">
      <c r="A434" s="183" t="s">
        <v>1319</v>
      </c>
      <c r="B434" s="183" t="s">
        <v>1320</v>
      </c>
      <c r="C434" s="184" t="s">
        <v>1406</v>
      </c>
      <c r="D434" s="185" t="s">
        <v>875</v>
      </c>
      <c r="E434" s="362">
        <v>24.78</v>
      </c>
      <c r="F434" s="186" t="s">
        <v>1322</v>
      </c>
      <c r="G434" s="78"/>
      <c r="H434" s="78"/>
      <c r="I434" s="78"/>
      <c r="J434" s="78"/>
      <c r="K434" s="78"/>
      <c r="L434" s="78"/>
      <c r="M434" s="78"/>
      <c r="N434" s="78"/>
      <c r="O434" s="78"/>
      <c r="P434" s="78"/>
      <c r="Q434" s="78"/>
      <c r="R434" s="78"/>
      <c r="S434" s="78"/>
      <c r="T434" s="78"/>
      <c r="U434" s="78"/>
      <c r="V434" s="78"/>
      <c r="W434" s="78"/>
      <c r="X434" s="78"/>
      <c r="Y434" s="78"/>
      <c r="Z434" s="78"/>
    </row>
    <row r="435" spans="1:26" ht="12.75" customHeight="1">
      <c r="A435" s="183" t="s">
        <v>1319</v>
      </c>
      <c r="B435" s="183" t="s">
        <v>1320</v>
      </c>
      <c r="C435" s="184" t="s">
        <v>1407</v>
      </c>
      <c r="D435" s="185" t="s">
        <v>875</v>
      </c>
      <c r="E435" s="362">
        <v>21.24</v>
      </c>
      <c r="F435" s="186" t="s">
        <v>1322</v>
      </c>
      <c r="G435" s="78"/>
      <c r="H435" s="78"/>
      <c r="I435" s="78"/>
      <c r="J435" s="78"/>
      <c r="K435" s="78"/>
      <c r="L435" s="78"/>
      <c r="M435" s="78"/>
      <c r="N435" s="78"/>
      <c r="O435" s="78"/>
      <c r="P435" s="78"/>
      <c r="Q435" s="78"/>
      <c r="R435" s="78"/>
      <c r="S435" s="78"/>
      <c r="T435" s="78"/>
      <c r="U435" s="78"/>
      <c r="V435" s="78"/>
      <c r="W435" s="78"/>
      <c r="X435" s="78"/>
      <c r="Y435" s="78"/>
      <c r="Z435" s="78"/>
    </row>
    <row r="436" spans="1:26" ht="12.75" customHeight="1">
      <c r="A436" s="183" t="s">
        <v>1319</v>
      </c>
      <c r="B436" s="183" t="s">
        <v>1320</v>
      </c>
      <c r="C436" s="184" t="s">
        <v>1408</v>
      </c>
      <c r="D436" s="185" t="s">
        <v>875</v>
      </c>
      <c r="E436" s="362">
        <v>8379.4282999999996</v>
      </c>
      <c r="F436" s="186" t="s">
        <v>1322</v>
      </c>
      <c r="G436" s="78"/>
      <c r="H436" s="78"/>
      <c r="I436" s="78"/>
      <c r="J436" s="78"/>
      <c r="K436" s="78"/>
      <c r="L436" s="78"/>
      <c r="M436" s="78"/>
      <c r="N436" s="78"/>
      <c r="O436" s="78"/>
      <c r="P436" s="78"/>
      <c r="Q436" s="78"/>
      <c r="R436" s="78"/>
      <c r="S436" s="78"/>
      <c r="T436" s="78"/>
      <c r="U436" s="78"/>
      <c r="V436" s="78"/>
      <c r="W436" s="78"/>
      <c r="X436" s="78"/>
      <c r="Y436" s="78"/>
      <c r="Z436" s="78"/>
    </row>
    <row r="437" spans="1:26" ht="12.75" customHeight="1">
      <c r="A437" s="183" t="s">
        <v>1319</v>
      </c>
      <c r="B437" s="183" t="s">
        <v>1320</v>
      </c>
      <c r="C437" s="184" t="s">
        <v>1409</v>
      </c>
      <c r="D437" s="185" t="s">
        <v>875</v>
      </c>
      <c r="E437" s="362">
        <v>3100.0016999999998</v>
      </c>
      <c r="F437" s="186" t="s">
        <v>1322</v>
      </c>
      <c r="G437" s="78"/>
      <c r="H437" s="78"/>
      <c r="I437" s="78"/>
      <c r="J437" s="78"/>
      <c r="K437" s="78"/>
      <c r="L437" s="78"/>
      <c r="M437" s="78"/>
      <c r="N437" s="78"/>
      <c r="O437" s="78"/>
      <c r="P437" s="78"/>
      <c r="Q437" s="78"/>
      <c r="R437" s="78"/>
      <c r="S437" s="78"/>
      <c r="T437" s="78"/>
      <c r="U437" s="78"/>
      <c r="V437" s="78"/>
      <c r="W437" s="78"/>
      <c r="X437" s="78"/>
      <c r="Y437" s="78"/>
      <c r="Z437" s="78"/>
    </row>
    <row r="438" spans="1:26" ht="12.75" customHeight="1">
      <c r="A438" s="183" t="s">
        <v>1319</v>
      </c>
      <c r="B438" s="183" t="s">
        <v>1320</v>
      </c>
      <c r="C438" s="184" t="s">
        <v>1410</v>
      </c>
      <c r="D438" s="185" t="s">
        <v>875</v>
      </c>
      <c r="E438" s="362">
        <v>7601.18</v>
      </c>
      <c r="F438" s="186" t="s">
        <v>1322</v>
      </c>
      <c r="G438" s="78"/>
      <c r="H438" s="78"/>
      <c r="I438" s="78"/>
      <c r="J438" s="78"/>
      <c r="K438" s="78"/>
      <c r="L438" s="78"/>
      <c r="M438" s="78"/>
      <c r="N438" s="78"/>
      <c r="O438" s="78"/>
      <c r="P438" s="78"/>
      <c r="Q438" s="78"/>
      <c r="R438" s="78"/>
      <c r="S438" s="78"/>
      <c r="T438" s="78"/>
      <c r="U438" s="78"/>
      <c r="V438" s="78"/>
      <c r="W438" s="78"/>
      <c r="X438" s="78"/>
      <c r="Y438" s="78"/>
      <c r="Z438" s="78"/>
    </row>
    <row r="439" spans="1:26" ht="12.75" customHeight="1">
      <c r="A439" s="183" t="s">
        <v>1319</v>
      </c>
      <c r="B439" s="183" t="s">
        <v>1320</v>
      </c>
      <c r="C439" s="184" t="s">
        <v>1411</v>
      </c>
      <c r="D439" s="185" t="s">
        <v>875</v>
      </c>
      <c r="E439" s="362">
        <v>5.31</v>
      </c>
      <c r="F439" s="186" t="s">
        <v>1322</v>
      </c>
      <c r="G439" s="78"/>
      <c r="H439" s="78"/>
      <c r="I439" s="78"/>
      <c r="J439" s="78"/>
      <c r="K439" s="78"/>
      <c r="L439" s="78"/>
      <c r="M439" s="78"/>
      <c r="N439" s="78"/>
      <c r="O439" s="78"/>
      <c r="P439" s="78"/>
      <c r="Q439" s="78"/>
      <c r="R439" s="78"/>
      <c r="S439" s="78"/>
      <c r="T439" s="78"/>
      <c r="U439" s="78"/>
      <c r="V439" s="78"/>
      <c r="W439" s="78"/>
      <c r="X439" s="78"/>
      <c r="Y439" s="78"/>
      <c r="Z439" s="78"/>
    </row>
    <row r="440" spans="1:26" ht="12.75" customHeight="1">
      <c r="A440" s="183" t="s">
        <v>1319</v>
      </c>
      <c r="B440" s="183" t="s">
        <v>1320</v>
      </c>
      <c r="C440" s="184" t="s">
        <v>1412</v>
      </c>
      <c r="D440" s="185" t="s">
        <v>875</v>
      </c>
      <c r="E440" s="362">
        <v>9.6760000000000002</v>
      </c>
      <c r="F440" s="186" t="s">
        <v>1322</v>
      </c>
      <c r="G440" s="78"/>
      <c r="H440" s="78"/>
      <c r="I440" s="78"/>
      <c r="J440" s="78"/>
      <c r="K440" s="78"/>
      <c r="L440" s="78"/>
      <c r="M440" s="78"/>
      <c r="N440" s="78"/>
      <c r="O440" s="78"/>
      <c r="P440" s="78"/>
      <c r="Q440" s="78"/>
      <c r="R440" s="78"/>
      <c r="S440" s="78"/>
      <c r="T440" s="78"/>
      <c r="U440" s="78"/>
      <c r="V440" s="78"/>
      <c r="W440" s="78"/>
      <c r="X440" s="78"/>
      <c r="Y440" s="78"/>
      <c r="Z440" s="78"/>
    </row>
    <row r="441" spans="1:26" ht="12.75" customHeight="1">
      <c r="A441" s="183" t="s">
        <v>1319</v>
      </c>
      <c r="B441" s="183" t="s">
        <v>1320</v>
      </c>
      <c r="C441" s="184" t="s">
        <v>1413</v>
      </c>
      <c r="D441" s="185" t="s">
        <v>875</v>
      </c>
      <c r="E441" s="362">
        <v>25.924600000000002</v>
      </c>
      <c r="F441" s="186" t="s">
        <v>1322</v>
      </c>
      <c r="G441" s="78"/>
      <c r="H441" s="78"/>
      <c r="I441" s="78"/>
      <c r="J441" s="78"/>
      <c r="K441" s="78"/>
      <c r="L441" s="78"/>
      <c r="M441" s="78"/>
      <c r="N441" s="78"/>
      <c r="O441" s="78"/>
      <c r="P441" s="78"/>
      <c r="Q441" s="78"/>
      <c r="R441" s="78"/>
      <c r="S441" s="78"/>
      <c r="T441" s="78"/>
      <c r="U441" s="78"/>
      <c r="V441" s="78"/>
      <c r="W441" s="78"/>
      <c r="X441" s="78"/>
      <c r="Y441" s="78"/>
      <c r="Z441" s="78"/>
    </row>
    <row r="442" spans="1:26" ht="12.75" customHeight="1">
      <c r="A442" s="183" t="s">
        <v>1319</v>
      </c>
      <c r="B442" s="183" t="s">
        <v>1320</v>
      </c>
      <c r="C442" s="184" t="s">
        <v>1414</v>
      </c>
      <c r="D442" s="185" t="s">
        <v>875</v>
      </c>
      <c r="E442" s="362">
        <v>4163.9250000000002</v>
      </c>
      <c r="F442" s="186" t="s">
        <v>1322</v>
      </c>
      <c r="G442" s="78"/>
      <c r="H442" s="78"/>
      <c r="I442" s="78"/>
      <c r="J442" s="78"/>
      <c r="K442" s="78"/>
      <c r="L442" s="78"/>
      <c r="M442" s="78"/>
      <c r="N442" s="78"/>
      <c r="O442" s="78"/>
      <c r="P442" s="78"/>
      <c r="Q442" s="78"/>
      <c r="R442" s="78"/>
      <c r="S442" s="78"/>
      <c r="T442" s="78"/>
      <c r="U442" s="78"/>
      <c r="V442" s="78"/>
      <c r="W442" s="78"/>
      <c r="X442" s="78"/>
      <c r="Y442" s="78"/>
      <c r="Z442" s="78"/>
    </row>
    <row r="443" spans="1:26" ht="12.75" customHeight="1">
      <c r="A443" s="183" t="s">
        <v>1319</v>
      </c>
      <c r="B443" s="183" t="s">
        <v>1320</v>
      </c>
      <c r="C443" s="184" t="s">
        <v>1415</v>
      </c>
      <c r="D443" s="185" t="s">
        <v>875</v>
      </c>
      <c r="E443" s="362">
        <v>15.34</v>
      </c>
      <c r="F443" s="186" t="s">
        <v>1322</v>
      </c>
      <c r="G443" s="78"/>
      <c r="H443" s="78"/>
      <c r="I443" s="78"/>
      <c r="J443" s="78"/>
      <c r="K443" s="78"/>
      <c r="L443" s="78"/>
      <c r="M443" s="78"/>
      <c r="N443" s="78"/>
      <c r="O443" s="78"/>
      <c r="P443" s="78"/>
      <c r="Q443" s="78"/>
      <c r="R443" s="78"/>
      <c r="S443" s="78"/>
      <c r="T443" s="78"/>
      <c r="U443" s="78"/>
      <c r="V443" s="78"/>
      <c r="W443" s="78"/>
      <c r="X443" s="78"/>
      <c r="Y443" s="78"/>
      <c r="Z443" s="78"/>
    </row>
    <row r="444" spans="1:26" ht="12.75" customHeight="1">
      <c r="A444" s="183" t="s">
        <v>1319</v>
      </c>
      <c r="B444" s="183" t="s">
        <v>1320</v>
      </c>
      <c r="C444" s="184" t="s">
        <v>1416</v>
      </c>
      <c r="D444" s="185" t="s">
        <v>875</v>
      </c>
      <c r="E444" s="362">
        <v>788.24</v>
      </c>
      <c r="F444" s="186" t="s">
        <v>1322</v>
      </c>
      <c r="G444" s="78"/>
      <c r="H444" s="78"/>
      <c r="I444" s="78"/>
      <c r="J444" s="78"/>
      <c r="K444" s="78"/>
      <c r="L444" s="78"/>
      <c r="M444" s="78"/>
      <c r="N444" s="78"/>
      <c r="O444" s="78"/>
      <c r="P444" s="78"/>
      <c r="Q444" s="78"/>
      <c r="R444" s="78"/>
      <c r="S444" s="78"/>
      <c r="T444" s="78"/>
      <c r="U444" s="78"/>
      <c r="V444" s="78"/>
      <c r="W444" s="78"/>
      <c r="X444" s="78"/>
      <c r="Y444" s="78"/>
      <c r="Z444" s="78"/>
    </row>
    <row r="445" spans="1:26" ht="12.75" customHeight="1">
      <c r="A445" s="183" t="s">
        <v>1319</v>
      </c>
      <c r="B445" s="183" t="s">
        <v>1320</v>
      </c>
      <c r="C445" s="183" t="s">
        <v>1417</v>
      </c>
      <c r="D445" s="185" t="s">
        <v>875</v>
      </c>
      <c r="E445" s="363">
        <v>1888</v>
      </c>
      <c r="F445" s="187" t="s">
        <v>1322</v>
      </c>
      <c r="G445" s="78"/>
      <c r="H445" s="78"/>
      <c r="I445" s="78"/>
      <c r="J445" s="78"/>
      <c r="K445" s="78"/>
      <c r="L445" s="78"/>
      <c r="M445" s="78"/>
      <c r="N445" s="78"/>
      <c r="O445" s="78"/>
      <c r="P445" s="78"/>
      <c r="Q445" s="78"/>
      <c r="R445" s="78"/>
      <c r="S445" s="78"/>
      <c r="T445" s="78"/>
      <c r="U445" s="78"/>
      <c r="V445" s="78"/>
      <c r="W445" s="78"/>
      <c r="X445" s="78"/>
      <c r="Y445" s="78"/>
      <c r="Z445" s="78"/>
    </row>
    <row r="446" spans="1:26" ht="12.75" customHeight="1">
      <c r="A446" s="183" t="s">
        <v>1319</v>
      </c>
      <c r="B446" s="183" t="s">
        <v>1320</v>
      </c>
      <c r="C446" s="183" t="s">
        <v>1418</v>
      </c>
      <c r="D446" s="185" t="s">
        <v>875</v>
      </c>
      <c r="E446" s="363">
        <v>1888</v>
      </c>
      <c r="F446" s="187" t="s">
        <v>1322</v>
      </c>
      <c r="G446" s="78"/>
      <c r="H446" s="78"/>
      <c r="I446" s="78"/>
      <c r="J446" s="78"/>
      <c r="K446" s="78"/>
      <c r="L446" s="78"/>
      <c r="M446" s="78"/>
      <c r="N446" s="78"/>
      <c r="O446" s="78"/>
      <c r="P446" s="78"/>
      <c r="Q446" s="78"/>
      <c r="R446" s="78"/>
      <c r="S446" s="78"/>
      <c r="T446" s="78"/>
      <c r="U446" s="78"/>
      <c r="V446" s="78"/>
      <c r="W446" s="78"/>
      <c r="X446" s="78"/>
      <c r="Y446" s="78"/>
      <c r="Z446" s="78"/>
    </row>
    <row r="447" spans="1:26" ht="12.75" customHeight="1">
      <c r="A447" s="183" t="s">
        <v>1319</v>
      </c>
      <c r="B447" s="183" t="s">
        <v>1320</v>
      </c>
      <c r="C447" s="183" t="s">
        <v>1419</v>
      </c>
      <c r="D447" s="185" t="s">
        <v>875</v>
      </c>
      <c r="E447" s="363">
        <v>1858.5</v>
      </c>
      <c r="F447" s="187" t="s">
        <v>1322</v>
      </c>
      <c r="G447" s="78"/>
      <c r="H447" s="78"/>
      <c r="I447" s="78"/>
      <c r="J447" s="78"/>
      <c r="K447" s="78"/>
      <c r="L447" s="78"/>
      <c r="M447" s="78"/>
      <c r="N447" s="78"/>
      <c r="O447" s="78"/>
      <c r="P447" s="78"/>
      <c r="Q447" s="78"/>
      <c r="R447" s="78"/>
      <c r="S447" s="78"/>
      <c r="T447" s="78"/>
      <c r="U447" s="78"/>
      <c r="V447" s="78"/>
      <c r="W447" s="78"/>
      <c r="X447" s="78"/>
      <c r="Y447" s="78"/>
      <c r="Z447" s="78"/>
    </row>
    <row r="448" spans="1:26" ht="12.75" customHeight="1">
      <c r="A448" s="183" t="s">
        <v>1319</v>
      </c>
      <c r="B448" s="183" t="s">
        <v>1320</v>
      </c>
      <c r="C448" s="184" t="s">
        <v>1420</v>
      </c>
      <c r="D448" s="185" t="s">
        <v>902</v>
      </c>
      <c r="E448" s="362">
        <v>27.14</v>
      </c>
      <c r="F448" s="186" t="s">
        <v>1322</v>
      </c>
      <c r="G448" s="78"/>
      <c r="H448" s="78"/>
      <c r="I448" s="78"/>
      <c r="J448" s="78"/>
      <c r="K448" s="78"/>
      <c r="L448" s="78"/>
      <c r="M448" s="78"/>
      <c r="N448" s="78"/>
      <c r="O448" s="78"/>
      <c r="P448" s="78"/>
      <c r="Q448" s="78"/>
      <c r="R448" s="78"/>
      <c r="S448" s="78"/>
      <c r="T448" s="78"/>
      <c r="U448" s="78"/>
      <c r="V448" s="78"/>
      <c r="W448" s="78"/>
      <c r="X448" s="78"/>
      <c r="Y448" s="78"/>
      <c r="Z448" s="78"/>
    </row>
    <row r="449" spans="1:26" ht="12.75" customHeight="1">
      <c r="A449" s="183" t="s">
        <v>1319</v>
      </c>
      <c r="B449" s="183" t="s">
        <v>1320</v>
      </c>
      <c r="C449" s="184" t="s">
        <v>1421</v>
      </c>
      <c r="D449" s="185" t="s">
        <v>875</v>
      </c>
      <c r="E449" s="362">
        <v>33.4176</v>
      </c>
      <c r="F449" s="186" t="s">
        <v>1322</v>
      </c>
      <c r="G449" s="78"/>
      <c r="H449" s="78"/>
      <c r="I449" s="78"/>
      <c r="J449" s="78"/>
      <c r="K449" s="78"/>
      <c r="L449" s="78"/>
      <c r="M449" s="78"/>
      <c r="N449" s="78"/>
      <c r="O449" s="78"/>
      <c r="P449" s="78"/>
      <c r="Q449" s="78"/>
      <c r="R449" s="78"/>
      <c r="S449" s="78"/>
      <c r="T449" s="78"/>
      <c r="U449" s="78"/>
      <c r="V449" s="78"/>
      <c r="W449" s="78"/>
      <c r="X449" s="78"/>
      <c r="Y449" s="78"/>
      <c r="Z449" s="78"/>
    </row>
    <row r="450" spans="1:26" ht="12.75" customHeight="1">
      <c r="A450" s="183" t="s">
        <v>1319</v>
      </c>
      <c r="B450" s="183" t="s">
        <v>1320</v>
      </c>
      <c r="C450" s="184" t="s">
        <v>1422</v>
      </c>
      <c r="D450" s="185" t="s">
        <v>875</v>
      </c>
      <c r="E450" s="362">
        <v>46.999499999999998</v>
      </c>
      <c r="F450" s="186" t="s">
        <v>1322</v>
      </c>
      <c r="G450" s="78"/>
      <c r="H450" s="78"/>
      <c r="I450" s="78"/>
      <c r="J450" s="78"/>
      <c r="K450" s="78"/>
      <c r="L450" s="78"/>
      <c r="M450" s="78"/>
      <c r="N450" s="78"/>
      <c r="O450" s="78"/>
      <c r="P450" s="78"/>
      <c r="Q450" s="78"/>
      <c r="R450" s="78"/>
      <c r="S450" s="78"/>
      <c r="T450" s="78"/>
      <c r="U450" s="78"/>
      <c r="V450" s="78"/>
      <c r="W450" s="78"/>
      <c r="X450" s="78"/>
      <c r="Y450" s="78"/>
      <c r="Z450" s="78"/>
    </row>
    <row r="451" spans="1:26" ht="12.75" customHeight="1">
      <c r="A451" s="183" t="s">
        <v>1319</v>
      </c>
      <c r="B451" s="183" t="s">
        <v>1320</v>
      </c>
      <c r="C451" s="184" t="s">
        <v>1423</v>
      </c>
      <c r="D451" s="185" t="s">
        <v>875</v>
      </c>
      <c r="E451" s="362">
        <v>49.206000000000003</v>
      </c>
      <c r="F451" s="186" t="s">
        <v>1322</v>
      </c>
      <c r="G451" s="78"/>
      <c r="H451" s="78"/>
      <c r="I451" s="78"/>
      <c r="J451" s="78"/>
      <c r="K451" s="78"/>
      <c r="L451" s="78"/>
      <c r="M451" s="78"/>
      <c r="N451" s="78"/>
      <c r="O451" s="78"/>
      <c r="P451" s="78"/>
      <c r="Q451" s="78"/>
      <c r="R451" s="78"/>
      <c r="S451" s="78"/>
      <c r="T451" s="78"/>
      <c r="U451" s="78"/>
      <c r="V451" s="78"/>
      <c r="W451" s="78"/>
      <c r="X451" s="78"/>
      <c r="Y451" s="78"/>
      <c r="Z451" s="78"/>
    </row>
    <row r="452" spans="1:26" ht="12.75" customHeight="1">
      <c r="A452" s="183" t="s">
        <v>1319</v>
      </c>
      <c r="B452" s="183" t="s">
        <v>1320</v>
      </c>
      <c r="C452" s="184" t="s">
        <v>1424</v>
      </c>
      <c r="D452" s="185" t="s">
        <v>875</v>
      </c>
      <c r="E452" s="362">
        <v>619.5</v>
      </c>
      <c r="F452" s="186" t="s">
        <v>1322</v>
      </c>
      <c r="G452" s="78"/>
      <c r="H452" s="78"/>
      <c r="I452" s="78"/>
      <c r="J452" s="78"/>
      <c r="K452" s="78"/>
      <c r="L452" s="78"/>
      <c r="M452" s="78"/>
      <c r="N452" s="78"/>
      <c r="O452" s="78"/>
      <c r="P452" s="78"/>
      <c r="Q452" s="78"/>
      <c r="R452" s="78"/>
      <c r="S452" s="78"/>
      <c r="T452" s="78"/>
      <c r="U452" s="78"/>
      <c r="V452" s="78"/>
      <c r="W452" s="78"/>
      <c r="X452" s="78"/>
      <c r="Y452" s="78"/>
      <c r="Z452" s="78"/>
    </row>
    <row r="453" spans="1:26" ht="18" customHeight="1">
      <c r="A453" s="183" t="s">
        <v>1319</v>
      </c>
      <c r="B453" s="183" t="s">
        <v>1320</v>
      </c>
      <c r="C453" s="184" t="s">
        <v>1425</v>
      </c>
      <c r="D453" s="185" t="s">
        <v>875</v>
      </c>
      <c r="E453" s="362">
        <v>49.607300000000002</v>
      </c>
      <c r="F453" s="186" t="s">
        <v>1322</v>
      </c>
      <c r="G453" s="78"/>
      <c r="H453" s="78"/>
      <c r="I453" s="78"/>
      <c r="J453" s="78"/>
      <c r="K453" s="78"/>
      <c r="L453" s="78"/>
      <c r="M453" s="78"/>
      <c r="N453" s="78"/>
      <c r="O453" s="78"/>
      <c r="P453" s="78"/>
      <c r="Q453" s="78"/>
      <c r="R453" s="78"/>
      <c r="S453" s="78"/>
      <c r="T453" s="78"/>
      <c r="U453" s="78"/>
      <c r="V453" s="78"/>
      <c r="W453" s="78"/>
      <c r="X453" s="78"/>
      <c r="Y453" s="78"/>
      <c r="Z453" s="78"/>
    </row>
    <row r="454" spans="1:26" ht="12.75" customHeight="1">
      <c r="A454" s="183" t="s">
        <v>1319</v>
      </c>
      <c r="B454" s="183" t="s">
        <v>1320</v>
      </c>
      <c r="C454" s="184" t="s">
        <v>1426</v>
      </c>
      <c r="D454" s="185" t="s">
        <v>875</v>
      </c>
      <c r="E454" s="362">
        <v>1362.9</v>
      </c>
      <c r="F454" s="186" t="s">
        <v>1322</v>
      </c>
      <c r="G454" s="78"/>
      <c r="H454" s="78"/>
      <c r="I454" s="78"/>
      <c r="J454" s="78"/>
      <c r="K454" s="78"/>
      <c r="L454" s="78"/>
      <c r="M454" s="78"/>
      <c r="N454" s="78"/>
      <c r="O454" s="78"/>
      <c r="P454" s="78"/>
      <c r="Q454" s="78"/>
      <c r="R454" s="78"/>
      <c r="S454" s="78"/>
      <c r="T454" s="78"/>
      <c r="U454" s="78"/>
      <c r="V454" s="78"/>
      <c r="W454" s="78"/>
      <c r="X454" s="78"/>
      <c r="Y454" s="78"/>
      <c r="Z454" s="78"/>
    </row>
    <row r="455" spans="1:26" ht="12.75" customHeight="1">
      <c r="A455" s="183" t="s">
        <v>1319</v>
      </c>
      <c r="B455" s="183" t="s">
        <v>1320</v>
      </c>
      <c r="C455" s="184" t="s">
        <v>1427</v>
      </c>
      <c r="D455" s="185" t="s">
        <v>875</v>
      </c>
      <c r="E455" s="362">
        <v>114.46</v>
      </c>
      <c r="F455" s="186" t="s">
        <v>1322</v>
      </c>
      <c r="G455" s="78"/>
      <c r="H455" s="78"/>
      <c r="I455" s="78"/>
      <c r="J455" s="78"/>
      <c r="K455" s="78"/>
      <c r="L455" s="78"/>
      <c r="M455" s="78"/>
      <c r="N455" s="78"/>
      <c r="O455" s="78"/>
      <c r="P455" s="78"/>
      <c r="Q455" s="78"/>
      <c r="R455" s="78"/>
      <c r="S455" s="78"/>
      <c r="T455" s="78"/>
      <c r="U455" s="78"/>
      <c r="V455" s="78"/>
      <c r="W455" s="78"/>
      <c r="X455" s="78"/>
      <c r="Y455" s="78"/>
      <c r="Z455" s="78"/>
    </row>
    <row r="456" spans="1:26" ht="18.75" customHeight="1">
      <c r="A456" s="183" t="s">
        <v>1319</v>
      </c>
      <c r="B456" s="183" t="s">
        <v>1320</v>
      </c>
      <c r="C456" s="184" t="s">
        <v>1428</v>
      </c>
      <c r="D456" s="185" t="s">
        <v>875</v>
      </c>
      <c r="E456" s="362">
        <v>4399.9949999999999</v>
      </c>
      <c r="F456" s="186" t="s">
        <v>1322</v>
      </c>
      <c r="G456" s="78"/>
      <c r="H456" s="78"/>
      <c r="I456" s="78"/>
      <c r="J456" s="78"/>
      <c r="K456" s="78"/>
      <c r="L456" s="78"/>
      <c r="M456" s="78"/>
      <c r="N456" s="78"/>
      <c r="O456" s="78"/>
      <c r="P456" s="78"/>
      <c r="Q456" s="78"/>
      <c r="R456" s="78"/>
      <c r="S456" s="78"/>
      <c r="T456" s="78"/>
      <c r="U456" s="78"/>
      <c r="V456" s="78"/>
      <c r="W456" s="78"/>
      <c r="X456" s="78"/>
      <c r="Y456" s="78"/>
      <c r="Z456" s="78"/>
    </row>
    <row r="457" spans="1:26" ht="18.75" customHeight="1">
      <c r="A457" s="183" t="s">
        <v>1319</v>
      </c>
      <c r="B457" s="183" t="s">
        <v>1320</v>
      </c>
      <c r="C457" s="184" t="s">
        <v>1429</v>
      </c>
      <c r="D457" s="185" t="s">
        <v>875</v>
      </c>
      <c r="E457" s="362">
        <v>2242</v>
      </c>
      <c r="F457" s="186" t="s">
        <v>1322</v>
      </c>
      <c r="G457" s="78"/>
      <c r="H457" s="78"/>
      <c r="I457" s="78"/>
      <c r="J457" s="78"/>
      <c r="K457" s="78"/>
      <c r="L457" s="78"/>
      <c r="M457" s="78"/>
      <c r="N457" s="78"/>
      <c r="O457" s="78"/>
      <c r="P457" s="78"/>
      <c r="Q457" s="78"/>
      <c r="R457" s="78"/>
      <c r="S457" s="78"/>
      <c r="T457" s="78"/>
      <c r="U457" s="78"/>
      <c r="V457" s="78"/>
      <c r="W457" s="78"/>
      <c r="X457" s="78"/>
      <c r="Y457" s="78"/>
      <c r="Z457" s="78"/>
    </row>
    <row r="458" spans="1:26" ht="18.75" customHeight="1">
      <c r="A458" s="183" t="s">
        <v>1319</v>
      </c>
      <c r="B458" s="183" t="s">
        <v>1320</v>
      </c>
      <c r="C458" s="184" t="s">
        <v>1430</v>
      </c>
      <c r="D458" s="185" t="s">
        <v>875</v>
      </c>
      <c r="E458" s="362">
        <v>1982.4</v>
      </c>
      <c r="F458" s="186" t="s">
        <v>1322</v>
      </c>
      <c r="G458" s="78"/>
      <c r="H458" s="78"/>
      <c r="I458" s="78"/>
      <c r="J458" s="78"/>
      <c r="K458" s="78"/>
      <c r="L458" s="78"/>
      <c r="M458" s="78"/>
      <c r="N458" s="78"/>
      <c r="O458" s="78"/>
      <c r="P458" s="78"/>
      <c r="Q458" s="78"/>
      <c r="R458" s="78"/>
      <c r="S458" s="78"/>
      <c r="T458" s="78"/>
      <c r="U458" s="78"/>
      <c r="V458" s="78"/>
      <c r="W458" s="78"/>
      <c r="X458" s="78"/>
      <c r="Y458" s="78"/>
      <c r="Z458" s="78"/>
    </row>
    <row r="459" spans="1:26" ht="12.75" customHeight="1">
      <c r="A459" s="183" t="s">
        <v>1319</v>
      </c>
      <c r="B459" s="183" t="s">
        <v>1320</v>
      </c>
      <c r="C459" s="184" t="s">
        <v>1431</v>
      </c>
      <c r="D459" s="185" t="s">
        <v>875</v>
      </c>
      <c r="E459" s="362">
        <v>2006</v>
      </c>
      <c r="F459" s="186" t="s">
        <v>1322</v>
      </c>
      <c r="G459" s="78"/>
      <c r="H459" s="78"/>
      <c r="I459" s="78"/>
      <c r="J459" s="78"/>
      <c r="K459" s="78"/>
      <c r="L459" s="78"/>
      <c r="M459" s="78"/>
      <c r="N459" s="78"/>
      <c r="O459" s="78"/>
      <c r="P459" s="78"/>
      <c r="Q459" s="78"/>
      <c r="R459" s="78"/>
      <c r="S459" s="78"/>
      <c r="T459" s="78"/>
      <c r="U459" s="78"/>
      <c r="V459" s="78"/>
      <c r="W459" s="78"/>
      <c r="X459" s="78"/>
      <c r="Y459" s="78"/>
      <c r="Z459" s="78"/>
    </row>
    <row r="460" spans="1:26" ht="15" customHeight="1">
      <c r="A460" s="183" t="s">
        <v>1319</v>
      </c>
      <c r="B460" s="183" t="s">
        <v>1320</v>
      </c>
      <c r="C460" s="184" t="s">
        <v>1432</v>
      </c>
      <c r="D460" s="185" t="s">
        <v>875</v>
      </c>
      <c r="E460" s="362">
        <v>3186</v>
      </c>
      <c r="F460" s="186" t="s">
        <v>1322</v>
      </c>
      <c r="G460" s="78"/>
      <c r="H460" s="78"/>
      <c r="I460" s="78"/>
      <c r="J460" s="78"/>
      <c r="K460" s="78"/>
      <c r="L460" s="78"/>
      <c r="M460" s="78"/>
      <c r="N460" s="78"/>
      <c r="O460" s="78"/>
      <c r="P460" s="78"/>
      <c r="Q460" s="78"/>
      <c r="R460" s="78"/>
      <c r="S460" s="78"/>
      <c r="T460" s="78"/>
      <c r="U460" s="78"/>
      <c r="V460" s="78"/>
      <c r="W460" s="78"/>
      <c r="X460" s="78"/>
      <c r="Y460" s="78"/>
      <c r="Z460" s="78"/>
    </row>
    <row r="461" spans="1:26" ht="12.75" customHeight="1">
      <c r="A461" s="183" t="s">
        <v>1319</v>
      </c>
      <c r="B461" s="183" t="s">
        <v>1320</v>
      </c>
      <c r="C461" s="184" t="s">
        <v>1433</v>
      </c>
      <c r="D461" s="185" t="s">
        <v>875</v>
      </c>
      <c r="E461" s="362">
        <v>2908.2525000000001</v>
      </c>
      <c r="F461" s="186" t="s">
        <v>1322</v>
      </c>
      <c r="G461" s="78"/>
      <c r="H461" s="78"/>
      <c r="I461" s="78"/>
      <c r="J461" s="78"/>
      <c r="K461" s="78"/>
      <c r="L461" s="78"/>
      <c r="M461" s="78"/>
      <c r="N461" s="78"/>
      <c r="O461" s="78"/>
      <c r="P461" s="78"/>
      <c r="Q461" s="78"/>
      <c r="R461" s="78"/>
      <c r="S461" s="78"/>
      <c r="T461" s="78"/>
      <c r="U461" s="78"/>
      <c r="V461" s="78"/>
      <c r="W461" s="78"/>
      <c r="X461" s="78"/>
      <c r="Y461" s="78"/>
      <c r="Z461" s="78"/>
    </row>
    <row r="462" spans="1:26" ht="20.25" customHeight="1">
      <c r="A462" s="183" t="s">
        <v>1319</v>
      </c>
      <c r="B462" s="183" t="s">
        <v>1320</v>
      </c>
      <c r="C462" s="184" t="s">
        <v>1434</v>
      </c>
      <c r="D462" s="185" t="s">
        <v>875</v>
      </c>
      <c r="E462" s="362">
        <v>4979.6000000000004</v>
      </c>
      <c r="F462" s="186" t="s">
        <v>1322</v>
      </c>
      <c r="G462" s="78"/>
      <c r="H462" s="78"/>
      <c r="I462" s="78"/>
      <c r="J462" s="78"/>
      <c r="K462" s="78"/>
      <c r="L462" s="78"/>
      <c r="M462" s="78"/>
      <c r="N462" s="78"/>
      <c r="O462" s="78"/>
      <c r="P462" s="78"/>
      <c r="Q462" s="78"/>
      <c r="R462" s="78"/>
      <c r="S462" s="78"/>
      <c r="T462" s="78"/>
      <c r="U462" s="78"/>
      <c r="V462" s="78"/>
      <c r="W462" s="78"/>
      <c r="X462" s="78"/>
      <c r="Y462" s="78"/>
      <c r="Z462" s="78"/>
    </row>
    <row r="463" spans="1:26" ht="21.75" customHeight="1">
      <c r="A463" s="183" t="s">
        <v>1319</v>
      </c>
      <c r="B463" s="183" t="s">
        <v>1320</v>
      </c>
      <c r="C463" s="184" t="s">
        <v>1435</v>
      </c>
      <c r="D463" s="185" t="s">
        <v>875</v>
      </c>
      <c r="E463" s="362">
        <v>4248</v>
      </c>
      <c r="F463" s="186" t="s">
        <v>1322</v>
      </c>
      <c r="G463" s="78"/>
      <c r="H463" s="78"/>
      <c r="I463" s="78"/>
      <c r="J463" s="78"/>
      <c r="K463" s="78"/>
      <c r="L463" s="78"/>
      <c r="M463" s="78"/>
      <c r="N463" s="78"/>
      <c r="O463" s="78"/>
      <c r="P463" s="78"/>
      <c r="Q463" s="78"/>
      <c r="R463" s="78"/>
      <c r="S463" s="78"/>
      <c r="T463" s="78"/>
      <c r="U463" s="78"/>
      <c r="V463" s="78"/>
      <c r="W463" s="78"/>
      <c r="X463" s="78"/>
      <c r="Y463" s="78"/>
      <c r="Z463" s="78"/>
    </row>
    <row r="464" spans="1:26" ht="21.75" customHeight="1">
      <c r="A464" s="183" t="s">
        <v>1319</v>
      </c>
      <c r="B464" s="183" t="s">
        <v>1320</v>
      </c>
      <c r="C464" s="184" t="s">
        <v>1436</v>
      </c>
      <c r="D464" s="185" t="s">
        <v>875</v>
      </c>
      <c r="E464" s="362">
        <v>2419</v>
      </c>
      <c r="F464" s="186" t="s">
        <v>1322</v>
      </c>
      <c r="G464" s="78"/>
      <c r="H464" s="78"/>
      <c r="I464" s="78"/>
      <c r="J464" s="78"/>
      <c r="K464" s="78"/>
      <c r="L464" s="78"/>
      <c r="M464" s="78"/>
      <c r="N464" s="78"/>
      <c r="O464" s="78"/>
      <c r="P464" s="78"/>
      <c r="Q464" s="78"/>
      <c r="R464" s="78"/>
      <c r="S464" s="78"/>
      <c r="T464" s="78"/>
      <c r="U464" s="78"/>
      <c r="V464" s="78"/>
      <c r="W464" s="78"/>
      <c r="X464" s="78"/>
      <c r="Y464" s="78"/>
      <c r="Z464" s="78"/>
    </row>
    <row r="465" spans="1:26" ht="15" customHeight="1">
      <c r="A465" s="183" t="s">
        <v>1319</v>
      </c>
      <c r="B465" s="183" t="s">
        <v>1320</v>
      </c>
      <c r="C465" s="184" t="s">
        <v>1437</v>
      </c>
      <c r="D465" s="185" t="s">
        <v>875</v>
      </c>
      <c r="E465" s="362">
        <v>5015</v>
      </c>
      <c r="F465" s="186" t="s">
        <v>1322</v>
      </c>
      <c r="G465" s="78"/>
      <c r="H465" s="78"/>
      <c r="I465" s="78"/>
      <c r="J465" s="78"/>
      <c r="K465" s="78"/>
      <c r="L465" s="78"/>
      <c r="M465" s="78"/>
      <c r="N465" s="78"/>
      <c r="O465" s="78"/>
      <c r="P465" s="78"/>
      <c r="Q465" s="78"/>
      <c r="R465" s="78"/>
      <c r="S465" s="78"/>
      <c r="T465" s="78"/>
      <c r="U465" s="78"/>
      <c r="V465" s="78"/>
      <c r="W465" s="78"/>
      <c r="X465" s="78"/>
      <c r="Y465" s="78"/>
      <c r="Z465" s="78"/>
    </row>
    <row r="466" spans="1:26" ht="16.5" customHeight="1">
      <c r="A466" s="183" t="s">
        <v>1319</v>
      </c>
      <c r="B466" s="183" t="s">
        <v>1320</v>
      </c>
      <c r="C466" s="184" t="s">
        <v>1438</v>
      </c>
      <c r="D466" s="185" t="s">
        <v>875</v>
      </c>
      <c r="E466" s="362">
        <v>4398.45</v>
      </c>
      <c r="F466" s="186" t="s">
        <v>1322</v>
      </c>
      <c r="G466" s="78"/>
      <c r="H466" s="78"/>
      <c r="I466" s="78"/>
      <c r="J466" s="78"/>
      <c r="K466" s="78"/>
      <c r="L466" s="78"/>
      <c r="M466" s="78"/>
      <c r="N466" s="78"/>
      <c r="O466" s="78"/>
      <c r="P466" s="78"/>
      <c r="Q466" s="78"/>
      <c r="R466" s="78"/>
      <c r="S466" s="78"/>
      <c r="T466" s="78"/>
      <c r="U466" s="78"/>
      <c r="V466" s="78"/>
      <c r="W466" s="78"/>
      <c r="X466" s="78"/>
      <c r="Y466" s="78"/>
      <c r="Z466" s="78"/>
    </row>
    <row r="467" spans="1:26" ht="13.5" customHeight="1">
      <c r="A467" s="183" t="s">
        <v>1319</v>
      </c>
      <c r="B467" s="183" t="s">
        <v>1320</v>
      </c>
      <c r="C467" s="184" t="s">
        <v>1439</v>
      </c>
      <c r="D467" s="185" t="s">
        <v>875</v>
      </c>
      <c r="E467" s="362">
        <v>8142</v>
      </c>
      <c r="F467" s="186" t="s">
        <v>1322</v>
      </c>
      <c r="G467" s="78"/>
      <c r="H467" s="78"/>
      <c r="I467" s="78"/>
      <c r="J467" s="78"/>
      <c r="K467" s="78"/>
      <c r="L467" s="78"/>
      <c r="M467" s="78"/>
      <c r="N467" s="78"/>
      <c r="O467" s="78"/>
      <c r="P467" s="78"/>
      <c r="Q467" s="78"/>
      <c r="R467" s="78"/>
      <c r="S467" s="78"/>
      <c r="T467" s="78"/>
      <c r="U467" s="78"/>
      <c r="V467" s="78"/>
      <c r="W467" s="78"/>
      <c r="X467" s="78"/>
      <c r="Y467" s="78"/>
      <c r="Z467" s="78"/>
    </row>
    <row r="468" spans="1:26" ht="13.5" customHeight="1">
      <c r="A468" s="183" t="s">
        <v>1319</v>
      </c>
      <c r="B468" s="183" t="s">
        <v>1320</v>
      </c>
      <c r="C468" s="184" t="s">
        <v>1440</v>
      </c>
      <c r="D468" s="185" t="s">
        <v>875</v>
      </c>
      <c r="E468" s="362">
        <v>6608</v>
      </c>
      <c r="F468" s="186" t="s">
        <v>1322</v>
      </c>
      <c r="G468" s="78"/>
      <c r="H468" s="78"/>
      <c r="I468" s="78"/>
      <c r="J468" s="78"/>
      <c r="K468" s="78"/>
      <c r="L468" s="78"/>
      <c r="M468" s="78"/>
      <c r="N468" s="78"/>
      <c r="O468" s="78"/>
      <c r="P468" s="78"/>
      <c r="Q468" s="78"/>
      <c r="R468" s="78"/>
      <c r="S468" s="78"/>
      <c r="T468" s="78"/>
      <c r="U468" s="78"/>
      <c r="V468" s="78"/>
      <c r="W468" s="78"/>
      <c r="X468" s="78"/>
      <c r="Y468" s="78"/>
      <c r="Z468" s="78"/>
    </row>
    <row r="469" spans="1:26" ht="15" customHeight="1">
      <c r="A469" s="183" t="s">
        <v>1319</v>
      </c>
      <c r="B469" s="183" t="s">
        <v>1320</v>
      </c>
      <c r="C469" s="184" t="s">
        <v>1441</v>
      </c>
      <c r="D469" s="185" t="s">
        <v>875</v>
      </c>
      <c r="E469" s="362">
        <v>1899.8</v>
      </c>
      <c r="F469" s="186" t="s">
        <v>1322</v>
      </c>
      <c r="G469" s="78"/>
      <c r="H469" s="78"/>
      <c r="I469" s="78"/>
      <c r="J469" s="78"/>
      <c r="K469" s="78"/>
      <c r="L469" s="78"/>
      <c r="M469" s="78"/>
      <c r="N469" s="78"/>
      <c r="O469" s="78"/>
      <c r="P469" s="78"/>
      <c r="Q469" s="78"/>
      <c r="R469" s="78"/>
      <c r="S469" s="78"/>
      <c r="T469" s="78"/>
      <c r="U469" s="78"/>
      <c r="V469" s="78"/>
      <c r="W469" s="78"/>
      <c r="X469" s="78"/>
      <c r="Y469" s="78"/>
      <c r="Z469" s="78"/>
    </row>
    <row r="470" spans="1:26" ht="12.75" customHeight="1">
      <c r="A470" s="183" t="s">
        <v>1319</v>
      </c>
      <c r="B470" s="183" t="s">
        <v>1320</v>
      </c>
      <c r="C470" s="184" t="s">
        <v>1442</v>
      </c>
      <c r="D470" s="185" t="s">
        <v>875</v>
      </c>
      <c r="E470" s="362">
        <v>7788</v>
      </c>
      <c r="F470" s="186" t="s">
        <v>1322</v>
      </c>
      <c r="G470" s="78"/>
      <c r="H470" s="78"/>
      <c r="I470" s="78"/>
      <c r="J470" s="78"/>
      <c r="K470" s="78"/>
      <c r="L470" s="78"/>
      <c r="M470" s="78"/>
      <c r="N470" s="78"/>
      <c r="O470" s="78"/>
      <c r="P470" s="78"/>
      <c r="Q470" s="78"/>
      <c r="R470" s="78"/>
      <c r="S470" s="78"/>
      <c r="T470" s="78"/>
      <c r="U470" s="78"/>
      <c r="V470" s="78"/>
      <c r="W470" s="78"/>
      <c r="X470" s="78"/>
      <c r="Y470" s="78"/>
      <c r="Z470" s="78"/>
    </row>
    <row r="471" spans="1:26" ht="12.75" customHeight="1">
      <c r="A471" s="183" t="s">
        <v>1319</v>
      </c>
      <c r="B471" s="183" t="s">
        <v>1320</v>
      </c>
      <c r="C471" s="184" t="s">
        <v>1443</v>
      </c>
      <c r="D471" s="185" t="s">
        <v>875</v>
      </c>
      <c r="E471" s="362">
        <v>8732</v>
      </c>
      <c r="F471" s="186" t="s">
        <v>1322</v>
      </c>
      <c r="G471" s="78"/>
      <c r="H471" s="78"/>
      <c r="I471" s="78"/>
      <c r="J471" s="78"/>
      <c r="K471" s="78"/>
      <c r="L471" s="78"/>
      <c r="M471" s="78"/>
      <c r="N471" s="78"/>
      <c r="O471" s="78"/>
      <c r="P471" s="78"/>
      <c r="Q471" s="78"/>
      <c r="R471" s="78"/>
      <c r="S471" s="78"/>
      <c r="T471" s="78"/>
      <c r="U471" s="78"/>
      <c r="V471" s="78"/>
      <c r="W471" s="78"/>
      <c r="X471" s="78"/>
      <c r="Y471" s="78"/>
      <c r="Z471" s="78"/>
    </row>
    <row r="472" spans="1:26" ht="13.5" customHeight="1">
      <c r="A472" s="183" t="s">
        <v>1319</v>
      </c>
      <c r="B472" s="183" t="s">
        <v>1320</v>
      </c>
      <c r="C472" s="184" t="s">
        <v>1444</v>
      </c>
      <c r="D472" s="185" t="s">
        <v>875</v>
      </c>
      <c r="E472" s="362">
        <v>1911.01</v>
      </c>
      <c r="F472" s="186" t="s">
        <v>1322</v>
      </c>
      <c r="G472" s="78"/>
      <c r="H472" s="78"/>
      <c r="I472" s="78"/>
      <c r="J472" s="78"/>
      <c r="K472" s="78"/>
      <c r="L472" s="78"/>
      <c r="M472" s="78"/>
      <c r="N472" s="78"/>
      <c r="O472" s="78"/>
      <c r="P472" s="78"/>
      <c r="Q472" s="78"/>
      <c r="R472" s="78"/>
      <c r="S472" s="78"/>
      <c r="T472" s="78"/>
      <c r="U472" s="78"/>
      <c r="V472" s="78"/>
      <c r="W472" s="78"/>
      <c r="X472" s="78"/>
      <c r="Y472" s="78"/>
      <c r="Z472" s="78"/>
    </row>
    <row r="473" spans="1:26" ht="13.5" customHeight="1">
      <c r="A473" s="183" t="s">
        <v>1319</v>
      </c>
      <c r="B473" s="183" t="s">
        <v>1320</v>
      </c>
      <c r="C473" s="184" t="s">
        <v>1445</v>
      </c>
      <c r="D473" s="185" t="s">
        <v>875</v>
      </c>
      <c r="E473" s="362">
        <v>7670</v>
      </c>
      <c r="F473" s="186" t="s">
        <v>1322</v>
      </c>
      <c r="G473" s="78"/>
      <c r="H473" s="78"/>
      <c r="I473" s="78"/>
      <c r="J473" s="78"/>
      <c r="K473" s="78"/>
      <c r="L473" s="78"/>
      <c r="M473" s="78"/>
      <c r="N473" s="78"/>
      <c r="O473" s="78"/>
      <c r="P473" s="78"/>
      <c r="Q473" s="78"/>
      <c r="R473" s="78"/>
      <c r="S473" s="78"/>
      <c r="T473" s="78"/>
      <c r="U473" s="78"/>
      <c r="V473" s="78"/>
      <c r="W473" s="78"/>
      <c r="X473" s="78"/>
      <c r="Y473" s="78"/>
      <c r="Z473" s="78"/>
    </row>
    <row r="474" spans="1:26" ht="15.75" customHeight="1">
      <c r="A474" s="183" t="s">
        <v>1319</v>
      </c>
      <c r="B474" s="183" t="s">
        <v>1320</v>
      </c>
      <c r="C474" s="184" t="s">
        <v>1446</v>
      </c>
      <c r="D474" s="185" t="s">
        <v>875</v>
      </c>
      <c r="E474" s="362">
        <v>14.75</v>
      </c>
      <c r="F474" s="186" t="s">
        <v>1322</v>
      </c>
      <c r="G474" s="78"/>
      <c r="H474" s="78"/>
      <c r="I474" s="78"/>
      <c r="J474" s="78"/>
      <c r="K474" s="78"/>
      <c r="L474" s="78"/>
      <c r="M474" s="78"/>
      <c r="N474" s="78"/>
      <c r="O474" s="78"/>
      <c r="P474" s="78"/>
      <c r="Q474" s="78"/>
      <c r="R474" s="78"/>
      <c r="S474" s="78"/>
      <c r="T474" s="78"/>
      <c r="U474" s="78"/>
      <c r="V474" s="78"/>
      <c r="W474" s="78"/>
      <c r="X474" s="78"/>
      <c r="Y474" s="78"/>
      <c r="Z474" s="78"/>
    </row>
    <row r="475" spans="1:26" ht="15.75" customHeight="1">
      <c r="A475" s="183" t="s">
        <v>1319</v>
      </c>
      <c r="B475" s="183" t="s">
        <v>1320</v>
      </c>
      <c r="C475" s="184" t="s">
        <v>1447</v>
      </c>
      <c r="D475" s="185" t="s">
        <v>875</v>
      </c>
      <c r="E475" s="362">
        <v>233.64</v>
      </c>
      <c r="F475" s="186" t="s">
        <v>1322</v>
      </c>
      <c r="G475" s="78"/>
      <c r="H475" s="78"/>
      <c r="I475" s="78"/>
      <c r="J475" s="78"/>
      <c r="K475" s="78"/>
      <c r="L475" s="78"/>
      <c r="M475" s="78"/>
      <c r="N475" s="78"/>
      <c r="O475" s="78"/>
      <c r="P475" s="78"/>
      <c r="Q475" s="78"/>
      <c r="R475" s="78"/>
      <c r="S475" s="78"/>
      <c r="T475" s="78"/>
      <c r="U475" s="78"/>
      <c r="V475" s="78"/>
      <c r="W475" s="78"/>
      <c r="X475" s="78"/>
      <c r="Y475" s="78"/>
      <c r="Z475" s="78"/>
    </row>
    <row r="476" spans="1:26" ht="15" customHeight="1">
      <c r="A476" s="188" t="s">
        <v>1448</v>
      </c>
      <c r="B476" s="188" t="s">
        <v>1449</v>
      </c>
      <c r="C476" s="189" t="s">
        <v>1450</v>
      </c>
      <c r="D476" s="190" t="s">
        <v>1275</v>
      </c>
      <c r="E476" s="365">
        <v>250</v>
      </c>
      <c r="F476" s="191" t="s">
        <v>1451</v>
      </c>
      <c r="G476" s="78"/>
      <c r="H476" s="78"/>
      <c r="I476" s="78"/>
      <c r="J476" s="78"/>
      <c r="K476" s="78"/>
      <c r="L476" s="78"/>
      <c r="M476" s="78"/>
      <c r="N476" s="78"/>
      <c r="O476" s="78"/>
      <c r="P476" s="78"/>
      <c r="Q476" s="78"/>
      <c r="R476" s="78"/>
      <c r="S476" s="78"/>
      <c r="T476" s="78"/>
      <c r="U476" s="78"/>
      <c r="V476" s="78"/>
      <c r="W476" s="78"/>
      <c r="X476" s="78"/>
      <c r="Y476" s="78"/>
      <c r="Z476" s="78"/>
    </row>
    <row r="477" spans="1:26" ht="12.75" customHeight="1">
      <c r="A477" s="188" t="s">
        <v>1448</v>
      </c>
      <c r="B477" s="188" t="s">
        <v>1449</v>
      </c>
      <c r="C477" s="189" t="s">
        <v>1452</v>
      </c>
      <c r="D477" s="190" t="s">
        <v>875</v>
      </c>
      <c r="E477" s="365">
        <v>362.25</v>
      </c>
      <c r="F477" s="191" t="s">
        <v>1453</v>
      </c>
      <c r="G477" s="78"/>
      <c r="H477" s="78"/>
      <c r="I477" s="78"/>
      <c r="J477" s="78"/>
      <c r="K477" s="78"/>
      <c r="L477" s="78"/>
      <c r="M477" s="78"/>
      <c r="N477" s="78"/>
      <c r="O477" s="78"/>
      <c r="P477" s="78"/>
      <c r="Q477" s="78"/>
      <c r="R477" s="78"/>
      <c r="S477" s="78"/>
      <c r="T477" s="78"/>
      <c r="U477" s="78"/>
      <c r="V477" s="78"/>
      <c r="W477" s="78"/>
      <c r="X477" s="78"/>
      <c r="Y477" s="78"/>
      <c r="Z477" s="78"/>
    </row>
    <row r="478" spans="1:26" ht="15" customHeight="1">
      <c r="A478" s="188" t="s">
        <v>1448</v>
      </c>
      <c r="B478" s="188" t="s">
        <v>1449</v>
      </c>
      <c r="C478" s="189" t="s">
        <v>1454</v>
      </c>
      <c r="D478" s="190" t="s">
        <v>875</v>
      </c>
      <c r="E478" s="365">
        <v>402.67669999999998</v>
      </c>
      <c r="F478" s="191" t="s">
        <v>1451</v>
      </c>
      <c r="G478" s="78"/>
      <c r="H478" s="78"/>
      <c r="I478" s="78"/>
      <c r="J478" s="78"/>
      <c r="K478" s="78"/>
      <c r="L478" s="78"/>
      <c r="M478" s="78"/>
      <c r="N478" s="78"/>
      <c r="O478" s="78"/>
      <c r="P478" s="78"/>
      <c r="Q478" s="78"/>
      <c r="R478" s="78"/>
      <c r="S478" s="78"/>
      <c r="T478" s="78"/>
      <c r="U478" s="78"/>
      <c r="V478" s="78"/>
      <c r="W478" s="78"/>
      <c r="X478" s="78"/>
      <c r="Y478" s="78"/>
      <c r="Z478" s="78"/>
    </row>
    <row r="479" spans="1:26" ht="12.75" customHeight="1">
      <c r="A479" s="188" t="s">
        <v>1448</v>
      </c>
      <c r="B479" s="188" t="s">
        <v>1449</v>
      </c>
      <c r="C479" s="192" t="s">
        <v>1455</v>
      </c>
      <c r="D479" s="193" t="s">
        <v>875</v>
      </c>
      <c r="E479" s="194">
        <v>475.16</v>
      </c>
      <c r="F479" s="191" t="s">
        <v>1453</v>
      </c>
      <c r="G479" s="78"/>
      <c r="H479" s="78"/>
      <c r="I479" s="78"/>
      <c r="J479" s="78"/>
      <c r="K479" s="78"/>
      <c r="L479" s="78"/>
      <c r="M479" s="78"/>
      <c r="N479" s="78"/>
      <c r="O479" s="78"/>
      <c r="P479" s="78"/>
      <c r="Q479" s="78"/>
      <c r="R479" s="78"/>
      <c r="S479" s="78"/>
      <c r="T479" s="78"/>
      <c r="U479" s="78"/>
      <c r="V479" s="78"/>
      <c r="W479" s="78"/>
      <c r="X479" s="78"/>
      <c r="Y479" s="78"/>
      <c r="Z479" s="78"/>
    </row>
    <row r="480" spans="1:26" ht="15.75" customHeight="1">
      <c r="A480" s="188" t="s">
        <v>1448</v>
      </c>
      <c r="B480" s="188" t="s">
        <v>1449</v>
      </c>
      <c r="C480" s="189" t="s">
        <v>1456</v>
      </c>
      <c r="D480" s="190" t="s">
        <v>875</v>
      </c>
      <c r="E480" s="365">
        <v>466.1</v>
      </c>
      <c r="F480" s="191" t="s">
        <v>1451</v>
      </c>
      <c r="G480" s="78"/>
      <c r="H480" s="78"/>
      <c r="I480" s="78"/>
      <c r="J480" s="78"/>
      <c r="K480" s="78"/>
      <c r="L480" s="78"/>
      <c r="M480" s="78"/>
      <c r="N480" s="78"/>
      <c r="O480" s="78"/>
      <c r="P480" s="78"/>
      <c r="Q480" s="78"/>
      <c r="R480" s="78"/>
      <c r="S480" s="78"/>
      <c r="T480" s="78"/>
      <c r="U480" s="78"/>
      <c r="V480" s="78"/>
      <c r="W480" s="78"/>
      <c r="X480" s="78"/>
      <c r="Y480" s="78"/>
      <c r="Z480" s="78"/>
    </row>
    <row r="481" spans="1:26" ht="12.75" customHeight="1">
      <c r="A481" s="188" t="s">
        <v>1448</v>
      </c>
      <c r="B481" s="188" t="s">
        <v>1449</v>
      </c>
      <c r="C481" s="189" t="s">
        <v>1457</v>
      </c>
      <c r="D481" s="190" t="s">
        <v>875</v>
      </c>
      <c r="E481" s="365">
        <v>475.16</v>
      </c>
      <c r="F481" s="191" t="s">
        <v>1453</v>
      </c>
      <c r="G481" s="78"/>
      <c r="H481" s="78"/>
      <c r="I481" s="78"/>
      <c r="J481" s="78"/>
      <c r="K481" s="78"/>
      <c r="L481" s="78"/>
      <c r="M481" s="78"/>
      <c r="N481" s="78"/>
      <c r="O481" s="78"/>
      <c r="P481" s="78"/>
      <c r="Q481" s="78"/>
      <c r="R481" s="78"/>
      <c r="S481" s="78"/>
      <c r="T481" s="78"/>
      <c r="U481" s="78"/>
      <c r="V481" s="78"/>
      <c r="W481" s="78"/>
      <c r="X481" s="78"/>
      <c r="Y481" s="78"/>
      <c r="Z481" s="78"/>
    </row>
    <row r="482" spans="1:26" ht="16.5" customHeight="1">
      <c r="A482" s="188" t="s">
        <v>1448</v>
      </c>
      <c r="B482" s="188" t="s">
        <v>1449</v>
      </c>
      <c r="C482" s="189" t="s">
        <v>1458</v>
      </c>
      <c r="D482" s="190" t="s">
        <v>1194</v>
      </c>
      <c r="E482" s="365">
        <v>148</v>
      </c>
      <c r="F482" s="191" t="s">
        <v>1451</v>
      </c>
      <c r="G482" s="78"/>
      <c r="H482" s="78"/>
      <c r="I482" s="78"/>
      <c r="J482" s="78"/>
      <c r="K482" s="78"/>
      <c r="L482" s="78"/>
      <c r="M482" s="78"/>
      <c r="N482" s="78"/>
      <c r="O482" s="78"/>
      <c r="P482" s="78"/>
      <c r="Q482" s="78"/>
      <c r="R482" s="78"/>
      <c r="S482" s="78"/>
      <c r="T482" s="78"/>
      <c r="U482" s="78"/>
      <c r="V482" s="78"/>
      <c r="W482" s="78"/>
      <c r="X482" s="78"/>
      <c r="Y482" s="78"/>
      <c r="Z482" s="78"/>
    </row>
    <row r="483" spans="1:26" ht="12.75" customHeight="1">
      <c r="A483" s="188" t="s">
        <v>1448</v>
      </c>
      <c r="B483" s="188" t="s">
        <v>1449</v>
      </c>
      <c r="C483" s="189" t="s">
        <v>1459</v>
      </c>
      <c r="D483" s="190" t="s">
        <v>1194</v>
      </c>
      <c r="E483" s="365">
        <v>393.75</v>
      </c>
      <c r="F483" s="191" t="s">
        <v>1453</v>
      </c>
      <c r="G483" s="78"/>
      <c r="H483" s="78"/>
      <c r="I483" s="78"/>
      <c r="J483" s="78"/>
      <c r="K483" s="78"/>
      <c r="L483" s="78"/>
      <c r="M483" s="78"/>
      <c r="N483" s="78"/>
      <c r="O483" s="78"/>
      <c r="P483" s="78"/>
      <c r="Q483" s="78"/>
      <c r="R483" s="78"/>
      <c r="S483" s="78"/>
      <c r="T483" s="78"/>
      <c r="U483" s="78"/>
      <c r="V483" s="78"/>
      <c r="W483" s="78"/>
      <c r="X483" s="78"/>
      <c r="Y483" s="78"/>
      <c r="Z483" s="78"/>
    </row>
    <row r="484" spans="1:26" ht="12.75" customHeight="1">
      <c r="A484" s="188" t="s">
        <v>1448</v>
      </c>
      <c r="B484" s="188" t="s">
        <v>1449</v>
      </c>
      <c r="C484" s="189" t="s">
        <v>1460</v>
      </c>
      <c r="D484" s="190" t="s">
        <v>875</v>
      </c>
      <c r="E484" s="365">
        <v>1535.12</v>
      </c>
      <c r="F484" s="191" t="s">
        <v>1453</v>
      </c>
      <c r="G484" s="78"/>
      <c r="H484" s="78"/>
      <c r="I484" s="78"/>
      <c r="J484" s="78"/>
      <c r="K484" s="78"/>
      <c r="L484" s="78"/>
      <c r="M484" s="78"/>
      <c r="N484" s="78"/>
      <c r="O484" s="78"/>
      <c r="P484" s="78"/>
      <c r="Q484" s="78"/>
      <c r="R484" s="78"/>
      <c r="S484" s="78"/>
      <c r="T484" s="78"/>
      <c r="U484" s="78"/>
      <c r="V484" s="78"/>
      <c r="W484" s="78"/>
      <c r="X484" s="78"/>
      <c r="Y484" s="78"/>
      <c r="Z484" s="78"/>
    </row>
    <row r="485" spans="1:26" ht="12.75" customHeight="1">
      <c r="A485" s="188" t="s">
        <v>1448</v>
      </c>
      <c r="B485" s="188" t="s">
        <v>1449</v>
      </c>
      <c r="C485" s="189" t="s">
        <v>1461</v>
      </c>
      <c r="D485" s="190" t="s">
        <v>875</v>
      </c>
      <c r="E485" s="365">
        <v>1300.95</v>
      </c>
      <c r="F485" s="191" t="s">
        <v>1451</v>
      </c>
      <c r="G485" s="78"/>
      <c r="H485" s="78"/>
      <c r="I485" s="78"/>
      <c r="J485" s="78"/>
      <c r="K485" s="78"/>
      <c r="L485" s="78"/>
      <c r="M485" s="78"/>
      <c r="N485" s="78"/>
      <c r="O485" s="78"/>
      <c r="P485" s="78"/>
      <c r="Q485" s="78"/>
      <c r="R485" s="78"/>
      <c r="S485" s="78"/>
      <c r="T485" s="78"/>
      <c r="U485" s="78"/>
      <c r="V485" s="78"/>
      <c r="W485" s="78"/>
      <c r="X485" s="78"/>
      <c r="Y485" s="78"/>
      <c r="Z485" s="78"/>
    </row>
    <row r="486" spans="1:26" ht="12.75" customHeight="1">
      <c r="A486" s="188" t="s">
        <v>1448</v>
      </c>
      <c r="B486" s="188" t="s">
        <v>1449</v>
      </c>
      <c r="C486" s="189" t="s">
        <v>1462</v>
      </c>
      <c r="D486" s="190" t="s">
        <v>875</v>
      </c>
      <c r="E486" s="365">
        <v>299.72000000000003</v>
      </c>
      <c r="F486" s="191" t="s">
        <v>1453</v>
      </c>
      <c r="G486" s="78"/>
      <c r="H486" s="78"/>
      <c r="I486" s="78"/>
      <c r="J486" s="78"/>
      <c r="K486" s="78"/>
      <c r="L486" s="78"/>
      <c r="M486" s="78"/>
      <c r="N486" s="78"/>
      <c r="O486" s="78"/>
      <c r="P486" s="78"/>
      <c r="Q486" s="78"/>
      <c r="R486" s="78"/>
      <c r="S486" s="78"/>
      <c r="T486" s="78"/>
      <c r="U486" s="78"/>
      <c r="V486" s="78"/>
      <c r="W486" s="78"/>
      <c r="X486" s="78"/>
      <c r="Y486" s="78"/>
      <c r="Z486" s="78"/>
    </row>
    <row r="487" spans="1:26" ht="12.75" customHeight="1">
      <c r="A487" s="188" t="s">
        <v>1448</v>
      </c>
      <c r="B487" s="188" t="s">
        <v>1449</v>
      </c>
      <c r="C487" s="189" t="s">
        <v>1463</v>
      </c>
      <c r="D487" s="190" t="s">
        <v>875</v>
      </c>
      <c r="E487" s="365">
        <v>236</v>
      </c>
      <c r="F487" s="191" t="s">
        <v>1451</v>
      </c>
      <c r="G487" s="78"/>
      <c r="H487" s="78"/>
      <c r="I487" s="78"/>
      <c r="J487" s="78"/>
      <c r="K487" s="78"/>
      <c r="L487" s="78"/>
      <c r="M487" s="78"/>
      <c r="N487" s="78"/>
      <c r="O487" s="78"/>
      <c r="P487" s="78"/>
      <c r="Q487" s="78"/>
      <c r="R487" s="78"/>
      <c r="S487" s="78"/>
      <c r="T487" s="78"/>
      <c r="U487" s="78"/>
      <c r="V487" s="78"/>
      <c r="W487" s="78"/>
      <c r="X487" s="78"/>
      <c r="Y487" s="78"/>
      <c r="Z487" s="78"/>
    </row>
    <row r="488" spans="1:26" ht="12.75" customHeight="1">
      <c r="A488" s="188" t="s">
        <v>1448</v>
      </c>
      <c r="B488" s="188" t="s">
        <v>1449</v>
      </c>
      <c r="C488" s="189" t="s">
        <v>1464</v>
      </c>
      <c r="D488" s="190" t="s">
        <v>875</v>
      </c>
      <c r="E488" s="365">
        <v>131.58000000000001</v>
      </c>
      <c r="F488" s="191" t="s">
        <v>1453</v>
      </c>
      <c r="G488" s="78"/>
      <c r="H488" s="78"/>
      <c r="I488" s="78"/>
      <c r="J488" s="78"/>
      <c r="K488" s="78"/>
      <c r="L488" s="78"/>
      <c r="M488" s="78"/>
      <c r="N488" s="78"/>
      <c r="O488" s="78"/>
      <c r="P488" s="78"/>
      <c r="Q488" s="78"/>
      <c r="R488" s="78"/>
      <c r="S488" s="78"/>
      <c r="T488" s="78"/>
      <c r="U488" s="78"/>
      <c r="V488" s="78"/>
      <c r="W488" s="78"/>
      <c r="X488" s="78"/>
      <c r="Y488" s="78"/>
      <c r="Z488" s="78"/>
    </row>
    <row r="489" spans="1:26" ht="21.75" customHeight="1">
      <c r="A489" s="188" t="s">
        <v>1448</v>
      </c>
      <c r="B489" s="188" t="s">
        <v>1449</v>
      </c>
      <c r="C489" s="189" t="s">
        <v>1465</v>
      </c>
      <c r="D489" s="190" t="s">
        <v>875</v>
      </c>
      <c r="E489" s="365">
        <v>136.29</v>
      </c>
      <c r="F489" s="191" t="s">
        <v>1451</v>
      </c>
      <c r="G489" s="78"/>
      <c r="H489" s="78"/>
      <c r="I489" s="78"/>
      <c r="J489" s="78"/>
      <c r="K489" s="78"/>
      <c r="L489" s="78"/>
      <c r="M489" s="78"/>
      <c r="N489" s="78"/>
      <c r="O489" s="78"/>
      <c r="P489" s="78"/>
      <c r="Q489" s="78"/>
      <c r="R489" s="78"/>
      <c r="S489" s="78"/>
      <c r="T489" s="78"/>
      <c r="U489" s="78"/>
      <c r="V489" s="78"/>
      <c r="W489" s="78"/>
      <c r="X489" s="78"/>
      <c r="Y489" s="78"/>
      <c r="Z489" s="78"/>
    </row>
    <row r="490" spans="1:26" ht="24.75" customHeight="1">
      <c r="A490" s="188" t="s">
        <v>1448</v>
      </c>
      <c r="B490" s="188" t="s">
        <v>1449</v>
      </c>
      <c r="C490" s="189" t="s">
        <v>1466</v>
      </c>
      <c r="D490" s="190" t="s">
        <v>875</v>
      </c>
      <c r="E490" s="365">
        <v>74.34</v>
      </c>
      <c r="F490" s="191" t="s">
        <v>1451</v>
      </c>
      <c r="G490" s="78"/>
      <c r="H490" s="78"/>
      <c r="I490" s="78"/>
      <c r="J490" s="78"/>
      <c r="K490" s="78"/>
      <c r="L490" s="78"/>
      <c r="M490" s="78"/>
      <c r="N490" s="78"/>
      <c r="O490" s="78"/>
      <c r="P490" s="78"/>
      <c r="Q490" s="78"/>
      <c r="R490" s="78"/>
      <c r="S490" s="78"/>
      <c r="T490" s="78"/>
      <c r="U490" s="78"/>
      <c r="V490" s="78"/>
      <c r="W490" s="78"/>
      <c r="X490" s="78"/>
      <c r="Y490" s="78"/>
      <c r="Z490" s="78"/>
    </row>
    <row r="491" spans="1:26" ht="27.75" customHeight="1">
      <c r="A491" s="188" t="s">
        <v>1448</v>
      </c>
      <c r="B491" s="188" t="s">
        <v>1449</v>
      </c>
      <c r="C491" s="189" t="s">
        <v>1467</v>
      </c>
      <c r="D491" s="190" t="s">
        <v>875</v>
      </c>
      <c r="E491" s="365">
        <v>52.4983</v>
      </c>
      <c r="F491" s="191" t="s">
        <v>1451</v>
      </c>
      <c r="G491" s="78"/>
      <c r="H491" s="78"/>
      <c r="I491" s="78"/>
      <c r="J491" s="78"/>
      <c r="K491" s="78"/>
      <c r="L491" s="78"/>
      <c r="M491" s="78"/>
      <c r="N491" s="78"/>
      <c r="O491" s="78"/>
      <c r="P491" s="78"/>
      <c r="Q491" s="78"/>
      <c r="R491" s="78"/>
      <c r="S491" s="78"/>
      <c r="T491" s="78"/>
      <c r="U491" s="78"/>
      <c r="V491" s="78"/>
      <c r="W491" s="78"/>
      <c r="X491" s="78"/>
      <c r="Y491" s="78"/>
      <c r="Z491" s="78"/>
    </row>
    <row r="492" spans="1:26" ht="24.75" customHeight="1">
      <c r="A492" s="188" t="s">
        <v>1448</v>
      </c>
      <c r="B492" s="188" t="s">
        <v>1449</v>
      </c>
      <c r="C492" s="189" t="s">
        <v>1468</v>
      </c>
      <c r="D492" s="190" t="s">
        <v>875</v>
      </c>
      <c r="E492" s="365">
        <v>61.95</v>
      </c>
      <c r="F492" s="191" t="s">
        <v>1453</v>
      </c>
      <c r="G492" s="78"/>
      <c r="H492" s="78"/>
      <c r="I492" s="78"/>
      <c r="J492" s="78"/>
      <c r="K492" s="78"/>
      <c r="L492" s="78"/>
      <c r="M492" s="78"/>
      <c r="N492" s="78"/>
      <c r="O492" s="78"/>
      <c r="P492" s="78"/>
      <c r="Q492" s="78"/>
      <c r="R492" s="78"/>
      <c r="S492" s="78"/>
      <c r="T492" s="78"/>
      <c r="U492" s="78"/>
      <c r="V492" s="78"/>
      <c r="W492" s="78"/>
      <c r="X492" s="78"/>
      <c r="Y492" s="78"/>
      <c r="Z492" s="78"/>
    </row>
    <row r="493" spans="1:26" ht="19.5" customHeight="1">
      <c r="A493" s="188" t="s">
        <v>1448</v>
      </c>
      <c r="B493" s="188" t="s">
        <v>1449</v>
      </c>
      <c r="C493" s="189" t="s">
        <v>1469</v>
      </c>
      <c r="D493" s="190" t="s">
        <v>875</v>
      </c>
      <c r="E493" s="365">
        <v>94.352699999999999</v>
      </c>
      <c r="F493" s="191" t="s">
        <v>1451</v>
      </c>
      <c r="G493" s="78"/>
      <c r="H493" s="78"/>
      <c r="I493" s="78"/>
      <c r="J493" s="78"/>
      <c r="K493" s="78"/>
      <c r="L493" s="78"/>
      <c r="M493" s="78"/>
      <c r="N493" s="78"/>
      <c r="O493" s="78"/>
      <c r="P493" s="78"/>
      <c r="Q493" s="78"/>
      <c r="R493" s="78"/>
      <c r="S493" s="78"/>
      <c r="T493" s="78"/>
      <c r="U493" s="78"/>
      <c r="V493" s="78"/>
      <c r="W493" s="78"/>
      <c r="X493" s="78"/>
      <c r="Y493" s="78"/>
      <c r="Z493" s="78"/>
    </row>
    <row r="494" spans="1:26" ht="21" customHeight="1">
      <c r="A494" s="188" t="s">
        <v>1448</v>
      </c>
      <c r="B494" s="188" t="s">
        <v>1449</v>
      </c>
      <c r="C494" s="189" t="s">
        <v>1470</v>
      </c>
      <c r="D494" s="190" t="s">
        <v>875</v>
      </c>
      <c r="E494" s="365">
        <v>131.58199999999999</v>
      </c>
      <c r="F494" s="191" t="s">
        <v>1453</v>
      </c>
      <c r="G494" s="78"/>
      <c r="H494" s="78"/>
      <c r="I494" s="78"/>
      <c r="J494" s="78"/>
      <c r="K494" s="78"/>
      <c r="L494" s="78"/>
      <c r="M494" s="78"/>
      <c r="N494" s="78"/>
      <c r="O494" s="78"/>
      <c r="P494" s="78"/>
      <c r="Q494" s="78"/>
      <c r="R494" s="78"/>
      <c r="S494" s="78"/>
      <c r="T494" s="78"/>
      <c r="U494" s="78"/>
      <c r="V494" s="78"/>
      <c r="W494" s="78"/>
      <c r="X494" s="78"/>
      <c r="Y494" s="78"/>
      <c r="Z494" s="78"/>
    </row>
    <row r="495" spans="1:26" ht="22.5" customHeight="1">
      <c r="A495" s="188" t="s">
        <v>1448</v>
      </c>
      <c r="B495" s="188" t="s">
        <v>1449</v>
      </c>
      <c r="C495" s="189" t="s">
        <v>1471</v>
      </c>
      <c r="D495" s="190" t="s">
        <v>875</v>
      </c>
      <c r="E495" s="365">
        <v>94.352699999999999</v>
      </c>
      <c r="F495" s="191" t="s">
        <v>1451</v>
      </c>
      <c r="G495" s="78"/>
      <c r="H495" s="78"/>
      <c r="I495" s="78"/>
      <c r="J495" s="78"/>
      <c r="K495" s="78"/>
      <c r="L495" s="78"/>
      <c r="M495" s="78"/>
      <c r="N495" s="78"/>
      <c r="O495" s="78"/>
      <c r="P495" s="78"/>
      <c r="Q495" s="78"/>
      <c r="R495" s="78"/>
      <c r="S495" s="78"/>
      <c r="T495" s="78"/>
      <c r="U495" s="78"/>
      <c r="V495" s="78"/>
      <c r="W495" s="78"/>
      <c r="X495" s="78"/>
      <c r="Y495" s="78"/>
      <c r="Z495" s="78"/>
    </row>
    <row r="496" spans="1:26" ht="21" customHeight="1">
      <c r="A496" s="188" t="s">
        <v>1448</v>
      </c>
      <c r="B496" s="188" t="s">
        <v>1449</v>
      </c>
      <c r="C496" s="189" t="s">
        <v>1472</v>
      </c>
      <c r="D496" s="190" t="s">
        <v>875</v>
      </c>
      <c r="E496" s="365">
        <v>131.58199999999999</v>
      </c>
      <c r="F496" s="191" t="s">
        <v>1453</v>
      </c>
      <c r="G496" s="78"/>
      <c r="H496" s="78"/>
      <c r="I496" s="78"/>
      <c r="J496" s="78"/>
      <c r="K496" s="78"/>
      <c r="L496" s="78"/>
      <c r="M496" s="78"/>
      <c r="N496" s="78"/>
      <c r="O496" s="78"/>
      <c r="P496" s="78"/>
      <c r="Q496" s="78"/>
      <c r="R496" s="78"/>
      <c r="S496" s="78"/>
      <c r="T496" s="78"/>
      <c r="U496" s="78"/>
      <c r="V496" s="78"/>
      <c r="W496" s="78"/>
      <c r="X496" s="78"/>
      <c r="Y496" s="78"/>
      <c r="Z496" s="78"/>
    </row>
    <row r="497" spans="1:26" ht="21" customHeight="1">
      <c r="A497" s="188" t="s">
        <v>1448</v>
      </c>
      <c r="B497" s="188" t="s">
        <v>1449</v>
      </c>
      <c r="C497" s="189" t="s">
        <v>1473</v>
      </c>
      <c r="D497" s="190" t="s">
        <v>875</v>
      </c>
      <c r="E497" s="365">
        <v>43.365299999999998</v>
      </c>
      <c r="F497" s="191" t="s">
        <v>1451</v>
      </c>
      <c r="G497" s="78"/>
      <c r="H497" s="78"/>
      <c r="I497" s="78"/>
      <c r="J497" s="78"/>
      <c r="K497" s="78"/>
      <c r="L497" s="78"/>
      <c r="M497" s="78"/>
      <c r="N497" s="78"/>
      <c r="O497" s="78"/>
      <c r="P497" s="78"/>
      <c r="Q497" s="78"/>
      <c r="R497" s="78"/>
      <c r="S497" s="78"/>
      <c r="T497" s="78"/>
      <c r="U497" s="78"/>
      <c r="V497" s="78"/>
      <c r="W497" s="78"/>
      <c r="X497" s="78"/>
      <c r="Y497" s="78"/>
      <c r="Z497" s="78"/>
    </row>
    <row r="498" spans="1:26" ht="23.25" customHeight="1">
      <c r="A498" s="188" t="s">
        <v>1448</v>
      </c>
      <c r="B498" s="188" t="s">
        <v>1449</v>
      </c>
      <c r="C498" s="189" t="s">
        <v>1474</v>
      </c>
      <c r="D498" s="190" t="s">
        <v>875</v>
      </c>
      <c r="E498" s="365">
        <v>78.75</v>
      </c>
      <c r="F498" s="191" t="s">
        <v>1453</v>
      </c>
      <c r="G498" s="78"/>
      <c r="H498" s="78"/>
      <c r="I498" s="78"/>
      <c r="J498" s="78"/>
      <c r="K498" s="78"/>
      <c r="L498" s="78"/>
      <c r="M498" s="78"/>
      <c r="N498" s="78"/>
      <c r="O498" s="78"/>
      <c r="P498" s="78"/>
      <c r="Q498" s="78"/>
      <c r="R498" s="78"/>
      <c r="S498" s="78"/>
      <c r="T498" s="78"/>
      <c r="U498" s="78"/>
      <c r="V498" s="78"/>
      <c r="W498" s="78"/>
      <c r="X498" s="78"/>
      <c r="Y498" s="78"/>
      <c r="Z498" s="78"/>
    </row>
    <row r="499" spans="1:26" ht="23.25" customHeight="1">
      <c r="A499" s="188" t="s">
        <v>1448</v>
      </c>
      <c r="B499" s="188" t="s">
        <v>1449</v>
      </c>
      <c r="C499" s="189" t="s">
        <v>1475</v>
      </c>
      <c r="D499" s="190" t="s">
        <v>875</v>
      </c>
      <c r="E499" s="365">
        <v>73</v>
      </c>
      <c r="F499" s="191" t="s">
        <v>1451</v>
      </c>
      <c r="G499" s="78"/>
      <c r="H499" s="78"/>
      <c r="I499" s="78"/>
      <c r="J499" s="78"/>
      <c r="K499" s="78"/>
      <c r="L499" s="78"/>
      <c r="M499" s="78"/>
      <c r="N499" s="78"/>
      <c r="O499" s="78"/>
      <c r="P499" s="78"/>
      <c r="Q499" s="78"/>
      <c r="R499" s="78"/>
      <c r="S499" s="78"/>
      <c r="T499" s="78"/>
      <c r="U499" s="78"/>
      <c r="V499" s="78"/>
      <c r="W499" s="78"/>
      <c r="X499" s="78"/>
      <c r="Y499" s="78"/>
      <c r="Z499" s="78"/>
    </row>
    <row r="500" spans="1:26" ht="15" customHeight="1">
      <c r="A500" s="188" t="s">
        <v>1448</v>
      </c>
      <c r="B500" s="188" t="s">
        <v>1449</v>
      </c>
      <c r="C500" s="189" t="s">
        <v>1476</v>
      </c>
      <c r="D500" s="190" t="s">
        <v>875</v>
      </c>
      <c r="E500" s="365">
        <v>723.70500000000004</v>
      </c>
      <c r="F500" s="191" t="s">
        <v>1453</v>
      </c>
      <c r="G500" s="78"/>
      <c r="H500" s="78"/>
      <c r="I500" s="78"/>
      <c r="J500" s="78"/>
      <c r="K500" s="78"/>
      <c r="L500" s="78"/>
      <c r="M500" s="78"/>
      <c r="N500" s="78"/>
      <c r="O500" s="78"/>
      <c r="P500" s="78"/>
      <c r="Q500" s="78"/>
      <c r="R500" s="78"/>
      <c r="S500" s="78"/>
      <c r="T500" s="78"/>
      <c r="U500" s="78"/>
      <c r="V500" s="78"/>
      <c r="W500" s="78"/>
      <c r="X500" s="78"/>
      <c r="Y500" s="78"/>
      <c r="Z500" s="78"/>
    </row>
    <row r="501" spans="1:26" ht="22.5" customHeight="1">
      <c r="A501" s="188" t="s">
        <v>1448</v>
      </c>
      <c r="B501" s="188" t="s">
        <v>1449</v>
      </c>
      <c r="C501" s="189" t="s">
        <v>1477</v>
      </c>
      <c r="D501" s="190" t="s">
        <v>875</v>
      </c>
      <c r="E501" s="365">
        <v>224.2</v>
      </c>
      <c r="F501" s="191" t="s">
        <v>1451</v>
      </c>
      <c r="G501" s="78"/>
      <c r="H501" s="78"/>
      <c r="I501" s="78"/>
      <c r="J501" s="78"/>
      <c r="K501" s="78"/>
      <c r="L501" s="78"/>
      <c r="M501" s="78"/>
      <c r="N501" s="78"/>
      <c r="O501" s="78"/>
      <c r="P501" s="78"/>
      <c r="Q501" s="78"/>
      <c r="R501" s="78"/>
      <c r="S501" s="78"/>
      <c r="T501" s="78"/>
      <c r="U501" s="78"/>
      <c r="V501" s="78"/>
      <c r="W501" s="78"/>
      <c r="X501" s="78"/>
      <c r="Y501" s="78"/>
      <c r="Z501" s="78"/>
    </row>
    <row r="502" spans="1:26" ht="26.25" customHeight="1">
      <c r="A502" s="188" t="s">
        <v>1448</v>
      </c>
      <c r="B502" s="188" t="s">
        <v>1449</v>
      </c>
      <c r="C502" s="189" t="s">
        <v>1478</v>
      </c>
      <c r="D502" s="190" t="s">
        <v>875</v>
      </c>
      <c r="E502" s="365">
        <v>433.65</v>
      </c>
      <c r="F502" s="191" t="s">
        <v>1453</v>
      </c>
      <c r="G502" s="78"/>
      <c r="H502" s="78"/>
      <c r="I502" s="78"/>
      <c r="J502" s="78"/>
      <c r="K502" s="78"/>
      <c r="L502" s="78"/>
      <c r="M502" s="78"/>
      <c r="N502" s="78"/>
      <c r="O502" s="78"/>
      <c r="P502" s="78"/>
      <c r="Q502" s="78"/>
      <c r="R502" s="78"/>
      <c r="S502" s="78"/>
      <c r="T502" s="78"/>
      <c r="U502" s="78"/>
      <c r="V502" s="78"/>
      <c r="W502" s="78"/>
      <c r="X502" s="78"/>
      <c r="Y502" s="78"/>
      <c r="Z502" s="78"/>
    </row>
    <row r="503" spans="1:26" ht="18.75" customHeight="1">
      <c r="A503" s="188" t="s">
        <v>1448</v>
      </c>
      <c r="B503" s="188" t="s">
        <v>1449</v>
      </c>
      <c r="C503" s="189" t="s">
        <v>1479</v>
      </c>
      <c r="D503" s="190" t="s">
        <v>875</v>
      </c>
      <c r="E503" s="365">
        <v>224.2</v>
      </c>
      <c r="F503" s="191" t="s">
        <v>1451</v>
      </c>
      <c r="G503" s="78"/>
      <c r="H503" s="78"/>
      <c r="I503" s="78"/>
      <c r="J503" s="78"/>
      <c r="K503" s="78"/>
      <c r="L503" s="78"/>
      <c r="M503" s="78"/>
      <c r="N503" s="78"/>
      <c r="O503" s="78"/>
      <c r="P503" s="78"/>
      <c r="Q503" s="78"/>
      <c r="R503" s="78"/>
      <c r="S503" s="78"/>
      <c r="T503" s="78"/>
      <c r="U503" s="78"/>
      <c r="V503" s="78"/>
      <c r="W503" s="78"/>
      <c r="X503" s="78"/>
      <c r="Y503" s="78"/>
      <c r="Z503" s="78"/>
    </row>
    <row r="504" spans="1:26" ht="16.5" customHeight="1">
      <c r="A504" s="188" t="s">
        <v>1448</v>
      </c>
      <c r="B504" s="188" t="s">
        <v>1449</v>
      </c>
      <c r="C504" s="189" t="s">
        <v>1480</v>
      </c>
      <c r="D504" s="190" t="s">
        <v>875</v>
      </c>
      <c r="E504" s="365">
        <v>433.65</v>
      </c>
      <c r="F504" s="191" t="s">
        <v>1453</v>
      </c>
      <c r="G504" s="78"/>
      <c r="H504" s="78"/>
      <c r="I504" s="78"/>
      <c r="J504" s="78"/>
      <c r="K504" s="78"/>
      <c r="L504" s="78"/>
      <c r="M504" s="78"/>
      <c r="N504" s="78"/>
      <c r="O504" s="78"/>
      <c r="P504" s="78"/>
      <c r="Q504" s="78"/>
      <c r="R504" s="78"/>
      <c r="S504" s="78"/>
      <c r="T504" s="78"/>
      <c r="U504" s="78"/>
      <c r="V504" s="78"/>
      <c r="W504" s="78"/>
      <c r="X504" s="78"/>
      <c r="Y504" s="78"/>
      <c r="Z504" s="78"/>
    </row>
    <row r="505" spans="1:26" ht="29.25" customHeight="1">
      <c r="A505" s="188" t="s">
        <v>1448</v>
      </c>
      <c r="B505" s="188" t="s">
        <v>1449</v>
      </c>
      <c r="C505" s="189" t="s">
        <v>1481</v>
      </c>
      <c r="D505" s="190" t="s">
        <v>875</v>
      </c>
      <c r="E505" s="365">
        <v>224.2</v>
      </c>
      <c r="F505" s="191" t="s">
        <v>1451</v>
      </c>
      <c r="G505" s="78"/>
      <c r="H505" s="78"/>
      <c r="I505" s="78"/>
      <c r="J505" s="78"/>
      <c r="K505" s="78"/>
      <c r="L505" s="78"/>
      <c r="M505" s="78"/>
      <c r="N505" s="78"/>
      <c r="O505" s="78"/>
      <c r="P505" s="78"/>
      <c r="Q505" s="78"/>
      <c r="R505" s="78"/>
      <c r="S505" s="78"/>
      <c r="T505" s="78"/>
      <c r="U505" s="78"/>
      <c r="V505" s="78"/>
      <c r="W505" s="78"/>
      <c r="X505" s="78"/>
      <c r="Y505" s="78"/>
      <c r="Z505" s="78"/>
    </row>
    <row r="506" spans="1:26" ht="31.5" customHeight="1">
      <c r="A506" s="188" t="s">
        <v>1448</v>
      </c>
      <c r="B506" s="188" t="s">
        <v>1449</v>
      </c>
      <c r="C506" s="189" t="s">
        <v>1482</v>
      </c>
      <c r="D506" s="190" t="s">
        <v>875</v>
      </c>
      <c r="E506" s="365">
        <v>433.65</v>
      </c>
      <c r="F506" s="191" t="s">
        <v>1453</v>
      </c>
      <c r="G506" s="78"/>
      <c r="H506" s="78"/>
      <c r="I506" s="78"/>
      <c r="J506" s="78"/>
      <c r="K506" s="78"/>
      <c r="L506" s="78"/>
      <c r="M506" s="78"/>
      <c r="N506" s="78"/>
      <c r="O506" s="78"/>
      <c r="P506" s="78"/>
      <c r="Q506" s="78"/>
      <c r="R506" s="78"/>
      <c r="S506" s="78"/>
      <c r="T506" s="78"/>
      <c r="U506" s="78"/>
      <c r="V506" s="78"/>
      <c r="W506" s="78"/>
      <c r="X506" s="78"/>
      <c r="Y506" s="78"/>
      <c r="Z506" s="78"/>
    </row>
    <row r="507" spans="1:26" ht="24.75" customHeight="1">
      <c r="A507" s="188" t="s">
        <v>1448</v>
      </c>
      <c r="B507" s="188" t="s">
        <v>1449</v>
      </c>
      <c r="C507" s="189" t="s">
        <v>1483</v>
      </c>
      <c r="D507" s="190" t="s">
        <v>875</v>
      </c>
      <c r="E507" s="365">
        <v>99.12</v>
      </c>
      <c r="F507" s="191" t="s">
        <v>1451</v>
      </c>
      <c r="G507" s="78"/>
      <c r="H507" s="78"/>
      <c r="I507" s="78"/>
      <c r="J507" s="78"/>
      <c r="K507" s="78"/>
      <c r="L507" s="78"/>
      <c r="M507" s="78"/>
      <c r="N507" s="78"/>
      <c r="O507" s="78"/>
      <c r="P507" s="78"/>
      <c r="Q507" s="78"/>
      <c r="R507" s="78"/>
      <c r="S507" s="78"/>
      <c r="T507" s="78"/>
      <c r="U507" s="78"/>
      <c r="V507" s="78"/>
      <c r="W507" s="78"/>
      <c r="X507" s="78"/>
      <c r="Y507" s="78"/>
      <c r="Z507" s="78"/>
    </row>
    <row r="508" spans="1:26" ht="12.75" customHeight="1">
      <c r="A508" s="188" t="s">
        <v>1448</v>
      </c>
      <c r="B508" s="188" t="s">
        <v>1449</v>
      </c>
      <c r="C508" s="189" t="s">
        <v>1484</v>
      </c>
      <c r="D508" s="190" t="s">
        <v>875</v>
      </c>
      <c r="E508" s="365">
        <v>384.09</v>
      </c>
      <c r="F508" s="191" t="s">
        <v>1451</v>
      </c>
      <c r="G508" s="78"/>
      <c r="H508" s="78"/>
      <c r="I508" s="78"/>
      <c r="J508" s="78"/>
      <c r="K508" s="78"/>
      <c r="L508" s="78"/>
      <c r="M508" s="78"/>
      <c r="N508" s="78"/>
      <c r="O508" s="78"/>
      <c r="P508" s="78"/>
      <c r="Q508" s="78"/>
      <c r="R508" s="78"/>
      <c r="S508" s="78"/>
      <c r="T508" s="78"/>
      <c r="U508" s="78"/>
      <c r="V508" s="78"/>
      <c r="W508" s="78"/>
      <c r="X508" s="78"/>
      <c r="Y508" s="78"/>
      <c r="Z508" s="78"/>
    </row>
    <row r="509" spans="1:26" ht="36.75" customHeight="1">
      <c r="A509" s="188" t="s">
        <v>1448</v>
      </c>
      <c r="B509" s="188" t="s">
        <v>1449</v>
      </c>
      <c r="C509" s="189" t="s">
        <v>1485</v>
      </c>
      <c r="D509" s="190" t="s">
        <v>875</v>
      </c>
      <c r="E509" s="365">
        <v>3669.75</v>
      </c>
      <c r="F509" s="191" t="s">
        <v>1451</v>
      </c>
      <c r="G509" s="78"/>
      <c r="H509" s="78"/>
      <c r="I509" s="78"/>
      <c r="J509" s="78"/>
      <c r="K509" s="78"/>
      <c r="L509" s="78"/>
      <c r="M509" s="78"/>
      <c r="N509" s="78"/>
      <c r="O509" s="78"/>
      <c r="P509" s="78"/>
      <c r="Q509" s="78"/>
      <c r="R509" s="78"/>
      <c r="S509" s="78"/>
      <c r="T509" s="78"/>
      <c r="U509" s="78"/>
      <c r="V509" s="78"/>
      <c r="W509" s="78"/>
      <c r="X509" s="78"/>
      <c r="Y509" s="78"/>
      <c r="Z509" s="78"/>
    </row>
    <row r="510" spans="1:26" ht="37.5" customHeight="1">
      <c r="A510" s="188" t="s">
        <v>1448</v>
      </c>
      <c r="B510" s="188" t="s">
        <v>1449</v>
      </c>
      <c r="C510" s="189" t="s">
        <v>1486</v>
      </c>
      <c r="D510" s="190" t="s">
        <v>1275</v>
      </c>
      <c r="E510" s="365">
        <v>183.75</v>
      </c>
      <c r="F510" s="191" t="s">
        <v>1451</v>
      </c>
      <c r="G510" s="78"/>
      <c r="H510" s="78"/>
      <c r="I510" s="78"/>
      <c r="J510" s="78"/>
      <c r="K510" s="78"/>
      <c r="L510" s="78"/>
      <c r="M510" s="78"/>
      <c r="N510" s="78"/>
      <c r="O510" s="78"/>
      <c r="P510" s="78"/>
      <c r="Q510" s="78"/>
      <c r="R510" s="78"/>
      <c r="S510" s="78"/>
      <c r="T510" s="78"/>
      <c r="U510" s="78"/>
      <c r="V510" s="78"/>
      <c r="W510" s="78"/>
      <c r="X510" s="78"/>
      <c r="Y510" s="78"/>
      <c r="Z510" s="78"/>
    </row>
    <row r="511" spans="1:26" ht="34.5" customHeight="1">
      <c r="A511" s="188" t="s">
        <v>1448</v>
      </c>
      <c r="B511" s="188" t="s">
        <v>1449</v>
      </c>
      <c r="C511" s="189" t="s">
        <v>1487</v>
      </c>
      <c r="D511" s="190" t="s">
        <v>875</v>
      </c>
      <c r="E511" s="365">
        <v>255.86</v>
      </c>
      <c r="F511" s="191" t="s">
        <v>1453</v>
      </c>
      <c r="G511" s="78"/>
      <c r="H511" s="78"/>
      <c r="I511" s="78"/>
      <c r="J511" s="78"/>
      <c r="K511" s="78"/>
      <c r="L511" s="78"/>
      <c r="M511" s="78"/>
      <c r="N511" s="78"/>
      <c r="O511" s="78"/>
      <c r="P511" s="78"/>
      <c r="Q511" s="78"/>
      <c r="R511" s="78"/>
      <c r="S511" s="78"/>
      <c r="T511" s="78"/>
      <c r="U511" s="78"/>
      <c r="V511" s="78"/>
      <c r="W511" s="78"/>
      <c r="X511" s="78"/>
      <c r="Y511" s="78"/>
      <c r="Z511" s="78"/>
    </row>
    <row r="512" spans="1:26" ht="30.75" customHeight="1">
      <c r="A512" s="188" t="s">
        <v>1448</v>
      </c>
      <c r="B512" s="188" t="s">
        <v>1449</v>
      </c>
      <c r="C512" s="189" t="s">
        <v>1488</v>
      </c>
      <c r="D512" s="190" t="s">
        <v>875</v>
      </c>
      <c r="E512" s="365">
        <v>548.26</v>
      </c>
      <c r="F512" s="191" t="s">
        <v>1453</v>
      </c>
      <c r="G512" s="78"/>
      <c r="H512" s="78"/>
      <c r="I512" s="78"/>
      <c r="J512" s="78"/>
      <c r="K512" s="78"/>
      <c r="L512" s="78"/>
      <c r="M512" s="78"/>
      <c r="N512" s="78"/>
      <c r="O512" s="78"/>
      <c r="P512" s="78"/>
      <c r="Q512" s="78"/>
      <c r="R512" s="78"/>
      <c r="S512" s="78"/>
      <c r="T512" s="78"/>
      <c r="U512" s="78"/>
      <c r="V512" s="78"/>
      <c r="W512" s="78"/>
      <c r="X512" s="78"/>
      <c r="Y512" s="78"/>
      <c r="Z512" s="78"/>
    </row>
    <row r="513" spans="1:26" ht="35.25" customHeight="1">
      <c r="A513" s="188" t="s">
        <v>1448</v>
      </c>
      <c r="B513" s="188" t="s">
        <v>1449</v>
      </c>
      <c r="C513" s="189" t="s">
        <v>1489</v>
      </c>
      <c r="D513" s="190" t="s">
        <v>875</v>
      </c>
      <c r="E513" s="365">
        <v>3422</v>
      </c>
      <c r="F513" s="191" t="s">
        <v>1451</v>
      </c>
      <c r="G513" s="78"/>
      <c r="H513" s="78"/>
      <c r="I513" s="78"/>
      <c r="J513" s="78"/>
      <c r="K513" s="78"/>
      <c r="L513" s="78"/>
      <c r="M513" s="78"/>
      <c r="N513" s="78"/>
      <c r="O513" s="78"/>
      <c r="P513" s="78"/>
      <c r="Q513" s="78"/>
      <c r="R513" s="78"/>
      <c r="S513" s="78"/>
      <c r="T513" s="78"/>
      <c r="U513" s="78"/>
      <c r="V513" s="78"/>
      <c r="W513" s="78"/>
      <c r="X513" s="78"/>
      <c r="Y513" s="78"/>
      <c r="Z513" s="78"/>
    </row>
    <row r="514" spans="1:26" ht="24.75" customHeight="1">
      <c r="A514" s="73" t="s">
        <v>682</v>
      </c>
      <c r="B514" s="73" t="s">
        <v>1490</v>
      </c>
      <c r="C514" s="74" t="s">
        <v>1491</v>
      </c>
      <c r="D514" s="75" t="s">
        <v>1296</v>
      </c>
      <c r="E514" s="76">
        <v>1700</v>
      </c>
      <c r="F514" s="106" t="s">
        <v>1492</v>
      </c>
      <c r="G514" s="78"/>
      <c r="H514" s="78"/>
      <c r="I514" s="78"/>
      <c r="J514" s="78"/>
      <c r="K514" s="78"/>
      <c r="L514" s="78"/>
      <c r="M514" s="78"/>
      <c r="N514" s="78"/>
      <c r="O514" s="78"/>
      <c r="P514" s="78"/>
      <c r="Q514" s="78"/>
      <c r="R514" s="78"/>
      <c r="S514" s="78"/>
      <c r="T514" s="78"/>
      <c r="U514" s="78"/>
      <c r="V514" s="78"/>
      <c r="W514" s="78"/>
      <c r="X514" s="78"/>
      <c r="Y514" s="78"/>
      <c r="Z514" s="78"/>
    </row>
    <row r="515" spans="1:26" ht="27" customHeight="1">
      <c r="A515" s="73" t="s">
        <v>682</v>
      </c>
      <c r="B515" s="73" t="s">
        <v>1490</v>
      </c>
      <c r="C515" s="74" t="s">
        <v>1493</v>
      </c>
      <c r="D515" s="75" t="s">
        <v>1296</v>
      </c>
      <c r="E515" s="76">
        <v>3050</v>
      </c>
      <c r="F515" s="106" t="s">
        <v>1492</v>
      </c>
      <c r="G515" s="78"/>
      <c r="H515" s="78"/>
      <c r="I515" s="78"/>
      <c r="J515" s="78"/>
      <c r="K515" s="78"/>
      <c r="L515" s="78"/>
      <c r="M515" s="78"/>
      <c r="N515" s="78"/>
      <c r="O515" s="78"/>
      <c r="P515" s="78"/>
      <c r="Q515" s="78"/>
      <c r="R515" s="78"/>
      <c r="S515" s="78"/>
      <c r="T515" s="78"/>
      <c r="U515" s="78"/>
      <c r="V515" s="78"/>
      <c r="W515" s="78"/>
      <c r="X515" s="78"/>
      <c r="Y515" s="78"/>
      <c r="Z515" s="78"/>
    </row>
    <row r="516" spans="1:26" ht="27.75" customHeight="1">
      <c r="A516" s="73" t="s">
        <v>682</v>
      </c>
      <c r="B516" s="73" t="s">
        <v>1490</v>
      </c>
      <c r="C516" s="74" t="s">
        <v>1494</v>
      </c>
      <c r="D516" s="75" t="s">
        <v>1296</v>
      </c>
      <c r="E516" s="76">
        <v>2150</v>
      </c>
      <c r="F516" s="106" t="s">
        <v>1492</v>
      </c>
      <c r="G516" s="78"/>
      <c r="H516" s="78"/>
      <c r="I516" s="78"/>
      <c r="J516" s="78"/>
      <c r="K516" s="78"/>
      <c r="L516" s="78"/>
      <c r="M516" s="78"/>
      <c r="N516" s="78"/>
      <c r="O516" s="78"/>
      <c r="P516" s="78"/>
      <c r="Q516" s="78"/>
      <c r="R516" s="78"/>
      <c r="S516" s="78"/>
      <c r="T516" s="78"/>
      <c r="U516" s="78"/>
      <c r="V516" s="78"/>
      <c r="W516" s="78"/>
      <c r="X516" s="78"/>
      <c r="Y516" s="78"/>
      <c r="Z516" s="78"/>
    </row>
    <row r="517" spans="1:26" ht="32.25" customHeight="1">
      <c r="A517" s="73" t="s">
        <v>682</v>
      </c>
      <c r="B517" s="73" t="s">
        <v>1490</v>
      </c>
      <c r="C517" s="74" t="s">
        <v>1495</v>
      </c>
      <c r="D517" s="75" t="s">
        <v>1296</v>
      </c>
      <c r="E517" s="76">
        <v>2750</v>
      </c>
      <c r="F517" s="106" t="s">
        <v>1492</v>
      </c>
      <c r="G517" s="78"/>
      <c r="H517" s="78"/>
      <c r="I517" s="78"/>
      <c r="J517" s="78"/>
      <c r="K517" s="78"/>
      <c r="L517" s="78"/>
      <c r="M517" s="78"/>
      <c r="N517" s="78"/>
      <c r="O517" s="78"/>
      <c r="P517" s="78"/>
      <c r="Q517" s="78"/>
      <c r="R517" s="78"/>
      <c r="S517" s="78"/>
      <c r="T517" s="78"/>
      <c r="U517" s="78"/>
      <c r="V517" s="78"/>
      <c r="W517" s="78"/>
      <c r="X517" s="78"/>
      <c r="Y517" s="78"/>
      <c r="Z517" s="78"/>
    </row>
    <row r="518" spans="1:26" ht="12.75" customHeight="1">
      <c r="A518" s="73" t="s">
        <v>841</v>
      </c>
      <c r="B518" s="73" t="s">
        <v>1496</v>
      </c>
      <c r="C518" s="74" t="s">
        <v>841</v>
      </c>
      <c r="D518" s="75" t="s">
        <v>1497</v>
      </c>
      <c r="E518" s="76">
        <v>0</v>
      </c>
      <c r="F518" s="106" t="s">
        <v>1498</v>
      </c>
      <c r="G518" s="78"/>
      <c r="H518" s="78"/>
      <c r="I518" s="78"/>
      <c r="J518" s="78"/>
      <c r="K518" s="78"/>
      <c r="L518" s="78"/>
      <c r="M518" s="78"/>
      <c r="N518" s="78"/>
      <c r="O518" s="78"/>
      <c r="P518" s="78"/>
      <c r="Q518" s="78"/>
      <c r="R518" s="78"/>
      <c r="S518" s="78"/>
      <c r="T518" s="78"/>
      <c r="U518" s="78"/>
      <c r="V518" s="78"/>
      <c r="W518" s="78"/>
      <c r="X518" s="78"/>
      <c r="Y518" s="78"/>
      <c r="Z518" s="78"/>
    </row>
    <row r="519" spans="1:26" ht="12.75" customHeight="1">
      <c r="A519" s="73" t="s">
        <v>842</v>
      </c>
      <c r="B519" s="73" t="s">
        <v>1496</v>
      </c>
      <c r="C519" s="74" t="s">
        <v>842</v>
      </c>
      <c r="D519" s="75" t="s">
        <v>1497</v>
      </c>
      <c r="E519" s="76">
        <v>0</v>
      </c>
      <c r="F519" s="106" t="s">
        <v>1499</v>
      </c>
      <c r="G519" s="78"/>
      <c r="H519" s="78"/>
      <c r="I519" s="78"/>
      <c r="J519" s="78"/>
      <c r="K519" s="78"/>
      <c r="L519" s="78"/>
      <c r="M519" s="78"/>
      <c r="N519" s="78"/>
      <c r="O519" s="78"/>
      <c r="P519" s="78"/>
      <c r="Q519" s="78"/>
      <c r="R519" s="78"/>
      <c r="S519" s="78"/>
      <c r="T519" s="78"/>
      <c r="U519" s="78"/>
      <c r="V519" s="78"/>
      <c r="W519" s="78"/>
      <c r="X519" s="78"/>
      <c r="Y519" s="78"/>
      <c r="Z519" s="78"/>
    </row>
    <row r="520" spans="1:26" ht="12.75" customHeight="1">
      <c r="A520" s="73" t="s">
        <v>843</v>
      </c>
      <c r="B520" s="73" t="s">
        <v>1496</v>
      </c>
      <c r="C520" s="74" t="s">
        <v>843</v>
      </c>
      <c r="D520" s="75" t="s">
        <v>1497</v>
      </c>
      <c r="E520" s="76">
        <v>0</v>
      </c>
      <c r="F520" s="106" t="s">
        <v>1500</v>
      </c>
      <c r="G520" s="78"/>
      <c r="H520" s="78"/>
      <c r="I520" s="78"/>
      <c r="J520" s="78"/>
      <c r="K520" s="78"/>
      <c r="L520" s="78"/>
      <c r="M520" s="78"/>
      <c r="N520" s="78"/>
      <c r="O520" s="78"/>
      <c r="P520" s="78"/>
      <c r="Q520" s="78"/>
      <c r="R520" s="78"/>
      <c r="S520" s="78"/>
      <c r="T520" s="78"/>
      <c r="U520" s="78"/>
      <c r="V520" s="78"/>
      <c r="W520" s="78"/>
      <c r="X520" s="78"/>
      <c r="Y520" s="78"/>
      <c r="Z520" s="78"/>
    </row>
    <row r="521" spans="1:26" ht="12.75" customHeight="1">
      <c r="A521" s="195"/>
      <c r="B521" s="195"/>
      <c r="C521" s="196"/>
      <c r="D521" s="197"/>
      <c r="E521" s="196"/>
      <c r="F521" s="196"/>
      <c r="G521" s="78"/>
      <c r="H521" s="78"/>
      <c r="I521" s="78"/>
      <c r="J521" s="78"/>
      <c r="K521" s="78"/>
      <c r="L521" s="78"/>
      <c r="M521" s="78"/>
      <c r="N521" s="78"/>
      <c r="O521" s="78"/>
      <c r="P521" s="78"/>
      <c r="Q521" s="78"/>
      <c r="R521" s="78"/>
      <c r="S521" s="78"/>
      <c r="T521" s="78"/>
      <c r="U521" s="78"/>
      <c r="V521" s="78"/>
      <c r="W521" s="78"/>
      <c r="X521" s="78"/>
      <c r="Y521" s="78"/>
      <c r="Z521" s="78"/>
    </row>
    <row r="522" spans="1:26" ht="12.75" customHeight="1">
      <c r="A522" s="195"/>
      <c r="B522" s="195"/>
      <c r="C522" s="196"/>
      <c r="D522" s="197"/>
      <c r="E522" s="196"/>
      <c r="F522" s="196"/>
      <c r="G522" s="78"/>
      <c r="H522" s="78"/>
      <c r="I522" s="78"/>
      <c r="J522" s="78"/>
      <c r="K522" s="78"/>
      <c r="L522" s="78"/>
      <c r="M522" s="78"/>
      <c r="N522" s="78"/>
      <c r="O522" s="78"/>
      <c r="P522" s="78"/>
      <c r="Q522" s="78"/>
      <c r="R522" s="78"/>
      <c r="S522" s="78"/>
      <c r="T522" s="78"/>
      <c r="U522" s="78"/>
      <c r="V522" s="78"/>
      <c r="W522" s="78"/>
      <c r="X522" s="78"/>
      <c r="Y522" s="78"/>
      <c r="Z522" s="78"/>
    </row>
    <row r="523" spans="1:26" ht="12.75" customHeight="1">
      <c r="A523" s="195"/>
      <c r="B523" s="195"/>
      <c r="C523" s="196"/>
      <c r="D523" s="197"/>
      <c r="E523" s="196"/>
      <c r="F523" s="196"/>
      <c r="G523" s="78"/>
      <c r="H523" s="78"/>
      <c r="I523" s="78"/>
      <c r="J523" s="78"/>
      <c r="K523" s="78"/>
      <c r="L523" s="78"/>
      <c r="M523" s="78"/>
      <c r="N523" s="78"/>
      <c r="O523" s="78"/>
      <c r="P523" s="78"/>
      <c r="Q523" s="78"/>
      <c r="R523" s="78"/>
      <c r="S523" s="78"/>
      <c r="T523" s="78"/>
      <c r="U523" s="78"/>
      <c r="V523" s="78"/>
      <c r="W523" s="78"/>
      <c r="X523" s="78"/>
      <c r="Y523" s="78"/>
      <c r="Z523" s="78"/>
    </row>
    <row r="524" spans="1:26" ht="12.75" customHeight="1">
      <c r="A524" s="195"/>
      <c r="B524" s="195"/>
      <c r="C524" s="196"/>
      <c r="D524" s="197"/>
      <c r="E524" s="196"/>
      <c r="F524" s="196"/>
      <c r="G524" s="78"/>
      <c r="H524" s="78"/>
      <c r="I524" s="78"/>
      <c r="J524" s="78"/>
      <c r="K524" s="78"/>
      <c r="L524" s="78"/>
      <c r="M524" s="78"/>
      <c r="N524" s="78"/>
      <c r="O524" s="78"/>
      <c r="P524" s="78"/>
      <c r="Q524" s="78"/>
      <c r="R524" s="78"/>
      <c r="S524" s="78"/>
      <c r="T524" s="78"/>
      <c r="U524" s="78"/>
      <c r="V524" s="78"/>
      <c r="W524" s="78"/>
      <c r="X524" s="78"/>
      <c r="Y524" s="78"/>
      <c r="Z524" s="78"/>
    </row>
    <row r="525" spans="1:26" ht="12.75" customHeight="1">
      <c r="A525" s="195"/>
      <c r="B525" s="195"/>
      <c r="C525" s="196"/>
      <c r="D525" s="197"/>
      <c r="E525" s="196"/>
      <c r="F525" s="196"/>
      <c r="G525" s="78"/>
      <c r="H525" s="78"/>
      <c r="I525" s="78"/>
      <c r="J525" s="78"/>
      <c r="K525" s="78"/>
      <c r="L525" s="78"/>
      <c r="M525" s="78"/>
      <c r="N525" s="78"/>
      <c r="O525" s="78"/>
      <c r="P525" s="78"/>
      <c r="Q525" s="78"/>
      <c r="R525" s="78"/>
      <c r="S525" s="78"/>
      <c r="T525" s="78"/>
      <c r="U525" s="78"/>
      <c r="V525" s="78"/>
      <c r="W525" s="78"/>
      <c r="X525" s="78"/>
      <c r="Y525" s="78"/>
      <c r="Z525" s="78"/>
    </row>
    <row r="526" spans="1:26" ht="12.75" customHeight="1">
      <c r="A526" s="195"/>
      <c r="B526" s="195"/>
      <c r="C526" s="196"/>
      <c r="D526" s="197"/>
      <c r="E526" s="196"/>
      <c r="F526" s="196"/>
      <c r="G526" s="78"/>
      <c r="H526" s="78"/>
      <c r="I526" s="78"/>
      <c r="J526" s="78"/>
      <c r="K526" s="78"/>
      <c r="L526" s="78"/>
      <c r="M526" s="78"/>
      <c r="N526" s="78"/>
      <c r="O526" s="78"/>
      <c r="P526" s="78"/>
      <c r="Q526" s="78"/>
      <c r="R526" s="78"/>
      <c r="S526" s="78"/>
      <c r="T526" s="78"/>
      <c r="U526" s="78"/>
      <c r="V526" s="78"/>
      <c r="W526" s="78"/>
      <c r="X526" s="78"/>
      <c r="Y526" s="78"/>
      <c r="Z526" s="78"/>
    </row>
    <row r="527" spans="1:26" ht="12.75" customHeight="1">
      <c r="A527" s="195"/>
      <c r="B527" s="195"/>
      <c r="C527" s="196"/>
      <c r="D527" s="197"/>
      <c r="E527" s="196"/>
      <c r="F527" s="196"/>
      <c r="G527" s="78"/>
      <c r="H527" s="78"/>
      <c r="I527" s="78"/>
      <c r="J527" s="78"/>
      <c r="K527" s="78"/>
      <c r="L527" s="78"/>
      <c r="M527" s="78"/>
      <c r="N527" s="78"/>
      <c r="O527" s="78"/>
      <c r="P527" s="78"/>
      <c r="Q527" s="78"/>
      <c r="R527" s="78"/>
      <c r="S527" s="78"/>
      <c r="T527" s="78"/>
      <c r="U527" s="78"/>
      <c r="V527" s="78"/>
      <c r="W527" s="78"/>
      <c r="X527" s="78"/>
      <c r="Y527" s="78"/>
      <c r="Z527" s="78"/>
    </row>
    <row r="528" spans="1:26" ht="12.75" customHeight="1">
      <c r="A528" s="195"/>
      <c r="B528" s="195"/>
      <c r="C528" s="196"/>
      <c r="D528" s="197"/>
      <c r="E528" s="196"/>
      <c r="F528" s="196"/>
      <c r="G528" s="78"/>
      <c r="H528" s="78"/>
      <c r="I528" s="78"/>
      <c r="J528" s="78"/>
      <c r="K528" s="78"/>
      <c r="L528" s="78"/>
      <c r="M528" s="78"/>
      <c r="N528" s="78"/>
      <c r="O528" s="78"/>
      <c r="P528" s="78"/>
      <c r="Q528" s="78"/>
      <c r="R528" s="78"/>
      <c r="S528" s="78"/>
      <c r="T528" s="78"/>
      <c r="U528" s="78"/>
      <c r="V528" s="78"/>
      <c r="W528" s="78"/>
      <c r="X528" s="78"/>
      <c r="Y528" s="78"/>
      <c r="Z528" s="78"/>
    </row>
    <row r="529" spans="1:26" ht="12.75" customHeight="1">
      <c r="A529" s="195"/>
      <c r="B529" s="195"/>
      <c r="C529" s="196"/>
      <c r="D529" s="197"/>
      <c r="E529" s="196"/>
      <c r="F529" s="196"/>
      <c r="G529" s="78"/>
      <c r="H529" s="78"/>
      <c r="I529" s="78"/>
      <c r="J529" s="78"/>
      <c r="K529" s="78"/>
      <c r="L529" s="78"/>
      <c r="M529" s="78"/>
      <c r="N529" s="78"/>
      <c r="O529" s="78"/>
      <c r="P529" s="78"/>
      <c r="Q529" s="78"/>
      <c r="R529" s="78"/>
      <c r="S529" s="78"/>
      <c r="T529" s="78"/>
      <c r="U529" s="78"/>
      <c r="V529" s="78"/>
      <c r="W529" s="78"/>
      <c r="X529" s="78"/>
      <c r="Y529" s="78"/>
      <c r="Z529" s="78"/>
    </row>
    <row r="530" spans="1:26" ht="12.75" customHeight="1">
      <c r="A530" s="195"/>
      <c r="B530" s="195"/>
      <c r="C530" s="196"/>
      <c r="D530" s="197"/>
      <c r="E530" s="196"/>
      <c r="F530" s="196"/>
      <c r="G530" s="78"/>
      <c r="H530" s="78"/>
      <c r="I530" s="78"/>
      <c r="J530" s="78"/>
      <c r="K530" s="78"/>
      <c r="L530" s="78"/>
      <c r="M530" s="78"/>
      <c r="N530" s="78"/>
      <c r="O530" s="78"/>
      <c r="P530" s="78"/>
      <c r="Q530" s="78"/>
      <c r="R530" s="78"/>
      <c r="S530" s="78"/>
      <c r="T530" s="78"/>
      <c r="U530" s="78"/>
      <c r="V530" s="78"/>
      <c r="W530" s="78"/>
      <c r="X530" s="78"/>
      <c r="Y530" s="78"/>
      <c r="Z530" s="78"/>
    </row>
    <row r="531" spans="1:26" ht="12.75" customHeight="1">
      <c r="A531" s="195"/>
      <c r="B531" s="195"/>
      <c r="C531" s="196"/>
      <c r="D531" s="197"/>
      <c r="E531" s="196"/>
      <c r="F531" s="196"/>
      <c r="G531" s="78"/>
      <c r="H531" s="78"/>
      <c r="I531" s="78"/>
      <c r="J531" s="78"/>
      <c r="K531" s="78"/>
      <c r="L531" s="78"/>
      <c r="M531" s="78"/>
      <c r="N531" s="78"/>
      <c r="O531" s="78"/>
      <c r="P531" s="78"/>
      <c r="Q531" s="78"/>
      <c r="R531" s="78"/>
      <c r="S531" s="78"/>
      <c r="T531" s="78"/>
      <c r="U531" s="78"/>
      <c r="V531" s="78"/>
      <c r="W531" s="78"/>
      <c r="X531" s="78"/>
      <c r="Y531" s="78"/>
      <c r="Z531" s="78"/>
    </row>
    <row r="532" spans="1:26" ht="12.75" customHeight="1">
      <c r="A532" s="195"/>
      <c r="B532" s="195"/>
      <c r="C532" s="196"/>
      <c r="D532" s="197"/>
      <c r="E532" s="196"/>
      <c r="F532" s="196"/>
      <c r="G532" s="78"/>
      <c r="H532" s="78"/>
      <c r="I532" s="78"/>
      <c r="J532" s="78"/>
      <c r="K532" s="78"/>
      <c r="L532" s="78"/>
      <c r="M532" s="78"/>
      <c r="N532" s="78"/>
      <c r="O532" s="78"/>
      <c r="P532" s="78"/>
      <c r="Q532" s="78"/>
      <c r="R532" s="78"/>
      <c r="S532" s="78"/>
      <c r="T532" s="78"/>
      <c r="U532" s="78"/>
      <c r="V532" s="78"/>
      <c r="W532" s="78"/>
      <c r="X532" s="78"/>
      <c r="Y532" s="78"/>
      <c r="Z532" s="78"/>
    </row>
    <row r="533" spans="1:26" ht="12.75" customHeight="1">
      <c r="A533" s="195"/>
      <c r="B533" s="195"/>
      <c r="C533" s="196"/>
      <c r="D533" s="197"/>
      <c r="E533" s="196"/>
      <c r="F533" s="196"/>
      <c r="G533" s="78"/>
      <c r="H533" s="78"/>
      <c r="I533" s="78"/>
      <c r="J533" s="78"/>
      <c r="K533" s="78"/>
      <c r="L533" s="78"/>
      <c r="M533" s="78"/>
      <c r="N533" s="78"/>
      <c r="O533" s="78"/>
      <c r="P533" s="78"/>
      <c r="Q533" s="78"/>
      <c r="R533" s="78"/>
      <c r="S533" s="78"/>
      <c r="T533" s="78"/>
      <c r="U533" s="78"/>
      <c r="V533" s="78"/>
      <c r="W533" s="78"/>
      <c r="X533" s="78"/>
      <c r="Y533" s="78"/>
      <c r="Z533" s="78"/>
    </row>
    <row r="534" spans="1:26" ht="12.75" customHeight="1">
      <c r="A534" s="195"/>
      <c r="B534" s="195"/>
      <c r="C534" s="196"/>
      <c r="D534" s="197"/>
      <c r="E534" s="196"/>
      <c r="F534" s="196"/>
      <c r="G534" s="78"/>
      <c r="H534" s="78"/>
      <c r="I534" s="78"/>
      <c r="J534" s="78"/>
      <c r="K534" s="78"/>
      <c r="L534" s="78"/>
      <c r="M534" s="78"/>
      <c r="N534" s="78"/>
      <c r="O534" s="78"/>
      <c r="P534" s="78"/>
      <c r="Q534" s="78"/>
      <c r="R534" s="78"/>
      <c r="S534" s="78"/>
      <c r="T534" s="78"/>
      <c r="U534" s="78"/>
      <c r="V534" s="78"/>
      <c r="W534" s="78"/>
      <c r="X534" s="78"/>
      <c r="Y534" s="78"/>
      <c r="Z534" s="78"/>
    </row>
    <row r="535" spans="1:26" ht="12.75" customHeight="1">
      <c r="A535" s="195"/>
      <c r="B535" s="195"/>
      <c r="C535" s="196"/>
      <c r="D535" s="197"/>
      <c r="E535" s="196"/>
      <c r="F535" s="196"/>
      <c r="G535" s="78"/>
      <c r="H535" s="78"/>
      <c r="I535" s="78"/>
      <c r="J535" s="78"/>
      <c r="K535" s="78"/>
      <c r="L535" s="78"/>
      <c r="M535" s="78"/>
      <c r="N535" s="78"/>
      <c r="O535" s="78"/>
      <c r="P535" s="78"/>
      <c r="Q535" s="78"/>
      <c r="R535" s="78"/>
      <c r="S535" s="78"/>
      <c r="T535" s="78"/>
      <c r="U535" s="78"/>
      <c r="V535" s="78"/>
      <c r="W535" s="78"/>
      <c r="X535" s="78"/>
      <c r="Y535" s="78"/>
      <c r="Z535" s="78"/>
    </row>
    <row r="536" spans="1:26" ht="12.75" customHeight="1">
      <c r="A536" s="195"/>
      <c r="B536" s="195"/>
      <c r="C536" s="196"/>
      <c r="D536" s="197"/>
      <c r="E536" s="196"/>
      <c r="F536" s="196"/>
      <c r="G536" s="78"/>
      <c r="H536" s="78"/>
      <c r="I536" s="78"/>
      <c r="J536" s="78"/>
      <c r="K536" s="78"/>
      <c r="L536" s="78"/>
      <c r="M536" s="78"/>
      <c r="N536" s="78"/>
      <c r="O536" s="78"/>
      <c r="P536" s="78"/>
      <c r="Q536" s="78"/>
      <c r="R536" s="78"/>
      <c r="S536" s="78"/>
      <c r="T536" s="78"/>
      <c r="U536" s="78"/>
      <c r="V536" s="78"/>
      <c r="W536" s="78"/>
      <c r="X536" s="78"/>
      <c r="Y536" s="78"/>
      <c r="Z536" s="78"/>
    </row>
    <row r="537" spans="1:26" ht="12.75" customHeight="1">
      <c r="A537" s="195"/>
      <c r="B537" s="195"/>
      <c r="C537" s="196"/>
      <c r="D537" s="197"/>
      <c r="E537" s="196"/>
      <c r="F537" s="196"/>
      <c r="G537" s="78"/>
      <c r="H537" s="78"/>
      <c r="I537" s="78"/>
      <c r="J537" s="78"/>
      <c r="K537" s="78"/>
      <c r="L537" s="78"/>
      <c r="M537" s="78"/>
      <c r="N537" s="78"/>
      <c r="O537" s="78"/>
      <c r="P537" s="78"/>
      <c r="Q537" s="78"/>
      <c r="R537" s="78"/>
      <c r="S537" s="78"/>
      <c r="T537" s="78"/>
      <c r="U537" s="78"/>
      <c r="V537" s="78"/>
      <c r="W537" s="78"/>
      <c r="X537" s="78"/>
      <c r="Y537" s="78"/>
      <c r="Z537" s="78"/>
    </row>
    <row r="538" spans="1:26" ht="12.75" customHeight="1">
      <c r="A538" s="195"/>
      <c r="B538" s="195"/>
      <c r="C538" s="196"/>
      <c r="D538" s="197"/>
      <c r="E538" s="196"/>
      <c r="F538" s="196"/>
      <c r="G538" s="78"/>
      <c r="H538" s="78"/>
      <c r="I538" s="78"/>
      <c r="J538" s="78"/>
      <c r="K538" s="78"/>
      <c r="L538" s="78"/>
      <c r="M538" s="78"/>
      <c r="N538" s="78"/>
      <c r="O538" s="78"/>
      <c r="P538" s="78"/>
      <c r="Q538" s="78"/>
      <c r="R538" s="78"/>
      <c r="S538" s="78"/>
      <c r="T538" s="78"/>
      <c r="U538" s="78"/>
      <c r="V538" s="78"/>
      <c r="W538" s="78"/>
      <c r="X538" s="78"/>
      <c r="Y538" s="78"/>
      <c r="Z538" s="78"/>
    </row>
    <row r="539" spans="1:26" ht="12.75" customHeight="1">
      <c r="A539" s="4" t="s">
        <v>547</v>
      </c>
      <c r="B539" s="31"/>
      <c r="C539" s="31"/>
      <c r="D539" s="31"/>
      <c r="E539" s="196"/>
      <c r="F539" s="196"/>
      <c r="G539" s="78"/>
      <c r="H539" s="78"/>
      <c r="I539" s="78"/>
      <c r="J539" s="78"/>
      <c r="K539" s="78"/>
      <c r="L539" s="78"/>
      <c r="M539" s="78"/>
      <c r="N539" s="78"/>
      <c r="O539" s="78"/>
      <c r="P539" s="78"/>
      <c r="Q539" s="78"/>
      <c r="R539" s="78"/>
      <c r="S539" s="78"/>
      <c r="T539" s="78"/>
      <c r="U539" s="78"/>
      <c r="V539" s="78"/>
      <c r="W539" s="78"/>
      <c r="X539" s="78"/>
      <c r="Y539" s="78"/>
      <c r="Z539" s="78"/>
    </row>
    <row r="540" spans="1:26" ht="12.75" customHeight="1">
      <c r="A540" s="198" t="s">
        <v>758</v>
      </c>
      <c r="B540" s="31" t="s">
        <v>873</v>
      </c>
      <c r="C540" s="31"/>
      <c r="D540" s="31"/>
      <c r="E540" s="196"/>
      <c r="F540" s="196"/>
      <c r="G540" s="78"/>
      <c r="H540" s="78"/>
      <c r="I540" s="78"/>
      <c r="J540" s="78"/>
      <c r="K540" s="78"/>
      <c r="L540" s="78"/>
      <c r="M540" s="78"/>
      <c r="N540" s="78"/>
      <c r="O540" s="78"/>
      <c r="P540" s="78"/>
      <c r="Q540" s="78"/>
      <c r="R540" s="78"/>
      <c r="S540" s="78"/>
      <c r="T540" s="78"/>
      <c r="U540" s="78"/>
      <c r="V540" s="78"/>
      <c r="W540" s="78"/>
      <c r="X540" s="78"/>
      <c r="Y540" s="78"/>
      <c r="Z540" s="78"/>
    </row>
    <row r="541" spans="1:26" ht="12.75" customHeight="1">
      <c r="A541" s="198" t="s">
        <v>751</v>
      </c>
      <c r="B541" s="31" t="s">
        <v>878</v>
      </c>
      <c r="C541" s="31"/>
      <c r="D541" s="31"/>
      <c r="E541" s="196"/>
      <c r="F541" s="196"/>
      <c r="G541" s="78"/>
      <c r="H541" s="78"/>
      <c r="I541" s="78"/>
      <c r="J541" s="78"/>
      <c r="K541" s="78"/>
      <c r="L541" s="78"/>
      <c r="M541" s="78"/>
      <c r="N541" s="78"/>
      <c r="O541" s="78"/>
      <c r="P541" s="78"/>
      <c r="Q541" s="78"/>
      <c r="R541" s="78"/>
      <c r="S541" s="78"/>
      <c r="T541" s="78"/>
      <c r="U541" s="78"/>
      <c r="V541" s="78"/>
      <c r="W541" s="78"/>
      <c r="X541" s="78"/>
      <c r="Y541" s="78"/>
      <c r="Z541" s="78"/>
    </row>
    <row r="542" spans="1:26" ht="12.75" customHeight="1">
      <c r="A542" s="198" t="s">
        <v>773</v>
      </c>
      <c r="B542" s="31" t="s">
        <v>900</v>
      </c>
      <c r="C542" s="31"/>
      <c r="D542" s="31"/>
      <c r="E542" s="196"/>
      <c r="F542" s="196"/>
      <c r="G542" s="78"/>
      <c r="H542" s="78"/>
      <c r="I542" s="78"/>
      <c r="J542" s="78"/>
      <c r="K542" s="78"/>
      <c r="L542" s="78"/>
      <c r="M542" s="78"/>
      <c r="N542" s="78"/>
      <c r="O542" s="78"/>
      <c r="P542" s="78"/>
      <c r="Q542" s="78"/>
      <c r="R542" s="78"/>
      <c r="S542" s="78"/>
      <c r="T542" s="78"/>
      <c r="U542" s="78"/>
      <c r="V542" s="78"/>
      <c r="W542" s="78"/>
      <c r="X542" s="78"/>
      <c r="Y542" s="78"/>
      <c r="Z542" s="78"/>
    </row>
    <row r="543" spans="1:26" ht="12.75" customHeight="1">
      <c r="A543" s="198" t="s">
        <v>841</v>
      </c>
      <c r="B543" s="31" t="s">
        <v>1496</v>
      </c>
      <c r="C543" s="31"/>
      <c r="D543" s="31"/>
      <c r="E543" s="196"/>
      <c r="F543" s="196"/>
      <c r="G543" s="78"/>
      <c r="H543" s="78"/>
      <c r="I543" s="78"/>
      <c r="J543" s="78"/>
      <c r="K543" s="78"/>
      <c r="L543" s="78"/>
      <c r="M543" s="78"/>
      <c r="N543" s="78"/>
      <c r="O543" s="78"/>
      <c r="P543" s="78"/>
      <c r="Q543" s="78"/>
      <c r="R543" s="78"/>
      <c r="S543" s="78"/>
      <c r="T543" s="78"/>
      <c r="U543" s="78"/>
      <c r="V543" s="78"/>
      <c r="W543" s="78"/>
      <c r="X543" s="78"/>
      <c r="Y543" s="78"/>
      <c r="Z543" s="78"/>
    </row>
    <row r="544" spans="1:26" ht="12.75" customHeight="1">
      <c r="A544" s="198" t="s">
        <v>842</v>
      </c>
      <c r="B544" s="31" t="s">
        <v>1496</v>
      </c>
      <c r="C544" s="31"/>
      <c r="D544" s="31"/>
      <c r="E544" s="196"/>
      <c r="F544" s="196"/>
      <c r="G544" s="78"/>
      <c r="H544" s="78"/>
      <c r="I544" s="78"/>
      <c r="J544" s="78"/>
      <c r="K544" s="78"/>
      <c r="L544" s="78"/>
      <c r="M544" s="78"/>
      <c r="N544" s="78"/>
      <c r="O544" s="78"/>
      <c r="P544" s="78"/>
      <c r="Q544" s="78"/>
      <c r="R544" s="78"/>
      <c r="S544" s="78"/>
      <c r="T544" s="78"/>
      <c r="U544" s="78"/>
      <c r="V544" s="78"/>
      <c r="W544" s="78"/>
      <c r="X544" s="78"/>
      <c r="Y544" s="78"/>
      <c r="Z544" s="78"/>
    </row>
    <row r="545" spans="1:26" ht="12.75" customHeight="1">
      <c r="A545" s="198" t="s">
        <v>910</v>
      </c>
      <c r="B545" s="31" t="s">
        <v>911</v>
      </c>
      <c r="C545" s="31"/>
      <c r="D545" s="31"/>
      <c r="E545" s="196"/>
      <c r="F545" s="196"/>
      <c r="G545" s="78"/>
      <c r="H545" s="78"/>
      <c r="I545" s="78"/>
      <c r="J545" s="78"/>
      <c r="K545" s="78"/>
      <c r="L545" s="78"/>
      <c r="M545" s="78"/>
      <c r="N545" s="78"/>
      <c r="O545" s="78"/>
      <c r="P545" s="78"/>
      <c r="Q545" s="78"/>
      <c r="R545" s="78"/>
      <c r="S545" s="78"/>
      <c r="T545" s="78"/>
      <c r="U545" s="78"/>
      <c r="V545" s="78"/>
      <c r="W545" s="78"/>
      <c r="X545" s="78"/>
      <c r="Y545" s="78"/>
      <c r="Z545" s="78"/>
    </row>
    <row r="546" spans="1:26" ht="12.75" customHeight="1">
      <c r="A546" s="198" t="s">
        <v>847</v>
      </c>
      <c r="B546" s="31" t="s">
        <v>918</v>
      </c>
      <c r="C546" s="31"/>
      <c r="D546" s="31"/>
      <c r="E546" s="196"/>
      <c r="F546" s="196"/>
      <c r="G546" s="78"/>
      <c r="H546" s="78"/>
      <c r="I546" s="78"/>
      <c r="J546" s="78"/>
      <c r="K546" s="78"/>
      <c r="L546" s="78"/>
      <c r="M546" s="78"/>
      <c r="N546" s="78"/>
      <c r="O546" s="78"/>
      <c r="P546" s="78"/>
      <c r="Q546" s="78"/>
      <c r="R546" s="78"/>
      <c r="S546" s="78"/>
      <c r="T546" s="78"/>
      <c r="U546" s="78"/>
      <c r="V546" s="78"/>
      <c r="W546" s="78"/>
      <c r="X546" s="78"/>
      <c r="Y546" s="78"/>
      <c r="Z546" s="78"/>
    </row>
    <row r="547" spans="1:26" ht="12.75" customHeight="1">
      <c r="A547" s="198" t="s">
        <v>838</v>
      </c>
      <c r="B547" s="31" t="s">
        <v>929</v>
      </c>
      <c r="C547" s="31"/>
      <c r="D547" s="31"/>
      <c r="E547" s="196"/>
      <c r="F547" s="196"/>
      <c r="G547" s="78"/>
      <c r="H547" s="78"/>
      <c r="I547" s="78"/>
      <c r="J547" s="78"/>
      <c r="K547" s="78"/>
      <c r="L547" s="78"/>
      <c r="M547" s="78"/>
      <c r="N547" s="78"/>
      <c r="O547" s="78"/>
      <c r="P547" s="78"/>
      <c r="Q547" s="78"/>
      <c r="R547" s="78"/>
      <c r="S547" s="78"/>
      <c r="T547" s="78"/>
      <c r="U547" s="78"/>
      <c r="V547" s="78"/>
      <c r="W547" s="78"/>
      <c r="X547" s="78"/>
      <c r="Y547" s="78"/>
      <c r="Z547" s="78"/>
    </row>
    <row r="548" spans="1:26" ht="12.75" customHeight="1">
      <c r="A548" s="198" t="s">
        <v>1019</v>
      </c>
      <c r="B548" s="31" t="s">
        <v>1020</v>
      </c>
      <c r="C548" s="31"/>
      <c r="D548" s="31"/>
      <c r="E548" s="196"/>
      <c r="F548" s="196"/>
      <c r="G548" s="78"/>
      <c r="H548" s="78"/>
      <c r="I548" s="78"/>
      <c r="J548" s="78"/>
      <c r="K548" s="78"/>
      <c r="L548" s="78"/>
      <c r="M548" s="78"/>
      <c r="N548" s="78"/>
      <c r="O548" s="78"/>
      <c r="P548" s="78"/>
      <c r="Q548" s="78"/>
      <c r="R548" s="78"/>
      <c r="S548" s="78"/>
      <c r="T548" s="78"/>
      <c r="U548" s="78"/>
      <c r="V548" s="78"/>
      <c r="W548" s="78"/>
      <c r="X548" s="78"/>
      <c r="Y548" s="78"/>
      <c r="Z548" s="78"/>
    </row>
    <row r="549" spans="1:26" ht="12.75" customHeight="1">
      <c r="A549" s="198" t="s">
        <v>868</v>
      </c>
      <c r="B549" s="31" t="s">
        <v>1027</v>
      </c>
      <c r="C549" s="31"/>
      <c r="D549" s="31"/>
      <c r="E549" s="196"/>
      <c r="F549" s="196"/>
      <c r="G549" s="78"/>
      <c r="H549" s="78"/>
      <c r="I549" s="78"/>
      <c r="J549" s="78"/>
      <c r="K549" s="78"/>
      <c r="L549" s="78"/>
      <c r="M549" s="78"/>
      <c r="N549" s="78"/>
      <c r="O549" s="78"/>
      <c r="P549" s="78"/>
      <c r="Q549" s="78"/>
      <c r="R549" s="78"/>
      <c r="S549" s="78"/>
      <c r="T549" s="78"/>
      <c r="U549" s="78"/>
      <c r="V549" s="78"/>
      <c r="W549" s="78"/>
      <c r="X549" s="78"/>
      <c r="Y549" s="78"/>
      <c r="Z549" s="78"/>
    </row>
    <row r="550" spans="1:26" ht="12.75" customHeight="1">
      <c r="A550" s="198" t="s">
        <v>867</v>
      </c>
      <c r="B550" s="31" t="s">
        <v>1031</v>
      </c>
      <c r="C550" s="31"/>
      <c r="D550" s="31"/>
      <c r="E550" s="196"/>
      <c r="F550" s="196"/>
      <c r="G550" s="78"/>
      <c r="H550" s="78"/>
      <c r="I550" s="78"/>
      <c r="J550" s="78"/>
      <c r="K550" s="78"/>
      <c r="L550" s="78"/>
      <c r="M550" s="78"/>
      <c r="N550" s="78"/>
      <c r="O550" s="78"/>
      <c r="P550" s="78"/>
      <c r="Q550" s="78"/>
      <c r="R550" s="78"/>
      <c r="S550" s="78"/>
      <c r="T550" s="78"/>
      <c r="U550" s="78"/>
      <c r="V550" s="78"/>
      <c r="W550" s="78"/>
      <c r="X550" s="78"/>
      <c r="Y550" s="78"/>
      <c r="Z550" s="78"/>
    </row>
    <row r="551" spans="1:26" ht="12.75" customHeight="1">
      <c r="A551" s="198" t="s">
        <v>792</v>
      </c>
      <c r="B551" s="31" t="s">
        <v>1036</v>
      </c>
      <c r="C551" s="31"/>
      <c r="D551" s="31"/>
      <c r="E551" s="196"/>
      <c r="F551" s="196"/>
      <c r="G551" s="78"/>
      <c r="H551" s="78"/>
      <c r="I551" s="78"/>
      <c r="J551" s="78"/>
      <c r="K551" s="78"/>
      <c r="L551" s="78"/>
      <c r="M551" s="78"/>
      <c r="N551" s="78"/>
      <c r="O551" s="78"/>
      <c r="P551" s="78"/>
      <c r="Q551" s="78"/>
      <c r="R551" s="78"/>
      <c r="S551" s="78"/>
      <c r="T551" s="78"/>
      <c r="U551" s="78"/>
      <c r="V551" s="78"/>
      <c r="W551" s="78"/>
      <c r="X551" s="78"/>
      <c r="Y551" s="78"/>
      <c r="Z551" s="78"/>
    </row>
    <row r="552" spans="1:26" ht="12.75" customHeight="1">
      <c r="A552" s="198" t="s">
        <v>784</v>
      </c>
      <c r="B552" s="31" t="s">
        <v>1048</v>
      </c>
      <c r="C552" s="31"/>
      <c r="D552" s="31"/>
      <c r="E552" s="196"/>
      <c r="F552" s="196"/>
      <c r="G552" s="78"/>
      <c r="H552" s="78"/>
      <c r="I552" s="78"/>
      <c r="J552" s="78"/>
      <c r="K552" s="78"/>
      <c r="L552" s="78"/>
      <c r="M552" s="78"/>
      <c r="N552" s="78"/>
      <c r="O552" s="78"/>
      <c r="P552" s="78"/>
      <c r="Q552" s="78"/>
      <c r="R552" s="78"/>
      <c r="S552" s="78"/>
      <c r="T552" s="78"/>
      <c r="U552" s="78"/>
      <c r="V552" s="78"/>
      <c r="W552" s="78"/>
      <c r="X552" s="78"/>
      <c r="Y552" s="78"/>
      <c r="Z552" s="78"/>
    </row>
    <row r="553" spans="1:26" ht="12.75" customHeight="1">
      <c r="A553" s="198" t="s">
        <v>680</v>
      </c>
      <c r="B553" s="31" t="s">
        <v>1081</v>
      </c>
      <c r="C553" s="31"/>
      <c r="D553" s="31"/>
      <c r="E553" s="196"/>
      <c r="F553" s="196"/>
      <c r="G553" s="78"/>
      <c r="H553" s="78"/>
      <c r="I553" s="78"/>
      <c r="J553" s="78"/>
      <c r="K553" s="78"/>
      <c r="L553" s="78"/>
      <c r="M553" s="78"/>
      <c r="N553" s="78"/>
      <c r="O553" s="78"/>
      <c r="P553" s="78"/>
      <c r="Q553" s="78"/>
      <c r="R553" s="78"/>
      <c r="S553" s="78"/>
      <c r="T553" s="78"/>
      <c r="U553" s="78"/>
      <c r="V553" s="78"/>
      <c r="W553" s="78"/>
      <c r="X553" s="78"/>
      <c r="Y553" s="78"/>
      <c r="Z553" s="78"/>
    </row>
    <row r="554" spans="1:26" ht="12.75" customHeight="1">
      <c r="A554" s="198" t="s">
        <v>770</v>
      </c>
      <c r="B554" s="31" t="s">
        <v>1084</v>
      </c>
      <c r="C554" s="31"/>
      <c r="D554" s="31"/>
      <c r="E554" s="196"/>
      <c r="F554" s="196"/>
      <c r="G554" s="78"/>
      <c r="H554" s="78"/>
      <c r="I554" s="78"/>
      <c r="J554" s="78"/>
      <c r="K554" s="78"/>
      <c r="L554" s="78"/>
      <c r="M554" s="78"/>
      <c r="N554" s="78"/>
      <c r="O554" s="78"/>
      <c r="P554" s="78"/>
      <c r="Q554" s="78"/>
      <c r="R554" s="78"/>
      <c r="S554" s="78"/>
      <c r="T554" s="78"/>
      <c r="U554" s="78"/>
      <c r="V554" s="78"/>
      <c r="W554" s="78"/>
      <c r="X554" s="78"/>
      <c r="Y554" s="78"/>
      <c r="Z554" s="78"/>
    </row>
    <row r="555" spans="1:26" ht="12.75" customHeight="1">
      <c r="A555" s="198" t="s">
        <v>719</v>
      </c>
      <c r="B555" s="31" t="s">
        <v>1094</v>
      </c>
      <c r="C555" s="31"/>
      <c r="D555" s="31"/>
      <c r="E555" s="196"/>
      <c r="F555" s="196"/>
      <c r="G555" s="78"/>
      <c r="H555" s="78"/>
      <c r="I555" s="78"/>
      <c r="J555" s="78"/>
      <c r="K555" s="78"/>
      <c r="L555" s="78"/>
      <c r="M555" s="78"/>
      <c r="N555" s="78"/>
      <c r="O555" s="78"/>
      <c r="P555" s="78"/>
      <c r="Q555" s="78"/>
      <c r="R555" s="78"/>
      <c r="S555" s="78"/>
      <c r="T555" s="78"/>
      <c r="U555" s="78"/>
      <c r="V555" s="78"/>
      <c r="W555" s="78"/>
      <c r="X555" s="78"/>
      <c r="Y555" s="78"/>
      <c r="Z555" s="78"/>
    </row>
    <row r="556" spans="1:26" ht="12.75" customHeight="1">
      <c r="A556" s="198" t="s">
        <v>1098</v>
      </c>
      <c r="B556" s="31" t="s">
        <v>1094</v>
      </c>
      <c r="C556" s="31"/>
      <c r="D556" s="31"/>
      <c r="E556" s="196"/>
      <c r="F556" s="196"/>
      <c r="G556" s="78"/>
      <c r="H556" s="78"/>
      <c r="I556" s="78"/>
      <c r="J556" s="78"/>
      <c r="K556" s="78"/>
      <c r="L556" s="78"/>
      <c r="M556" s="78"/>
      <c r="N556" s="78"/>
      <c r="O556" s="78"/>
      <c r="P556" s="78"/>
      <c r="Q556" s="78"/>
      <c r="R556" s="78"/>
      <c r="S556" s="78"/>
      <c r="T556" s="78"/>
      <c r="U556" s="78"/>
      <c r="V556" s="78"/>
      <c r="W556" s="78"/>
      <c r="X556" s="78"/>
      <c r="Y556" s="78"/>
      <c r="Z556" s="78"/>
    </row>
    <row r="557" spans="1:26" ht="12.75" customHeight="1">
      <c r="A557" s="198" t="s">
        <v>1103</v>
      </c>
      <c r="B557" s="31" t="s">
        <v>1094</v>
      </c>
      <c r="C557" s="31"/>
      <c r="D557" s="197"/>
      <c r="E557" s="196"/>
      <c r="F557" s="196"/>
      <c r="G557" s="78"/>
      <c r="H557" s="78"/>
      <c r="I557" s="78"/>
      <c r="J557" s="78"/>
      <c r="K557" s="78"/>
      <c r="L557" s="78"/>
      <c r="M557" s="78"/>
      <c r="N557" s="78"/>
      <c r="O557" s="78"/>
      <c r="P557" s="78"/>
      <c r="Q557" s="78"/>
      <c r="R557" s="78"/>
      <c r="S557" s="78"/>
      <c r="T557" s="78"/>
      <c r="U557" s="78"/>
      <c r="V557" s="78"/>
      <c r="W557" s="78"/>
      <c r="X557" s="78"/>
      <c r="Y557" s="78"/>
      <c r="Z557" s="78"/>
    </row>
    <row r="558" spans="1:26" ht="12.75" customHeight="1">
      <c r="A558" s="198" t="s">
        <v>1106</v>
      </c>
      <c r="B558" s="31" t="s">
        <v>1094</v>
      </c>
      <c r="C558" s="31"/>
      <c r="D558" s="197"/>
      <c r="E558" s="196"/>
      <c r="F558" s="196"/>
      <c r="G558" s="78"/>
      <c r="H558" s="78"/>
      <c r="I558" s="78"/>
      <c r="J558" s="78"/>
      <c r="K558" s="78"/>
      <c r="L558" s="78"/>
      <c r="M558" s="78"/>
      <c r="N558" s="78"/>
      <c r="O558" s="78"/>
      <c r="P558" s="78"/>
      <c r="Q558" s="78"/>
      <c r="R558" s="78"/>
      <c r="S558" s="78"/>
      <c r="T558" s="78"/>
      <c r="U558" s="78"/>
      <c r="V558" s="78"/>
      <c r="W558" s="78"/>
      <c r="X558" s="78"/>
      <c r="Y558" s="78"/>
      <c r="Z558" s="78"/>
    </row>
    <row r="559" spans="1:26" ht="12.75" customHeight="1">
      <c r="A559" s="198" t="s">
        <v>1115</v>
      </c>
      <c r="B559" s="31" t="s">
        <v>1094</v>
      </c>
      <c r="C559" s="31"/>
      <c r="D559" s="197"/>
      <c r="E559" s="196"/>
      <c r="F559" s="196"/>
      <c r="G559" s="78"/>
      <c r="H559" s="78"/>
      <c r="I559" s="78"/>
      <c r="J559" s="78"/>
      <c r="K559" s="78"/>
      <c r="L559" s="78"/>
      <c r="M559" s="78"/>
      <c r="N559" s="78"/>
      <c r="O559" s="78"/>
      <c r="P559" s="78"/>
      <c r="Q559" s="78"/>
      <c r="R559" s="78"/>
      <c r="S559" s="78"/>
      <c r="T559" s="78"/>
      <c r="U559" s="78"/>
      <c r="V559" s="78"/>
      <c r="W559" s="78"/>
      <c r="X559" s="78"/>
      <c r="Y559" s="78"/>
      <c r="Z559" s="78"/>
    </row>
    <row r="560" spans="1:26" ht="12.75" customHeight="1">
      <c r="A560" s="198" t="s">
        <v>804</v>
      </c>
      <c r="B560" s="31" t="s">
        <v>1120</v>
      </c>
      <c r="C560" s="31"/>
      <c r="D560" s="197"/>
      <c r="E560" s="196"/>
      <c r="F560" s="196"/>
      <c r="G560" s="78"/>
      <c r="H560" s="78"/>
      <c r="I560" s="78"/>
      <c r="J560" s="78"/>
      <c r="K560" s="78"/>
      <c r="L560" s="78"/>
      <c r="M560" s="78"/>
      <c r="N560" s="78"/>
      <c r="O560" s="78"/>
      <c r="P560" s="78"/>
      <c r="Q560" s="78"/>
      <c r="R560" s="78"/>
      <c r="S560" s="78"/>
      <c r="T560" s="78"/>
      <c r="U560" s="78"/>
      <c r="V560" s="78"/>
      <c r="W560" s="78"/>
      <c r="X560" s="78"/>
      <c r="Y560" s="78"/>
      <c r="Z560" s="78"/>
    </row>
    <row r="561" spans="1:26" ht="12.75" customHeight="1">
      <c r="A561" s="198" t="s">
        <v>829</v>
      </c>
      <c r="B561" s="31" t="s">
        <v>1137</v>
      </c>
      <c r="C561" s="31"/>
      <c r="D561" s="197"/>
      <c r="E561" s="196"/>
      <c r="F561" s="196"/>
      <c r="G561" s="78"/>
      <c r="H561" s="78"/>
      <c r="I561" s="78"/>
      <c r="J561" s="78"/>
      <c r="K561" s="78"/>
      <c r="L561" s="78"/>
      <c r="M561" s="78"/>
      <c r="N561" s="78"/>
      <c r="O561" s="78"/>
      <c r="P561" s="78"/>
      <c r="Q561" s="78"/>
      <c r="R561" s="78"/>
      <c r="S561" s="78"/>
      <c r="T561" s="78"/>
      <c r="U561" s="78"/>
      <c r="V561" s="78"/>
      <c r="W561" s="78"/>
      <c r="X561" s="78"/>
      <c r="Y561" s="78"/>
      <c r="Z561" s="78"/>
    </row>
    <row r="562" spans="1:26" ht="12.75" customHeight="1">
      <c r="A562" s="198" t="s">
        <v>1141</v>
      </c>
      <c r="B562" s="31" t="s">
        <v>1142</v>
      </c>
      <c r="C562" s="31"/>
      <c r="D562" s="197"/>
      <c r="E562" s="196"/>
      <c r="F562" s="196"/>
      <c r="G562" s="78"/>
      <c r="H562" s="78"/>
      <c r="I562" s="78"/>
      <c r="J562" s="78"/>
      <c r="K562" s="78"/>
      <c r="L562" s="78"/>
      <c r="M562" s="78"/>
      <c r="N562" s="78"/>
      <c r="O562" s="78"/>
      <c r="P562" s="78"/>
      <c r="Q562" s="78"/>
      <c r="R562" s="78"/>
      <c r="S562" s="78"/>
      <c r="T562" s="78"/>
      <c r="U562" s="78"/>
      <c r="V562" s="78"/>
      <c r="W562" s="78"/>
      <c r="X562" s="78"/>
      <c r="Y562" s="78"/>
      <c r="Z562" s="78"/>
    </row>
    <row r="563" spans="1:26" ht="12.75" customHeight="1">
      <c r="A563" s="198" t="s">
        <v>1169</v>
      </c>
      <c r="B563" s="31" t="s">
        <v>1170</v>
      </c>
      <c r="C563" s="31"/>
      <c r="D563" s="197"/>
      <c r="E563" s="196"/>
      <c r="F563" s="196"/>
      <c r="G563" s="78"/>
      <c r="H563" s="78"/>
      <c r="I563" s="78"/>
      <c r="J563" s="78"/>
      <c r="K563" s="78"/>
      <c r="L563" s="78"/>
      <c r="M563" s="78"/>
      <c r="N563" s="78"/>
      <c r="O563" s="78"/>
      <c r="P563" s="78"/>
      <c r="Q563" s="78"/>
      <c r="R563" s="78"/>
      <c r="S563" s="78"/>
      <c r="T563" s="78"/>
      <c r="U563" s="78"/>
      <c r="V563" s="78"/>
      <c r="W563" s="78"/>
      <c r="X563" s="78"/>
      <c r="Y563" s="78"/>
      <c r="Z563" s="78"/>
    </row>
    <row r="564" spans="1:26" ht="12.75" customHeight="1">
      <c r="A564" s="198" t="s">
        <v>1173</v>
      </c>
      <c r="B564" s="31" t="s">
        <v>1174</v>
      </c>
      <c r="C564" s="31"/>
      <c r="D564" s="197"/>
      <c r="E564" s="196"/>
      <c r="F564" s="196"/>
      <c r="G564" s="78"/>
      <c r="H564" s="78"/>
      <c r="I564" s="78"/>
      <c r="J564" s="78"/>
      <c r="K564" s="78"/>
      <c r="L564" s="78"/>
      <c r="M564" s="78"/>
      <c r="N564" s="78"/>
      <c r="O564" s="78"/>
      <c r="P564" s="78"/>
      <c r="Q564" s="78"/>
      <c r="R564" s="78"/>
      <c r="S564" s="78"/>
      <c r="T564" s="78"/>
      <c r="U564" s="78"/>
      <c r="V564" s="78"/>
      <c r="W564" s="78"/>
      <c r="X564" s="78"/>
      <c r="Y564" s="78"/>
      <c r="Z564" s="78"/>
    </row>
    <row r="565" spans="1:26" ht="12.75" customHeight="1">
      <c r="A565" s="198" t="s">
        <v>843</v>
      </c>
      <c r="B565" s="31" t="s">
        <v>1496</v>
      </c>
      <c r="C565" s="31"/>
      <c r="D565" s="197"/>
      <c r="E565" s="196"/>
      <c r="F565" s="196"/>
      <c r="G565" s="78"/>
      <c r="H565" s="78"/>
      <c r="I565" s="78"/>
      <c r="J565" s="78"/>
      <c r="K565" s="78"/>
      <c r="L565" s="78"/>
      <c r="M565" s="78"/>
      <c r="N565" s="78"/>
      <c r="O565" s="78"/>
      <c r="P565" s="78"/>
      <c r="Q565" s="78"/>
      <c r="R565" s="78"/>
      <c r="S565" s="78"/>
      <c r="T565" s="78"/>
      <c r="U565" s="78"/>
      <c r="V565" s="78"/>
      <c r="W565" s="78"/>
      <c r="X565" s="78"/>
      <c r="Y565" s="78"/>
      <c r="Z565" s="78"/>
    </row>
    <row r="566" spans="1:26" ht="12.75" customHeight="1">
      <c r="A566" s="198" t="s">
        <v>687</v>
      </c>
      <c r="B566" s="31" t="s">
        <v>1180</v>
      </c>
      <c r="C566" s="31"/>
      <c r="D566" s="197"/>
      <c r="E566" s="196"/>
      <c r="F566" s="196"/>
      <c r="G566" s="78"/>
      <c r="H566" s="78"/>
      <c r="I566" s="78"/>
      <c r="J566" s="78"/>
      <c r="K566" s="78"/>
      <c r="L566" s="78"/>
      <c r="M566" s="78"/>
      <c r="N566" s="78"/>
      <c r="O566" s="78"/>
      <c r="P566" s="78"/>
      <c r="Q566" s="78"/>
      <c r="R566" s="78"/>
      <c r="S566" s="78"/>
      <c r="T566" s="78"/>
      <c r="U566" s="78"/>
      <c r="V566" s="78"/>
      <c r="W566" s="78"/>
      <c r="X566" s="78"/>
      <c r="Y566" s="78"/>
      <c r="Z566" s="78"/>
    </row>
    <row r="567" spans="1:26" ht="12.75" customHeight="1">
      <c r="A567" s="198" t="s">
        <v>1183</v>
      </c>
      <c r="B567" s="31" t="s">
        <v>1184</v>
      </c>
      <c r="C567" s="31"/>
      <c r="D567" s="197"/>
      <c r="E567" s="196"/>
      <c r="F567" s="196"/>
      <c r="G567" s="78"/>
      <c r="H567" s="78"/>
      <c r="I567" s="78"/>
      <c r="J567" s="78"/>
      <c r="K567" s="78"/>
      <c r="L567" s="78"/>
      <c r="M567" s="78"/>
      <c r="N567" s="78"/>
      <c r="O567" s="78"/>
      <c r="P567" s="78"/>
      <c r="Q567" s="78"/>
      <c r="R567" s="78"/>
      <c r="S567" s="78"/>
      <c r="T567" s="78"/>
      <c r="U567" s="78"/>
      <c r="V567" s="78"/>
      <c r="W567" s="78"/>
      <c r="X567" s="78"/>
      <c r="Y567" s="78"/>
      <c r="Z567" s="78"/>
    </row>
    <row r="568" spans="1:26" ht="12.75" customHeight="1">
      <c r="A568" s="198" t="s">
        <v>764</v>
      </c>
      <c r="B568" s="31" t="s">
        <v>1188</v>
      </c>
      <c r="C568" s="31"/>
      <c r="D568" s="197"/>
      <c r="E568" s="196"/>
      <c r="F568" s="196"/>
      <c r="G568" s="78"/>
      <c r="H568" s="78"/>
      <c r="I568" s="78"/>
      <c r="J568" s="78"/>
      <c r="K568" s="78"/>
      <c r="L568" s="78"/>
      <c r="M568" s="78"/>
      <c r="N568" s="78"/>
      <c r="O568" s="78"/>
      <c r="P568" s="78"/>
      <c r="Q568" s="78"/>
      <c r="R568" s="78"/>
      <c r="S568" s="78"/>
      <c r="T568" s="78"/>
      <c r="U568" s="78"/>
      <c r="V568" s="78"/>
      <c r="W568" s="78"/>
      <c r="X568" s="78"/>
      <c r="Y568" s="78"/>
      <c r="Z568" s="78"/>
    </row>
    <row r="569" spans="1:26" ht="12.75" customHeight="1">
      <c r="A569" s="198" t="s">
        <v>776</v>
      </c>
      <c r="B569" s="31" t="s">
        <v>1192</v>
      </c>
      <c r="C569" s="31"/>
      <c r="D569" s="197"/>
      <c r="E569" s="196"/>
      <c r="F569" s="196"/>
      <c r="G569" s="78"/>
      <c r="H569" s="78"/>
      <c r="I569" s="78"/>
      <c r="J569" s="78"/>
      <c r="K569" s="78"/>
      <c r="L569" s="78"/>
      <c r="M569" s="78"/>
      <c r="N569" s="78"/>
      <c r="O569" s="78"/>
      <c r="P569" s="78"/>
      <c r="Q569" s="78"/>
      <c r="R569" s="78"/>
      <c r="S569" s="78"/>
      <c r="T569" s="78"/>
      <c r="U569" s="78"/>
      <c r="V569" s="78"/>
      <c r="W569" s="78"/>
      <c r="X569" s="78"/>
      <c r="Y569" s="78"/>
      <c r="Z569" s="78"/>
    </row>
    <row r="570" spans="1:26" ht="12.75" customHeight="1">
      <c r="A570" s="198" t="s">
        <v>781</v>
      </c>
      <c r="B570" s="31" t="s">
        <v>1196</v>
      </c>
      <c r="C570" s="31"/>
      <c r="D570" s="197"/>
      <c r="E570" s="196"/>
      <c r="F570" s="196"/>
      <c r="G570" s="78"/>
      <c r="H570" s="78"/>
      <c r="I570" s="78"/>
      <c r="J570" s="78"/>
      <c r="K570" s="78"/>
      <c r="L570" s="78"/>
      <c r="M570" s="78"/>
      <c r="N570" s="78"/>
      <c r="O570" s="78"/>
      <c r="P570" s="78"/>
      <c r="Q570" s="78"/>
      <c r="R570" s="78"/>
      <c r="S570" s="78"/>
      <c r="T570" s="78"/>
      <c r="U570" s="78"/>
      <c r="V570" s="78"/>
      <c r="W570" s="78"/>
      <c r="X570" s="78"/>
      <c r="Y570" s="78"/>
      <c r="Z570" s="78"/>
    </row>
    <row r="571" spans="1:26" ht="12.75" customHeight="1">
      <c r="A571" s="198" t="s">
        <v>761</v>
      </c>
      <c r="B571" s="31" t="s">
        <v>1201</v>
      </c>
      <c r="C571" s="31"/>
      <c r="D571" s="197"/>
      <c r="E571" s="196"/>
      <c r="F571" s="196"/>
      <c r="G571" s="78"/>
      <c r="H571" s="78"/>
      <c r="I571" s="78"/>
      <c r="J571" s="78"/>
      <c r="K571" s="78"/>
      <c r="L571" s="78"/>
      <c r="M571" s="78"/>
      <c r="N571" s="78"/>
      <c r="O571" s="78"/>
      <c r="P571" s="78"/>
      <c r="Q571" s="78"/>
      <c r="R571" s="78"/>
      <c r="S571" s="78"/>
      <c r="T571" s="78"/>
      <c r="U571" s="78"/>
      <c r="V571" s="78"/>
      <c r="W571" s="78"/>
      <c r="X571" s="78"/>
      <c r="Y571" s="78"/>
      <c r="Z571" s="78"/>
    </row>
    <row r="572" spans="1:26" ht="12.75" customHeight="1">
      <c r="A572" s="198" t="s">
        <v>780</v>
      </c>
      <c r="B572" s="31" t="s">
        <v>1230</v>
      </c>
      <c r="C572" s="31"/>
      <c r="D572" s="197"/>
      <c r="E572" s="196"/>
      <c r="F572" s="196"/>
      <c r="G572" s="78"/>
      <c r="H572" s="78"/>
      <c r="I572" s="78"/>
      <c r="J572" s="78"/>
      <c r="K572" s="78"/>
      <c r="L572" s="78"/>
      <c r="M572" s="78"/>
      <c r="N572" s="78"/>
      <c r="O572" s="78"/>
      <c r="P572" s="78"/>
      <c r="Q572" s="78"/>
      <c r="R572" s="78"/>
      <c r="S572" s="78"/>
      <c r="T572" s="78"/>
      <c r="U572" s="78"/>
      <c r="V572" s="78"/>
      <c r="W572" s="78"/>
      <c r="X572" s="78"/>
      <c r="Y572" s="78"/>
      <c r="Z572" s="78"/>
    </row>
    <row r="573" spans="1:26" ht="12.75" customHeight="1">
      <c r="A573" s="198" t="s">
        <v>811</v>
      </c>
      <c r="B573" s="31" t="s">
        <v>1237</v>
      </c>
      <c r="C573" s="31"/>
      <c r="D573" s="197"/>
      <c r="E573" s="196"/>
      <c r="F573" s="196"/>
      <c r="G573" s="78"/>
      <c r="H573" s="78"/>
      <c r="I573" s="78"/>
      <c r="J573" s="78"/>
      <c r="K573" s="78"/>
      <c r="L573" s="78"/>
      <c r="M573" s="78"/>
      <c r="N573" s="78"/>
      <c r="O573" s="78"/>
      <c r="P573" s="78"/>
      <c r="Q573" s="78"/>
      <c r="R573" s="78"/>
      <c r="S573" s="78"/>
      <c r="T573" s="78"/>
      <c r="U573" s="78"/>
      <c r="V573" s="78"/>
      <c r="W573" s="78"/>
      <c r="X573" s="78"/>
      <c r="Y573" s="78"/>
      <c r="Z573" s="78"/>
    </row>
    <row r="574" spans="1:26" ht="12.75" customHeight="1">
      <c r="A574" s="198" t="s">
        <v>767</v>
      </c>
      <c r="B574" s="31" t="s">
        <v>1261</v>
      </c>
      <c r="C574" s="31"/>
      <c r="D574" s="197"/>
      <c r="E574" s="196"/>
      <c r="F574" s="196"/>
      <c r="G574" s="78"/>
      <c r="H574" s="78"/>
      <c r="I574" s="78"/>
      <c r="J574" s="78"/>
      <c r="K574" s="78"/>
      <c r="L574" s="78"/>
      <c r="M574" s="78"/>
      <c r="N574" s="78"/>
      <c r="O574" s="78"/>
      <c r="P574" s="78"/>
      <c r="Q574" s="78"/>
      <c r="R574" s="78"/>
      <c r="S574" s="78"/>
      <c r="T574" s="78"/>
      <c r="U574" s="78"/>
      <c r="V574" s="78"/>
      <c r="W574" s="78"/>
      <c r="X574" s="78"/>
      <c r="Y574" s="78"/>
      <c r="Z574" s="78"/>
    </row>
    <row r="575" spans="1:26" ht="12.75" customHeight="1">
      <c r="A575" s="198" t="s">
        <v>783</v>
      </c>
      <c r="B575" s="31" t="s">
        <v>1283</v>
      </c>
      <c r="C575" s="31"/>
      <c r="D575" s="197"/>
      <c r="E575" s="196"/>
      <c r="F575" s="196"/>
      <c r="G575" s="78"/>
      <c r="H575" s="78"/>
      <c r="I575" s="78"/>
      <c r="J575" s="78"/>
      <c r="K575" s="78"/>
      <c r="L575" s="78"/>
      <c r="M575" s="78"/>
      <c r="N575" s="78"/>
      <c r="O575" s="78"/>
      <c r="P575" s="78"/>
      <c r="Q575" s="78"/>
      <c r="R575" s="78"/>
      <c r="S575" s="78"/>
      <c r="T575" s="78"/>
      <c r="U575" s="78"/>
      <c r="V575" s="78"/>
      <c r="W575" s="78"/>
      <c r="X575" s="78"/>
      <c r="Y575" s="78"/>
      <c r="Z575" s="78"/>
    </row>
    <row r="576" spans="1:26" ht="12.75" customHeight="1">
      <c r="A576" s="198" t="s">
        <v>1286</v>
      </c>
      <c r="B576" s="31" t="s">
        <v>1287</v>
      </c>
      <c r="C576" s="31"/>
      <c r="D576" s="197"/>
      <c r="E576" s="196"/>
      <c r="F576" s="196"/>
      <c r="G576" s="78"/>
      <c r="H576" s="78"/>
      <c r="I576" s="78"/>
      <c r="J576" s="78"/>
      <c r="K576" s="78"/>
      <c r="L576" s="78"/>
      <c r="M576" s="78"/>
      <c r="N576" s="78"/>
      <c r="O576" s="78"/>
      <c r="P576" s="78"/>
      <c r="Q576" s="78"/>
      <c r="R576" s="78"/>
      <c r="S576" s="78"/>
      <c r="T576" s="78"/>
      <c r="U576" s="78"/>
      <c r="V576" s="78"/>
      <c r="W576" s="78"/>
      <c r="X576" s="78"/>
      <c r="Y576" s="78"/>
      <c r="Z576" s="78"/>
    </row>
    <row r="577" spans="1:26" ht="12.75" customHeight="1">
      <c r="A577" s="198" t="s">
        <v>679</v>
      </c>
      <c r="B577" s="31" t="s">
        <v>1290</v>
      </c>
      <c r="C577" s="31"/>
      <c r="D577" s="197"/>
      <c r="E577" s="196"/>
      <c r="F577" s="196"/>
      <c r="G577" s="78"/>
      <c r="H577" s="78"/>
      <c r="I577" s="78"/>
      <c r="J577" s="78"/>
      <c r="K577" s="78"/>
      <c r="L577" s="78"/>
      <c r="M577" s="78"/>
      <c r="N577" s="78"/>
      <c r="O577" s="78"/>
      <c r="P577" s="78"/>
      <c r="Q577" s="78"/>
      <c r="R577" s="78"/>
      <c r="S577" s="78"/>
      <c r="T577" s="78"/>
      <c r="U577" s="78"/>
      <c r="V577" s="78"/>
      <c r="W577" s="78"/>
      <c r="X577" s="78"/>
      <c r="Y577" s="78"/>
      <c r="Z577" s="78"/>
    </row>
    <row r="578" spans="1:26" ht="12.75" customHeight="1">
      <c r="A578" s="198" t="s">
        <v>736</v>
      </c>
      <c r="B578" s="31" t="s">
        <v>1294</v>
      </c>
      <c r="C578" s="31"/>
      <c r="D578" s="197"/>
      <c r="E578" s="196"/>
      <c r="F578" s="196"/>
      <c r="G578" s="78"/>
      <c r="H578" s="78"/>
      <c r="I578" s="78"/>
      <c r="J578" s="78"/>
      <c r="K578" s="78"/>
      <c r="L578" s="78"/>
      <c r="M578" s="78"/>
      <c r="N578" s="78"/>
      <c r="O578" s="78"/>
      <c r="P578" s="78"/>
      <c r="Q578" s="78"/>
      <c r="R578" s="78"/>
      <c r="S578" s="78"/>
      <c r="T578" s="78"/>
      <c r="U578" s="78"/>
      <c r="V578" s="78"/>
      <c r="W578" s="78"/>
      <c r="X578" s="78"/>
      <c r="Y578" s="78"/>
      <c r="Z578" s="78"/>
    </row>
    <row r="579" spans="1:26" ht="12.75" customHeight="1">
      <c r="A579" s="198" t="s">
        <v>1298</v>
      </c>
      <c r="B579" s="31" t="s">
        <v>1299</v>
      </c>
      <c r="C579" s="31"/>
      <c r="D579" s="197"/>
      <c r="E579" s="196"/>
      <c r="F579" s="196"/>
      <c r="G579" s="78"/>
      <c r="H579" s="78"/>
      <c r="I579" s="78"/>
      <c r="J579" s="78"/>
      <c r="K579" s="78"/>
      <c r="L579" s="78"/>
      <c r="M579" s="78"/>
      <c r="N579" s="78"/>
      <c r="O579" s="78"/>
      <c r="P579" s="78"/>
      <c r="Q579" s="78"/>
      <c r="R579" s="78"/>
      <c r="S579" s="78"/>
      <c r="T579" s="78"/>
      <c r="U579" s="78"/>
      <c r="V579" s="78"/>
      <c r="W579" s="78"/>
      <c r="X579" s="78"/>
      <c r="Y579" s="78"/>
      <c r="Z579" s="78"/>
    </row>
    <row r="580" spans="1:26" ht="12.75" customHeight="1">
      <c r="A580" s="198" t="s">
        <v>1303</v>
      </c>
      <c r="B580" s="31" t="s">
        <v>1304</v>
      </c>
      <c r="C580" s="31"/>
      <c r="D580" s="197"/>
      <c r="E580" s="196"/>
      <c r="F580" s="196"/>
      <c r="G580" s="78"/>
      <c r="H580" s="78"/>
      <c r="I580" s="78"/>
      <c r="J580" s="78"/>
      <c r="K580" s="78"/>
      <c r="L580" s="78"/>
      <c r="M580" s="78"/>
      <c r="N580" s="78"/>
      <c r="O580" s="78"/>
      <c r="P580" s="78"/>
      <c r="Q580" s="78"/>
      <c r="R580" s="78"/>
      <c r="S580" s="78"/>
      <c r="T580" s="78"/>
      <c r="U580" s="78"/>
      <c r="V580" s="78"/>
      <c r="W580" s="78"/>
      <c r="X580" s="78"/>
      <c r="Y580" s="78"/>
      <c r="Z580" s="78"/>
    </row>
    <row r="581" spans="1:26" ht="12.75" customHeight="1">
      <c r="A581" s="198" t="s">
        <v>1319</v>
      </c>
      <c r="B581" s="31" t="s">
        <v>1320</v>
      </c>
      <c r="C581" s="31"/>
      <c r="D581" s="197"/>
      <c r="E581" s="196"/>
      <c r="F581" s="196"/>
      <c r="G581" s="78"/>
      <c r="H581" s="78"/>
      <c r="I581" s="78"/>
      <c r="J581" s="78"/>
      <c r="K581" s="78"/>
      <c r="L581" s="78"/>
      <c r="M581" s="78"/>
      <c r="N581" s="78"/>
      <c r="O581" s="78"/>
      <c r="P581" s="78"/>
      <c r="Q581" s="78"/>
      <c r="R581" s="78"/>
      <c r="S581" s="78"/>
      <c r="T581" s="78"/>
      <c r="U581" s="78"/>
      <c r="V581" s="78"/>
      <c r="W581" s="78"/>
      <c r="X581" s="78"/>
      <c r="Y581" s="78"/>
      <c r="Z581" s="78"/>
    </row>
    <row r="582" spans="1:26" ht="12.75" customHeight="1">
      <c r="A582" s="198" t="s">
        <v>1448</v>
      </c>
      <c r="B582" s="31" t="s">
        <v>1449</v>
      </c>
      <c r="C582" s="31"/>
      <c r="D582" s="197"/>
      <c r="E582" s="196"/>
      <c r="F582" s="196"/>
      <c r="G582" s="78"/>
      <c r="H582" s="78"/>
      <c r="I582" s="78"/>
      <c r="J582" s="78"/>
      <c r="K582" s="78"/>
      <c r="L582" s="78"/>
      <c r="M582" s="78"/>
      <c r="N582" s="78"/>
      <c r="O582" s="78"/>
      <c r="P582" s="78"/>
      <c r="Q582" s="78"/>
      <c r="R582" s="78"/>
      <c r="S582" s="78"/>
      <c r="T582" s="78"/>
      <c r="U582" s="78"/>
      <c r="V582" s="78"/>
      <c r="W582" s="78"/>
      <c r="X582" s="78"/>
      <c r="Y582" s="78"/>
      <c r="Z582" s="78"/>
    </row>
    <row r="583" spans="1:26" ht="12.75" customHeight="1">
      <c r="A583" s="198" t="s">
        <v>682</v>
      </c>
      <c r="B583" s="31" t="s">
        <v>1490</v>
      </c>
      <c r="C583" s="31"/>
      <c r="D583" s="197"/>
      <c r="E583" s="196"/>
      <c r="F583" s="196"/>
      <c r="G583" s="78"/>
      <c r="H583" s="78"/>
      <c r="I583" s="78"/>
      <c r="J583" s="78"/>
      <c r="K583" s="78"/>
      <c r="L583" s="78"/>
      <c r="M583" s="78"/>
      <c r="N583" s="78"/>
      <c r="O583" s="78"/>
      <c r="P583" s="78"/>
      <c r="Q583" s="78"/>
      <c r="R583" s="78"/>
      <c r="S583" s="78"/>
      <c r="T583" s="78"/>
      <c r="U583" s="78"/>
      <c r="V583" s="78"/>
      <c r="W583" s="78"/>
      <c r="X583" s="78"/>
      <c r="Y583" s="78"/>
      <c r="Z583" s="78"/>
    </row>
    <row r="584" spans="1:26" ht="12.75" customHeight="1">
      <c r="A584" s="198"/>
      <c r="B584" s="31"/>
      <c r="C584" s="31"/>
      <c r="D584" s="197"/>
      <c r="E584" s="196"/>
      <c r="F584" s="196"/>
      <c r="G584" s="78"/>
      <c r="H584" s="78"/>
      <c r="I584" s="78"/>
      <c r="J584" s="78"/>
      <c r="K584" s="78"/>
      <c r="L584" s="78"/>
      <c r="M584" s="78"/>
      <c r="N584" s="78"/>
      <c r="O584" s="78"/>
      <c r="P584" s="78"/>
      <c r="Q584" s="78"/>
      <c r="R584" s="78"/>
      <c r="S584" s="78"/>
      <c r="T584" s="78"/>
      <c r="U584" s="78"/>
      <c r="V584" s="78"/>
      <c r="W584" s="78"/>
      <c r="X584" s="78"/>
      <c r="Y584" s="78"/>
      <c r="Z584" s="78"/>
    </row>
    <row r="585" spans="1:26" ht="12.75" customHeight="1">
      <c r="A585" s="195"/>
      <c r="B585" s="31"/>
      <c r="C585" s="196"/>
      <c r="D585" s="197"/>
      <c r="E585" s="196"/>
      <c r="F585" s="196"/>
      <c r="G585" s="78"/>
      <c r="H585" s="78"/>
      <c r="I585" s="78"/>
      <c r="J585" s="78"/>
      <c r="K585" s="78"/>
      <c r="L585" s="78"/>
      <c r="M585" s="78"/>
      <c r="N585" s="78"/>
      <c r="O585" s="78"/>
      <c r="P585" s="78"/>
      <c r="Q585" s="78"/>
      <c r="R585" s="78"/>
      <c r="S585" s="78"/>
      <c r="T585" s="78"/>
      <c r="U585" s="78"/>
      <c r="V585" s="78"/>
      <c r="W585" s="78"/>
      <c r="X585" s="78"/>
      <c r="Y585" s="78"/>
      <c r="Z585" s="78"/>
    </row>
    <row r="586" spans="1:26" ht="12.75" customHeight="1">
      <c r="A586" s="195"/>
      <c r="B586" s="31"/>
      <c r="C586" s="196"/>
      <c r="D586" s="197"/>
      <c r="E586" s="196"/>
      <c r="F586" s="196"/>
      <c r="G586" s="78"/>
      <c r="H586" s="78"/>
      <c r="I586" s="78"/>
      <c r="J586" s="78"/>
      <c r="K586" s="78"/>
      <c r="L586" s="78"/>
      <c r="M586" s="78"/>
      <c r="N586" s="78"/>
      <c r="O586" s="78"/>
      <c r="P586" s="78"/>
      <c r="Q586" s="78"/>
      <c r="R586" s="78"/>
      <c r="S586" s="78"/>
      <c r="T586" s="78"/>
      <c r="U586" s="78"/>
      <c r="V586" s="78"/>
      <c r="W586" s="78"/>
      <c r="X586" s="78"/>
      <c r="Y586" s="78"/>
      <c r="Z586" s="78"/>
    </row>
    <row r="587" spans="1:26" ht="12.75" customHeight="1">
      <c r="A587" s="195"/>
      <c r="B587" s="31"/>
      <c r="C587" s="196"/>
      <c r="D587" s="197"/>
      <c r="E587" s="196"/>
      <c r="F587" s="196"/>
      <c r="G587" s="78"/>
      <c r="H587" s="78"/>
      <c r="I587" s="78"/>
      <c r="J587" s="78"/>
      <c r="K587" s="78"/>
      <c r="L587" s="78"/>
      <c r="M587" s="78"/>
      <c r="N587" s="78"/>
      <c r="O587" s="78"/>
      <c r="P587" s="78"/>
      <c r="Q587" s="78"/>
      <c r="R587" s="78"/>
      <c r="S587" s="78"/>
      <c r="T587" s="78"/>
      <c r="U587" s="78"/>
      <c r="V587" s="78"/>
      <c r="W587" s="78"/>
      <c r="X587" s="78"/>
      <c r="Y587" s="78"/>
      <c r="Z587" s="78"/>
    </row>
    <row r="588" spans="1:26" ht="12.75" customHeight="1">
      <c r="A588" s="195"/>
      <c r="B588" s="31"/>
      <c r="C588" s="196"/>
      <c r="D588" s="197"/>
      <c r="E588" s="196"/>
      <c r="F588" s="196"/>
      <c r="G588" s="78"/>
      <c r="H588" s="78"/>
      <c r="I588" s="78"/>
      <c r="J588" s="78"/>
      <c r="K588" s="78"/>
      <c r="L588" s="78"/>
      <c r="M588" s="78"/>
      <c r="N588" s="78"/>
      <c r="O588" s="78"/>
      <c r="P588" s="78"/>
      <c r="Q588" s="78"/>
      <c r="R588" s="78"/>
      <c r="S588" s="78"/>
      <c r="T588" s="78"/>
      <c r="U588" s="78"/>
      <c r="V588" s="78"/>
      <c r="W588" s="78"/>
      <c r="X588" s="78"/>
      <c r="Y588" s="78"/>
      <c r="Z588" s="78"/>
    </row>
    <row r="589" spans="1:26" ht="12.75" customHeight="1">
      <c r="A589" s="195"/>
      <c r="B589" s="31"/>
      <c r="C589" s="196"/>
      <c r="D589" s="197"/>
      <c r="E589" s="196"/>
      <c r="F589" s="196"/>
      <c r="G589" s="78"/>
      <c r="H589" s="78"/>
      <c r="I589" s="78"/>
      <c r="J589" s="78"/>
      <c r="K589" s="78"/>
      <c r="L589" s="78"/>
      <c r="M589" s="78"/>
      <c r="N589" s="78"/>
      <c r="O589" s="78"/>
      <c r="P589" s="78"/>
      <c r="Q589" s="78"/>
      <c r="R589" s="78"/>
      <c r="S589" s="78"/>
      <c r="T589" s="78"/>
      <c r="U589" s="78"/>
      <c r="V589" s="78"/>
      <c r="W589" s="78"/>
      <c r="X589" s="78"/>
      <c r="Y589" s="78"/>
      <c r="Z589" s="78"/>
    </row>
    <row r="590" spans="1:26" ht="12.75" customHeight="1">
      <c r="A590" s="195"/>
      <c r="B590" s="31"/>
      <c r="C590" s="196"/>
      <c r="D590" s="197"/>
      <c r="E590" s="196"/>
      <c r="F590" s="196"/>
      <c r="G590" s="78"/>
      <c r="H590" s="78"/>
      <c r="I590" s="78"/>
      <c r="J590" s="78"/>
      <c r="K590" s="78"/>
      <c r="L590" s="78"/>
      <c r="M590" s="78"/>
      <c r="N590" s="78"/>
      <c r="O590" s="78"/>
      <c r="P590" s="78"/>
      <c r="Q590" s="78"/>
      <c r="R590" s="78"/>
      <c r="S590" s="78"/>
      <c r="T590" s="78"/>
      <c r="U590" s="78"/>
      <c r="V590" s="78"/>
      <c r="W590" s="78"/>
      <c r="X590" s="78"/>
      <c r="Y590" s="78"/>
      <c r="Z590" s="78"/>
    </row>
    <row r="591" spans="1:26" ht="12.75" customHeight="1">
      <c r="A591" s="195"/>
      <c r="B591" s="31"/>
      <c r="C591" s="196"/>
      <c r="D591" s="197"/>
      <c r="E591" s="196"/>
      <c r="F591" s="196"/>
      <c r="G591" s="78"/>
      <c r="H591" s="78"/>
      <c r="I591" s="78"/>
      <c r="J591" s="78"/>
      <c r="K591" s="78"/>
      <c r="L591" s="78"/>
      <c r="M591" s="78"/>
      <c r="N591" s="78"/>
      <c r="O591" s="78"/>
      <c r="P591" s="78"/>
      <c r="Q591" s="78"/>
      <c r="R591" s="78"/>
      <c r="S591" s="78"/>
      <c r="T591" s="78"/>
      <c r="U591" s="78"/>
      <c r="V591" s="78"/>
      <c r="W591" s="78"/>
      <c r="X591" s="78"/>
      <c r="Y591" s="78"/>
      <c r="Z591" s="78"/>
    </row>
    <row r="592" spans="1:26" ht="12.75" customHeight="1">
      <c r="A592" s="195"/>
      <c r="B592" s="31"/>
      <c r="C592" s="196"/>
      <c r="D592" s="197"/>
      <c r="E592" s="196"/>
      <c r="F592" s="196"/>
      <c r="G592" s="78"/>
      <c r="H592" s="78"/>
      <c r="I592" s="78"/>
      <c r="J592" s="78"/>
      <c r="K592" s="78"/>
      <c r="L592" s="78"/>
      <c r="M592" s="78"/>
      <c r="N592" s="78"/>
      <c r="O592" s="78"/>
      <c r="P592" s="78"/>
      <c r="Q592" s="78"/>
      <c r="R592" s="78"/>
      <c r="S592" s="78"/>
      <c r="T592" s="78"/>
      <c r="U592" s="78"/>
      <c r="V592" s="78"/>
      <c r="W592" s="78"/>
      <c r="X592" s="78"/>
      <c r="Y592" s="78"/>
      <c r="Z592" s="78"/>
    </row>
    <row r="593" spans="1:26" ht="12.75" customHeight="1">
      <c r="A593" s="195"/>
      <c r="B593" s="31"/>
      <c r="C593" s="196"/>
      <c r="D593" s="197"/>
      <c r="E593" s="196"/>
      <c r="F593" s="196"/>
      <c r="G593" s="78"/>
      <c r="H593" s="78"/>
      <c r="I593" s="78"/>
      <c r="J593" s="78"/>
      <c r="K593" s="78"/>
      <c r="L593" s="78"/>
      <c r="M593" s="78"/>
      <c r="N593" s="78"/>
      <c r="O593" s="78"/>
      <c r="P593" s="78"/>
      <c r="Q593" s="78"/>
      <c r="R593" s="78"/>
      <c r="S593" s="78"/>
      <c r="T593" s="78"/>
      <c r="U593" s="78"/>
      <c r="V593" s="78"/>
      <c r="W593" s="78"/>
      <c r="X593" s="78"/>
      <c r="Y593" s="78"/>
      <c r="Z593" s="78"/>
    </row>
    <row r="594" spans="1:26" ht="12.75" customHeight="1">
      <c r="A594" s="195"/>
      <c r="B594" s="31"/>
      <c r="C594" s="196"/>
      <c r="D594" s="197"/>
      <c r="E594" s="196"/>
      <c r="F594" s="196"/>
      <c r="G594" s="78"/>
      <c r="H594" s="78"/>
      <c r="I594" s="78"/>
      <c r="J594" s="78"/>
      <c r="K594" s="78"/>
      <c r="L594" s="78"/>
      <c r="M594" s="78"/>
      <c r="N594" s="78"/>
      <c r="O594" s="78"/>
      <c r="P594" s="78"/>
      <c r="Q594" s="78"/>
      <c r="R594" s="78"/>
      <c r="S594" s="78"/>
      <c r="T594" s="78"/>
      <c r="U594" s="78"/>
      <c r="V594" s="78"/>
      <c r="W594" s="78"/>
      <c r="X594" s="78"/>
      <c r="Y594" s="78"/>
      <c r="Z594" s="78"/>
    </row>
    <row r="595" spans="1:26" ht="12.75" customHeight="1">
      <c r="A595" s="195"/>
      <c r="B595" s="31"/>
      <c r="C595" s="196"/>
      <c r="D595" s="197"/>
      <c r="E595" s="196"/>
      <c r="F595" s="196"/>
      <c r="G595" s="78"/>
      <c r="H595" s="78"/>
      <c r="I595" s="78"/>
      <c r="J595" s="78"/>
      <c r="K595" s="78"/>
      <c r="L595" s="78"/>
      <c r="M595" s="78"/>
      <c r="N595" s="78"/>
      <c r="O595" s="78"/>
      <c r="P595" s="78"/>
      <c r="Q595" s="78"/>
      <c r="R595" s="78"/>
      <c r="S595" s="78"/>
      <c r="T595" s="78"/>
      <c r="U595" s="78"/>
      <c r="V595" s="78"/>
      <c r="W595" s="78"/>
      <c r="X595" s="78"/>
      <c r="Y595" s="78"/>
      <c r="Z595" s="78"/>
    </row>
    <row r="596" spans="1:26" ht="12.75" customHeight="1">
      <c r="A596" s="195"/>
      <c r="B596" s="31"/>
      <c r="C596" s="196"/>
      <c r="D596" s="197"/>
      <c r="E596" s="196"/>
      <c r="F596" s="196"/>
      <c r="G596" s="78"/>
      <c r="H596" s="78"/>
      <c r="I596" s="78"/>
      <c r="J596" s="78"/>
      <c r="K596" s="78"/>
      <c r="L596" s="78"/>
      <c r="M596" s="78"/>
      <c r="N596" s="78"/>
      <c r="O596" s="78"/>
      <c r="P596" s="78"/>
      <c r="Q596" s="78"/>
      <c r="R596" s="78"/>
      <c r="S596" s="78"/>
      <c r="T596" s="78"/>
      <c r="U596" s="78"/>
      <c r="V596" s="78"/>
      <c r="W596" s="78"/>
      <c r="X596" s="78"/>
      <c r="Y596" s="78"/>
      <c r="Z596" s="78"/>
    </row>
    <row r="597" spans="1:26" ht="12.75" customHeight="1">
      <c r="A597" s="195"/>
      <c r="B597" s="31"/>
      <c r="C597" s="196"/>
      <c r="D597" s="197"/>
      <c r="E597" s="196"/>
      <c r="F597" s="196"/>
      <c r="G597" s="78"/>
      <c r="H597" s="78"/>
      <c r="I597" s="78"/>
      <c r="J597" s="78"/>
      <c r="K597" s="78"/>
      <c r="L597" s="78"/>
      <c r="M597" s="78"/>
      <c r="N597" s="78"/>
      <c r="O597" s="78"/>
      <c r="P597" s="78"/>
      <c r="Q597" s="78"/>
      <c r="R597" s="78"/>
      <c r="S597" s="78"/>
      <c r="T597" s="78"/>
      <c r="U597" s="78"/>
      <c r="V597" s="78"/>
      <c r="W597" s="78"/>
      <c r="X597" s="78"/>
      <c r="Y597" s="78"/>
      <c r="Z597" s="78"/>
    </row>
    <row r="598" spans="1:26" ht="12.75" customHeight="1">
      <c r="A598" s="195"/>
      <c r="B598" s="31"/>
      <c r="C598" s="196"/>
      <c r="D598" s="197"/>
      <c r="E598" s="196"/>
      <c r="F598" s="196"/>
      <c r="G598" s="78"/>
      <c r="H598" s="78"/>
      <c r="I598" s="78"/>
      <c r="J598" s="78"/>
      <c r="K598" s="78"/>
      <c r="L598" s="78"/>
      <c r="M598" s="78"/>
      <c r="N598" s="78"/>
      <c r="O598" s="78"/>
      <c r="P598" s="78"/>
      <c r="Q598" s="78"/>
      <c r="R598" s="78"/>
      <c r="S598" s="78"/>
      <c r="T598" s="78"/>
      <c r="U598" s="78"/>
      <c r="V598" s="78"/>
      <c r="W598" s="78"/>
      <c r="X598" s="78"/>
      <c r="Y598" s="78"/>
      <c r="Z598" s="78"/>
    </row>
    <row r="599" spans="1:26" ht="12.75" customHeight="1">
      <c r="A599" s="195"/>
      <c r="B599" s="31"/>
      <c r="C599" s="196"/>
      <c r="D599" s="197"/>
      <c r="E599" s="196"/>
      <c r="F599" s="196"/>
      <c r="G599" s="78"/>
      <c r="H599" s="78"/>
      <c r="I599" s="78"/>
      <c r="J599" s="78"/>
      <c r="K599" s="78"/>
      <c r="L599" s="78"/>
      <c r="M599" s="78"/>
      <c r="N599" s="78"/>
      <c r="O599" s="78"/>
      <c r="P599" s="78"/>
      <c r="Q599" s="78"/>
      <c r="R599" s="78"/>
      <c r="S599" s="78"/>
      <c r="T599" s="78"/>
      <c r="U599" s="78"/>
      <c r="V599" s="78"/>
      <c r="W599" s="78"/>
      <c r="X599" s="78"/>
      <c r="Y599" s="78"/>
      <c r="Z599" s="78"/>
    </row>
    <row r="600" spans="1:26" ht="12.75" customHeight="1">
      <c r="A600" s="195"/>
      <c r="B600" s="31"/>
      <c r="C600" s="196"/>
      <c r="D600" s="197"/>
      <c r="E600" s="196"/>
      <c r="F600" s="196"/>
      <c r="G600" s="78"/>
      <c r="H600" s="78"/>
      <c r="I600" s="78"/>
      <c r="J600" s="78"/>
      <c r="K600" s="78"/>
      <c r="L600" s="78"/>
      <c r="M600" s="78"/>
      <c r="N600" s="78"/>
      <c r="O600" s="78"/>
      <c r="P600" s="78"/>
      <c r="Q600" s="78"/>
      <c r="R600" s="78"/>
      <c r="S600" s="78"/>
      <c r="T600" s="78"/>
      <c r="U600" s="78"/>
      <c r="V600" s="78"/>
      <c r="W600" s="78"/>
      <c r="X600" s="78"/>
      <c r="Y600" s="78"/>
      <c r="Z600" s="78"/>
    </row>
    <row r="601" spans="1:26" ht="12.75" customHeight="1">
      <c r="A601" s="195"/>
      <c r="B601" s="31"/>
      <c r="C601" s="196"/>
      <c r="D601" s="197"/>
      <c r="E601" s="196"/>
      <c r="F601" s="196"/>
      <c r="G601" s="78"/>
      <c r="H601" s="78"/>
      <c r="I601" s="78"/>
      <c r="J601" s="78"/>
      <c r="K601" s="78"/>
      <c r="L601" s="78"/>
      <c r="M601" s="78"/>
      <c r="N601" s="78"/>
      <c r="O601" s="78"/>
      <c r="P601" s="78"/>
      <c r="Q601" s="78"/>
      <c r="R601" s="78"/>
      <c r="S601" s="78"/>
      <c r="T601" s="78"/>
      <c r="U601" s="78"/>
      <c r="V601" s="78"/>
      <c r="W601" s="78"/>
      <c r="X601" s="78"/>
      <c r="Y601" s="78"/>
      <c r="Z601" s="78"/>
    </row>
    <row r="602" spans="1:26" ht="12.75" customHeight="1">
      <c r="A602" s="195"/>
      <c r="B602" s="31"/>
      <c r="C602" s="196"/>
      <c r="D602" s="197"/>
      <c r="E602" s="196"/>
      <c r="F602" s="196"/>
      <c r="G602" s="78"/>
      <c r="H602" s="78"/>
      <c r="I602" s="78"/>
      <c r="J602" s="78"/>
      <c r="K602" s="78"/>
      <c r="L602" s="78"/>
      <c r="M602" s="78"/>
      <c r="N602" s="78"/>
      <c r="O602" s="78"/>
      <c r="P602" s="78"/>
      <c r="Q602" s="78"/>
      <c r="R602" s="78"/>
      <c r="S602" s="78"/>
      <c r="T602" s="78"/>
      <c r="U602" s="78"/>
      <c r="V602" s="78"/>
      <c r="W602" s="78"/>
      <c r="X602" s="78"/>
      <c r="Y602" s="78"/>
      <c r="Z602" s="78"/>
    </row>
    <row r="603" spans="1:26" ht="12.75" customHeight="1">
      <c r="A603" s="195"/>
      <c r="B603" s="31"/>
      <c r="C603" s="196"/>
      <c r="D603" s="197"/>
      <c r="E603" s="196"/>
      <c r="F603" s="196"/>
      <c r="G603" s="78"/>
      <c r="H603" s="78"/>
      <c r="I603" s="78"/>
      <c r="J603" s="78"/>
      <c r="K603" s="78"/>
      <c r="L603" s="78"/>
      <c r="M603" s="78"/>
      <c r="N603" s="78"/>
      <c r="O603" s="78"/>
      <c r="P603" s="78"/>
      <c r="Q603" s="78"/>
      <c r="R603" s="78"/>
      <c r="S603" s="78"/>
      <c r="T603" s="78"/>
      <c r="U603" s="78"/>
      <c r="V603" s="78"/>
      <c r="W603" s="78"/>
      <c r="X603" s="78"/>
      <c r="Y603" s="78"/>
      <c r="Z603" s="78"/>
    </row>
    <row r="604" spans="1:26" ht="12.75" customHeight="1">
      <c r="A604" s="195"/>
      <c r="B604" s="31"/>
      <c r="C604" s="196"/>
      <c r="D604" s="197"/>
      <c r="E604" s="196"/>
      <c r="F604" s="196"/>
      <c r="G604" s="78"/>
      <c r="H604" s="78"/>
      <c r="I604" s="78"/>
      <c r="J604" s="78"/>
      <c r="K604" s="78"/>
      <c r="L604" s="78"/>
      <c r="M604" s="78"/>
      <c r="N604" s="78"/>
      <c r="O604" s="78"/>
      <c r="P604" s="78"/>
      <c r="Q604" s="78"/>
      <c r="R604" s="78"/>
      <c r="S604" s="78"/>
      <c r="T604" s="78"/>
      <c r="U604" s="78"/>
      <c r="V604" s="78"/>
      <c r="W604" s="78"/>
      <c r="X604" s="78"/>
      <c r="Y604" s="78"/>
      <c r="Z604" s="78"/>
    </row>
    <row r="605" spans="1:26" ht="12.75" customHeight="1">
      <c r="A605" s="195"/>
      <c r="B605" s="31"/>
      <c r="C605" s="196"/>
      <c r="D605" s="197"/>
      <c r="E605" s="196"/>
      <c r="F605" s="196"/>
      <c r="G605" s="78"/>
      <c r="H605" s="78"/>
      <c r="I605" s="78"/>
      <c r="J605" s="78"/>
      <c r="K605" s="78"/>
      <c r="L605" s="78"/>
      <c r="M605" s="78"/>
      <c r="N605" s="78"/>
      <c r="O605" s="78"/>
      <c r="P605" s="78"/>
      <c r="Q605" s="78"/>
      <c r="R605" s="78"/>
      <c r="S605" s="78"/>
      <c r="T605" s="78"/>
      <c r="U605" s="78"/>
      <c r="V605" s="78"/>
      <c r="W605" s="78"/>
      <c r="X605" s="78"/>
      <c r="Y605" s="78"/>
      <c r="Z605" s="78"/>
    </row>
    <row r="606" spans="1:26" ht="12.75" customHeight="1">
      <c r="A606" s="195"/>
      <c r="B606" s="31"/>
      <c r="C606" s="196"/>
      <c r="D606" s="197"/>
      <c r="E606" s="196"/>
      <c r="F606" s="196"/>
      <c r="G606" s="78"/>
      <c r="H606" s="78"/>
      <c r="I606" s="78"/>
      <c r="J606" s="78"/>
      <c r="K606" s="78"/>
      <c r="L606" s="78"/>
      <c r="M606" s="78"/>
      <c r="N606" s="78"/>
      <c r="O606" s="78"/>
      <c r="P606" s="78"/>
      <c r="Q606" s="78"/>
      <c r="R606" s="78"/>
      <c r="S606" s="78"/>
      <c r="T606" s="78"/>
      <c r="U606" s="78"/>
      <c r="V606" s="78"/>
      <c r="W606" s="78"/>
      <c r="X606" s="78"/>
      <c r="Y606" s="78"/>
      <c r="Z606" s="78"/>
    </row>
    <row r="607" spans="1:26" ht="12.75" customHeight="1">
      <c r="A607" s="195"/>
      <c r="B607" s="31"/>
      <c r="C607" s="196"/>
      <c r="D607" s="197"/>
      <c r="E607" s="196"/>
      <c r="F607" s="196"/>
      <c r="G607" s="78"/>
      <c r="H607" s="78"/>
      <c r="I607" s="78"/>
      <c r="J607" s="78"/>
      <c r="K607" s="78"/>
      <c r="L607" s="78"/>
      <c r="M607" s="78"/>
      <c r="N607" s="78"/>
      <c r="O607" s="78"/>
      <c r="P607" s="78"/>
      <c r="Q607" s="78"/>
      <c r="R607" s="78"/>
      <c r="S607" s="78"/>
      <c r="T607" s="78"/>
      <c r="U607" s="78"/>
      <c r="V607" s="78"/>
      <c r="W607" s="78"/>
      <c r="X607" s="78"/>
      <c r="Y607" s="78"/>
      <c r="Z607" s="78"/>
    </row>
    <row r="608" spans="1:26" ht="12.75" customHeight="1">
      <c r="A608" s="195"/>
      <c r="B608" s="31"/>
      <c r="C608" s="196"/>
      <c r="D608" s="197"/>
      <c r="E608" s="196"/>
      <c r="F608" s="196"/>
      <c r="G608" s="78"/>
      <c r="H608" s="78"/>
      <c r="I608" s="78"/>
      <c r="J608" s="78"/>
      <c r="K608" s="78"/>
      <c r="L608" s="78"/>
      <c r="M608" s="78"/>
      <c r="N608" s="78"/>
      <c r="O608" s="78"/>
      <c r="P608" s="78"/>
      <c r="Q608" s="78"/>
      <c r="R608" s="78"/>
      <c r="S608" s="78"/>
      <c r="T608" s="78"/>
      <c r="U608" s="78"/>
      <c r="V608" s="78"/>
      <c r="W608" s="78"/>
      <c r="X608" s="78"/>
      <c r="Y608" s="78"/>
      <c r="Z608" s="78"/>
    </row>
    <row r="609" spans="1:26" ht="12.75" customHeight="1">
      <c r="A609" s="195"/>
      <c r="B609" s="31"/>
      <c r="C609" s="196"/>
      <c r="D609" s="197"/>
      <c r="E609" s="196"/>
      <c r="F609" s="196"/>
      <c r="G609" s="78"/>
      <c r="H609" s="78"/>
      <c r="I609" s="78"/>
      <c r="J609" s="78"/>
      <c r="K609" s="78"/>
      <c r="L609" s="78"/>
      <c r="M609" s="78"/>
      <c r="N609" s="78"/>
      <c r="O609" s="78"/>
      <c r="P609" s="78"/>
      <c r="Q609" s="78"/>
      <c r="R609" s="78"/>
      <c r="S609" s="78"/>
      <c r="T609" s="78"/>
      <c r="U609" s="78"/>
      <c r="V609" s="78"/>
      <c r="W609" s="78"/>
      <c r="X609" s="78"/>
      <c r="Y609" s="78"/>
      <c r="Z609" s="78"/>
    </row>
    <row r="610" spans="1:26" ht="12.75" customHeight="1">
      <c r="A610" s="195"/>
      <c r="B610" s="31"/>
      <c r="C610" s="196"/>
      <c r="D610" s="197"/>
      <c r="E610" s="196"/>
      <c r="F610" s="196"/>
      <c r="G610" s="78"/>
      <c r="H610" s="78"/>
      <c r="I610" s="78"/>
      <c r="J610" s="78"/>
      <c r="K610" s="78"/>
      <c r="L610" s="78"/>
      <c r="M610" s="78"/>
      <c r="N610" s="78"/>
      <c r="O610" s="78"/>
      <c r="P610" s="78"/>
      <c r="Q610" s="78"/>
      <c r="R610" s="78"/>
      <c r="S610" s="78"/>
      <c r="T610" s="78"/>
      <c r="U610" s="78"/>
      <c r="V610" s="78"/>
      <c r="W610" s="78"/>
      <c r="X610" s="78"/>
      <c r="Y610" s="78"/>
      <c r="Z610" s="78"/>
    </row>
    <row r="611" spans="1:26" ht="12.75" customHeight="1">
      <c r="A611" s="195"/>
      <c r="B611" s="31"/>
      <c r="C611" s="196"/>
      <c r="D611" s="197"/>
      <c r="E611" s="196"/>
      <c r="F611" s="196"/>
      <c r="G611" s="78"/>
      <c r="H611" s="78"/>
      <c r="I611" s="78"/>
      <c r="J611" s="78"/>
      <c r="K611" s="78"/>
      <c r="L611" s="78"/>
      <c r="M611" s="78"/>
      <c r="N611" s="78"/>
      <c r="O611" s="78"/>
      <c r="P611" s="78"/>
      <c r="Q611" s="78"/>
      <c r="R611" s="78"/>
      <c r="S611" s="78"/>
      <c r="T611" s="78"/>
      <c r="U611" s="78"/>
      <c r="V611" s="78"/>
      <c r="W611" s="78"/>
      <c r="X611" s="78"/>
      <c r="Y611" s="78"/>
      <c r="Z611" s="78"/>
    </row>
    <row r="612" spans="1:26" ht="12.75" customHeight="1">
      <c r="A612" s="195"/>
      <c r="B612" s="31"/>
      <c r="C612" s="196"/>
      <c r="D612" s="197"/>
      <c r="E612" s="196"/>
      <c r="F612" s="196"/>
      <c r="G612" s="78"/>
      <c r="H612" s="78"/>
      <c r="I612" s="78"/>
      <c r="J612" s="78"/>
      <c r="K612" s="78"/>
      <c r="L612" s="78"/>
      <c r="M612" s="78"/>
      <c r="N612" s="78"/>
      <c r="O612" s="78"/>
      <c r="P612" s="78"/>
      <c r="Q612" s="78"/>
      <c r="R612" s="78"/>
      <c r="S612" s="78"/>
      <c r="T612" s="78"/>
      <c r="U612" s="78"/>
      <c r="V612" s="78"/>
      <c r="W612" s="78"/>
      <c r="X612" s="78"/>
      <c r="Y612" s="78"/>
      <c r="Z612" s="78"/>
    </row>
    <row r="613" spans="1:26" ht="12.75" customHeight="1">
      <c r="A613" s="195"/>
      <c r="B613" s="31"/>
      <c r="C613" s="196"/>
      <c r="D613" s="197"/>
      <c r="E613" s="196"/>
      <c r="F613" s="196"/>
      <c r="G613" s="78"/>
      <c r="H613" s="78"/>
      <c r="I613" s="78"/>
      <c r="J613" s="78"/>
      <c r="K613" s="78"/>
      <c r="L613" s="78"/>
      <c r="M613" s="78"/>
      <c r="N613" s="78"/>
      <c r="O613" s="78"/>
      <c r="P613" s="78"/>
      <c r="Q613" s="78"/>
      <c r="R613" s="78"/>
      <c r="S613" s="78"/>
      <c r="T613" s="78"/>
      <c r="U613" s="78"/>
      <c r="V613" s="78"/>
      <c r="W613" s="78"/>
      <c r="X613" s="78"/>
      <c r="Y613" s="78"/>
      <c r="Z613" s="78"/>
    </row>
    <row r="614" spans="1:26" ht="12.75" customHeight="1">
      <c r="A614" s="195"/>
      <c r="B614" s="31"/>
      <c r="C614" s="196"/>
      <c r="D614" s="197"/>
      <c r="E614" s="196"/>
      <c r="F614" s="196"/>
      <c r="G614" s="78"/>
      <c r="H614" s="78"/>
      <c r="I614" s="78"/>
      <c r="J614" s="78"/>
      <c r="K614" s="78"/>
      <c r="L614" s="78"/>
      <c r="M614" s="78"/>
      <c r="N614" s="78"/>
      <c r="O614" s="78"/>
      <c r="P614" s="78"/>
      <c r="Q614" s="78"/>
      <c r="R614" s="78"/>
      <c r="S614" s="78"/>
      <c r="T614" s="78"/>
      <c r="U614" s="78"/>
      <c r="V614" s="78"/>
      <c r="W614" s="78"/>
      <c r="X614" s="78"/>
      <c r="Y614" s="78"/>
      <c r="Z614" s="78"/>
    </row>
    <row r="615" spans="1:26" ht="12.75" customHeight="1">
      <c r="A615" s="195"/>
      <c r="B615" s="31"/>
      <c r="C615" s="196"/>
      <c r="D615" s="197"/>
      <c r="E615" s="196"/>
      <c r="F615" s="196"/>
      <c r="G615" s="78"/>
      <c r="H615" s="78"/>
      <c r="I615" s="78"/>
      <c r="J615" s="78"/>
      <c r="K615" s="78"/>
      <c r="L615" s="78"/>
      <c r="M615" s="78"/>
      <c r="N615" s="78"/>
      <c r="O615" s="78"/>
      <c r="P615" s="78"/>
      <c r="Q615" s="78"/>
      <c r="R615" s="78"/>
      <c r="S615" s="78"/>
      <c r="T615" s="78"/>
      <c r="U615" s="78"/>
      <c r="V615" s="78"/>
      <c r="W615" s="78"/>
      <c r="X615" s="78"/>
      <c r="Y615" s="78"/>
      <c r="Z615" s="78"/>
    </row>
    <row r="616" spans="1:26" ht="12.75" customHeight="1">
      <c r="A616" s="195"/>
      <c r="B616" s="31"/>
      <c r="C616" s="196"/>
      <c r="D616" s="197"/>
      <c r="E616" s="196"/>
      <c r="F616" s="196"/>
      <c r="G616" s="78"/>
      <c r="H616" s="78"/>
      <c r="I616" s="78"/>
      <c r="J616" s="78"/>
      <c r="K616" s="78"/>
      <c r="L616" s="78"/>
      <c r="M616" s="78"/>
      <c r="N616" s="78"/>
      <c r="O616" s="78"/>
      <c r="P616" s="78"/>
      <c r="Q616" s="78"/>
      <c r="R616" s="78"/>
      <c r="S616" s="78"/>
      <c r="T616" s="78"/>
      <c r="U616" s="78"/>
      <c r="V616" s="78"/>
      <c r="W616" s="78"/>
      <c r="X616" s="78"/>
      <c r="Y616" s="78"/>
      <c r="Z616" s="78"/>
    </row>
    <row r="617" spans="1:26" ht="12.75" customHeight="1">
      <c r="A617" s="195"/>
      <c r="B617" s="31"/>
      <c r="C617" s="196"/>
      <c r="D617" s="197"/>
      <c r="E617" s="196"/>
      <c r="F617" s="196"/>
      <c r="G617" s="78"/>
      <c r="H617" s="78"/>
      <c r="I617" s="78"/>
      <c r="J617" s="78"/>
      <c r="K617" s="78"/>
      <c r="L617" s="78"/>
      <c r="M617" s="78"/>
      <c r="N617" s="78"/>
      <c r="O617" s="78"/>
      <c r="P617" s="78"/>
      <c r="Q617" s="78"/>
      <c r="R617" s="78"/>
      <c r="S617" s="78"/>
      <c r="T617" s="78"/>
      <c r="U617" s="78"/>
      <c r="V617" s="78"/>
      <c r="W617" s="78"/>
      <c r="X617" s="78"/>
      <c r="Y617" s="78"/>
      <c r="Z617" s="78"/>
    </row>
    <row r="618" spans="1:26" ht="12.75" customHeight="1">
      <c r="A618" s="195"/>
      <c r="B618" s="31"/>
      <c r="C618" s="196"/>
      <c r="D618" s="197"/>
      <c r="E618" s="196"/>
      <c r="F618" s="196"/>
      <c r="G618" s="78"/>
      <c r="H618" s="78"/>
      <c r="I618" s="78"/>
      <c r="J618" s="78"/>
      <c r="K618" s="78"/>
      <c r="L618" s="78"/>
      <c r="M618" s="78"/>
      <c r="N618" s="78"/>
      <c r="O618" s="78"/>
      <c r="P618" s="78"/>
      <c r="Q618" s="78"/>
      <c r="R618" s="78"/>
      <c r="S618" s="78"/>
      <c r="T618" s="78"/>
      <c r="U618" s="78"/>
      <c r="V618" s="78"/>
      <c r="W618" s="78"/>
      <c r="X618" s="78"/>
      <c r="Y618" s="78"/>
      <c r="Z618" s="78"/>
    </row>
    <row r="619" spans="1:26" ht="12.75" customHeight="1">
      <c r="A619" s="195"/>
      <c r="B619" s="31"/>
      <c r="C619" s="196"/>
      <c r="D619" s="197"/>
      <c r="E619" s="196"/>
      <c r="F619" s="196"/>
      <c r="G619" s="78"/>
      <c r="H619" s="78"/>
      <c r="I619" s="78"/>
      <c r="J619" s="78"/>
      <c r="K619" s="78"/>
      <c r="L619" s="78"/>
      <c r="M619" s="78"/>
      <c r="N619" s="78"/>
      <c r="O619" s="78"/>
      <c r="P619" s="78"/>
      <c r="Q619" s="78"/>
      <c r="R619" s="78"/>
      <c r="S619" s="78"/>
      <c r="T619" s="78"/>
      <c r="U619" s="78"/>
      <c r="V619" s="78"/>
      <c r="W619" s="78"/>
      <c r="X619" s="78"/>
      <c r="Y619" s="78"/>
      <c r="Z619" s="78"/>
    </row>
    <row r="620" spans="1:26" ht="12.75" customHeight="1">
      <c r="A620" s="195"/>
      <c r="B620" s="31"/>
      <c r="C620" s="196"/>
      <c r="D620" s="197"/>
      <c r="E620" s="196"/>
      <c r="F620" s="196"/>
      <c r="G620" s="78"/>
      <c r="H620" s="78"/>
      <c r="I620" s="78"/>
      <c r="J620" s="78"/>
      <c r="K620" s="78"/>
      <c r="L620" s="78"/>
      <c r="M620" s="78"/>
      <c r="N620" s="78"/>
      <c r="O620" s="78"/>
      <c r="P620" s="78"/>
      <c r="Q620" s="78"/>
      <c r="R620" s="78"/>
      <c r="S620" s="78"/>
      <c r="T620" s="78"/>
      <c r="U620" s="78"/>
      <c r="V620" s="78"/>
      <c r="W620" s="78"/>
      <c r="X620" s="78"/>
      <c r="Y620" s="78"/>
      <c r="Z620" s="78"/>
    </row>
    <row r="621" spans="1:26" ht="12.75" customHeight="1">
      <c r="A621" s="195"/>
      <c r="B621" s="31"/>
      <c r="C621" s="196"/>
      <c r="D621" s="197"/>
      <c r="E621" s="196"/>
      <c r="F621" s="196"/>
      <c r="G621" s="78"/>
      <c r="H621" s="78"/>
      <c r="I621" s="78"/>
      <c r="J621" s="78"/>
      <c r="K621" s="78"/>
      <c r="L621" s="78"/>
      <c r="M621" s="78"/>
      <c r="N621" s="78"/>
      <c r="O621" s="78"/>
      <c r="P621" s="78"/>
      <c r="Q621" s="78"/>
      <c r="R621" s="78"/>
      <c r="S621" s="78"/>
      <c r="T621" s="78"/>
      <c r="U621" s="78"/>
      <c r="V621" s="78"/>
      <c r="W621" s="78"/>
      <c r="X621" s="78"/>
      <c r="Y621" s="78"/>
      <c r="Z621" s="78"/>
    </row>
    <row r="622" spans="1:26" ht="12.75" customHeight="1">
      <c r="A622" s="195"/>
      <c r="B622" s="31"/>
      <c r="C622" s="196"/>
      <c r="D622" s="197"/>
      <c r="E622" s="196"/>
      <c r="F622" s="196"/>
      <c r="G622" s="78"/>
      <c r="H622" s="78"/>
      <c r="I622" s="78"/>
      <c r="J622" s="78"/>
      <c r="K622" s="78"/>
      <c r="L622" s="78"/>
      <c r="M622" s="78"/>
      <c r="N622" s="78"/>
      <c r="O622" s="78"/>
      <c r="P622" s="78"/>
      <c r="Q622" s="78"/>
      <c r="R622" s="78"/>
      <c r="S622" s="78"/>
      <c r="T622" s="78"/>
      <c r="U622" s="78"/>
      <c r="V622" s="78"/>
      <c r="W622" s="78"/>
      <c r="X622" s="78"/>
      <c r="Y622" s="78"/>
      <c r="Z622" s="78"/>
    </row>
    <row r="623" spans="1:26" ht="12.75" customHeight="1">
      <c r="A623" s="195"/>
      <c r="B623" s="31"/>
      <c r="C623" s="196"/>
      <c r="D623" s="197"/>
      <c r="E623" s="196"/>
      <c r="F623" s="196"/>
      <c r="G623" s="78"/>
      <c r="H623" s="78"/>
      <c r="I623" s="78"/>
      <c r="J623" s="78"/>
      <c r="K623" s="78"/>
      <c r="L623" s="78"/>
      <c r="M623" s="78"/>
      <c r="N623" s="78"/>
      <c r="O623" s="78"/>
      <c r="P623" s="78"/>
      <c r="Q623" s="78"/>
      <c r="R623" s="78"/>
      <c r="S623" s="78"/>
      <c r="T623" s="78"/>
      <c r="U623" s="78"/>
      <c r="V623" s="78"/>
      <c r="W623" s="78"/>
      <c r="X623" s="78"/>
      <c r="Y623" s="78"/>
      <c r="Z623" s="78"/>
    </row>
    <row r="624" spans="1:26" ht="12.75" customHeight="1">
      <c r="A624" s="195"/>
      <c r="B624" s="31"/>
      <c r="C624" s="196"/>
      <c r="D624" s="197"/>
      <c r="E624" s="196"/>
      <c r="F624" s="196"/>
      <c r="G624" s="78"/>
      <c r="H624" s="78"/>
      <c r="I624" s="78"/>
      <c r="J624" s="78"/>
      <c r="K624" s="78"/>
      <c r="L624" s="78"/>
      <c r="M624" s="78"/>
      <c r="N624" s="78"/>
      <c r="O624" s="78"/>
      <c r="P624" s="78"/>
      <c r="Q624" s="78"/>
      <c r="R624" s="78"/>
      <c r="S624" s="78"/>
      <c r="T624" s="78"/>
      <c r="U624" s="78"/>
      <c r="V624" s="78"/>
      <c r="W624" s="78"/>
      <c r="X624" s="78"/>
      <c r="Y624" s="78"/>
      <c r="Z624" s="78"/>
    </row>
    <row r="625" spans="1:26" ht="12.75" customHeight="1">
      <c r="A625" s="195"/>
      <c r="B625" s="31"/>
      <c r="C625" s="196"/>
      <c r="D625" s="197"/>
      <c r="E625" s="196"/>
      <c r="F625" s="196"/>
      <c r="G625" s="78"/>
      <c r="H625" s="78"/>
      <c r="I625" s="78"/>
      <c r="J625" s="78"/>
      <c r="K625" s="78"/>
      <c r="L625" s="78"/>
      <c r="M625" s="78"/>
      <c r="N625" s="78"/>
      <c r="O625" s="78"/>
      <c r="P625" s="78"/>
      <c r="Q625" s="78"/>
      <c r="R625" s="78"/>
      <c r="S625" s="78"/>
      <c r="T625" s="78"/>
      <c r="U625" s="78"/>
      <c r="V625" s="78"/>
      <c r="W625" s="78"/>
      <c r="X625" s="78"/>
      <c r="Y625" s="78"/>
      <c r="Z625" s="78"/>
    </row>
    <row r="626" spans="1:26" ht="12.75" customHeight="1">
      <c r="A626" s="195"/>
      <c r="B626" s="31"/>
      <c r="C626" s="196"/>
      <c r="D626" s="197"/>
      <c r="E626" s="196"/>
      <c r="F626" s="196"/>
      <c r="G626" s="78"/>
      <c r="H626" s="78"/>
      <c r="I626" s="78"/>
      <c r="J626" s="78"/>
      <c r="K626" s="78"/>
      <c r="L626" s="78"/>
      <c r="M626" s="78"/>
      <c r="N626" s="78"/>
      <c r="O626" s="78"/>
      <c r="P626" s="78"/>
      <c r="Q626" s="78"/>
      <c r="R626" s="78"/>
      <c r="S626" s="78"/>
      <c r="T626" s="78"/>
      <c r="U626" s="78"/>
      <c r="V626" s="78"/>
      <c r="W626" s="78"/>
      <c r="X626" s="78"/>
      <c r="Y626" s="78"/>
      <c r="Z626" s="78"/>
    </row>
    <row r="627" spans="1:26" ht="12.75" customHeight="1">
      <c r="A627" s="195"/>
      <c r="B627" s="31"/>
      <c r="C627" s="196"/>
      <c r="D627" s="197"/>
      <c r="E627" s="196"/>
      <c r="F627" s="196"/>
      <c r="G627" s="78"/>
      <c r="H627" s="78"/>
      <c r="I627" s="78"/>
      <c r="J627" s="78"/>
      <c r="K627" s="78"/>
      <c r="L627" s="78"/>
      <c r="M627" s="78"/>
      <c r="N627" s="78"/>
      <c r="O627" s="78"/>
      <c r="P627" s="78"/>
      <c r="Q627" s="78"/>
      <c r="R627" s="78"/>
      <c r="S627" s="78"/>
      <c r="T627" s="78"/>
      <c r="U627" s="78"/>
      <c r="V627" s="78"/>
      <c r="W627" s="78"/>
      <c r="X627" s="78"/>
      <c r="Y627" s="78"/>
      <c r="Z627" s="78"/>
    </row>
    <row r="628" spans="1:26" ht="12.75" customHeight="1">
      <c r="A628" s="195"/>
      <c r="B628" s="31"/>
      <c r="C628" s="196"/>
      <c r="D628" s="197"/>
      <c r="E628" s="196"/>
      <c r="F628" s="196"/>
      <c r="G628" s="78"/>
      <c r="H628" s="78"/>
      <c r="I628" s="78"/>
      <c r="J628" s="78"/>
      <c r="K628" s="78"/>
      <c r="L628" s="78"/>
      <c r="M628" s="78"/>
      <c r="N628" s="78"/>
      <c r="O628" s="78"/>
      <c r="P628" s="78"/>
      <c r="Q628" s="78"/>
      <c r="R628" s="78"/>
      <c r="S628" s="78"/>
      <c r="T628" s="78"/>
      <c r="U628" s="78"/>
      <c r="V628" s="78"/>
      <c r="W628" s="78"/>
      <c r="X628" s="78"/>
      <c r="Y628" s="78"/>
      <c r="Z628" s="78"/>
    </row>
    <row r="629" spans="1:26" ht="12.75" customHeight="1">
      <c r="A629" s="195"/>
      <c r="B629" s="195"/>
      <c r="C629" s="196"/>
      <c r="D629" s="197"/>
      <c r="E629" s="196"/>
      <c r="F629" s="196"/>
      <c r="G629" s="78"/>
      <c r="H629" s="78"/>
      <c r="I629" s="78"/>
      <c r="J629" s="78"/>
      <c r="K629" s="78"/>
      <c r="L629" s="78"/>
      <c r="M629" s="78"/>
      <c r="N629" s="78"/>
      <c r="O629" s="78"/>
      <c r="P629" s="78"/>
      <c r="Q629" s="78"/>
      <c r="R629" s="78"/>
      <c r="S629" s="78"/>
      <c r="T629" s="78"/>
      <c r="U629" s="78"/>
      <c r="V629" s="78"/>
      <c r="W629" s="78"/>
      <c r="X629" s="78"/>
      <c r="Y629" s="78"/>
      <c r="Z629" s="78"/>
    </row>
    <row r="630" spans="1:26" ht="12.75" customHeight="1">
      <c r="A630" s="195"/>
      <c r="B630" s="195"/>
      <c r="C630" s="196"/>
      <c r="D630" s="197"/>
      <c r="E630" s="196"/>
      <c r="F630" s="196"/>
      <c r="G630" s="78"/>
      <c r="H630" s="78"/>
      <c r="I630" s="78"/>
      <c r="J630" s="78"/>
      <c r="K630" s="78"/>
      <c r="L630" s="78"/>
      <c r="M630" s="78"/>
      <c r="N630" s="78"/>
      <c r="O630" s="78"/>
      <c r="P630" s="78"/>
      <c r="Q630" s="78"/>
      <c r="R630" s="78"/>
      <c r="S630" s="78"/>
      <c r="T630" s="78"/>
      <c r="U630" s="78"/>
      <c r="V630" s="78"/>
      <c r="W630" s="78"/>
      <c r="X630" s="78"/>
      <c r="Y630" s="78"/>
      <c r="Z630" s="78"/>
    </row>
    <row r="631" spans="1:26" ht="12.75" customHeight="1">
      <c r="A631" s="195"/>
      <c r="B631" s="195"/>
      <c r="C631" s="196"/>
      <c r="D631" s="197"/>
      <c r="E631" s="196"/>
      <c r="F631" s="196"/>
      <c r="G631" s="78"/>
      <c r="H631" s="78"/>
      <c r="I631" s="78"/>
      <c r="J631" s="78"/>
      <c r="K631" s="78"/>
      <c r="L631" s="78"/>
      <c r="M631" s="78"/>
      <c r="N631" s="78"/>
      <c r="O631" s="78"/>
      <c r="P631" s="78"/>
      <c r="Q631" s="78"/>
      <c r="R631" s="78"/>
      <c r="S631" s="78"/>
      <c r="T631" s="78"/>
      <c r="U631" s="78"/>
      <c r="V631" s="78"/>
      <c r="W631" s="78"/>
      <c r="X631" s="78"/>
      <c r="Y631" s="78"/>
      <c r="Z631" s="78"/>
    </row>
    <row r="632" spans="1:26" ht="12.75" customHeight="1">
      <c r="A632" s="195"/>
      <c r="B632" s="195"/>
      <c r="C632" s="196"/>
      <c r="D632" s="197"/>
      <c r="E632" s="196"/>
      <c r="F632" s="196"/>
      <c r="G632" s="78"/>
      <c r="H632" s="78"/>
      <c r="I632" s="78"/>
      <c r="J632" s="78"/>
      <c r="K632" s="78"/>
      <c r="L632" s="78"/>
      <c r="M632" s="78"/>
      <c r="N632" s="78"/>
      <c r="O632" s="78"/>
      <c r="P632" s="78"/>
      <c r="Q632" s="78"/>
      <c r="R632" s="78"/>
      <c r="S632" s="78"/>
      <c r="T632" s="78"/>
      <c r="U632" s="78"/>
      <c r="V632" s="78"/>
      <c r="W632" s="78"/>
      <c r="X632" s="78"/>
      <c r="Y632" s="78"/>
      <c r="Z632" s="78"/>
    </row>
    <row r="633" spans="1:26" ht="12.75" customHeight="1">
      <c r="A633" s="195"/>
      <c r="B633" s="195"/>
      <c r="C633" s="196"/>
      <c r="D633" s="197"/>
      <c r="E633" s="196"/>
      <c r="F633" s="196"/>
      <c r="G633" s="78"/>
      <c r="H633" s="78"/>
      <c r="I633" s="78"/>
      <c r="J633" s="78"/>
      <c r="K633" s="78"/>
      <c r="L633" s="78"/>
      <c r="M633" s="78"/>
      <c r="N633" s="78"/>
      <c r="O633" s="78"/>
      <c r="P633" s="78"/>
      <c r="Q633" s="78"/>
      <c r="R633" s="78"/>
      <c r="S633" s="78"/>
      <c r="T633" s="78"/>
      <c r="U633" s="78"/>
      <c r="V633" s="78"/>
      <c r="W633" s="78"/>
      <c r="X633" s="78"/>
      <c r="Y633" s="78"/>
      <c r="Z633" s="78"/>
    </row>
    <row r="634" spans="1:26" ht="12.75" customHeight="1">
      <c r="A634" s="195"/>
      <c r="B634" s="195"/>
      <c r="C634" s="196"/>
      <c r="D634" s="197"/>
      <c r="E634" s="196"/>
      <c r="F634" s="196"/>
      <c r="G634" s="78"/>
      <c r="H634" s="78"/>
      <c r="I634" s="78"/>
      <c r="J634" s="78"/>
      <c r="K634" s="78"/>
      <c r="L634" s="78"/>
      <c r="M634" s="78"/>
      <c r="N634" s="78"/>
      <c r="O634" s="78"/>
      <c r="P634" s="78"/>
      <c r="Q634" s="78"/>
      <c r="R634" s="78"/>
      <c r="S634" s="78"/>
      <c r="T634" s="78"/>
      <c r="U634" s="78"/>
      <c r="V634" s="78"/>
      <c r="W634" s="78"/>
      <c r="X634" s="78"/>
      <c r="Y634" s="78"/>
      <c r="Z634" s="78"/>
    </row>
    <row r="635" spans="1:26" ht="12.75" customHeight="1">
      <c r="A635" s="195"/>
      <c r="B635" s="195"/>
      <c r="C635" s="196"/>
      <c r="D635" s="197"/>
      <c r="E635" s="196"/>
      <c r="F635" s="196"/>
      <c r="G635" s="78"/>
      <c r="H635" s="78"/>
      <c r="I635" s="78"/>
      <c r="J635" s="78"/>
      <c r="K635" s="78"/>
      <c r="L635" s="78"/>
      <c r="M635" s="78"/>
      <c r="N635" s="78"/>
      <c r="O635" s="78"/>
      <c r="P635" s="78"/>
      <c r="Q635" s="78"/>
      <c r="R635" s="78"/>
      <c r="S635" s="78"/>
      <c r="T635" s="78"/>
      <c r="U635" s="78"/>
      <c r="V635" s="78"/>
      <c r="W635" s="78"/>
      <c r="X635" s="78"/>
      <c r="Y635" s="78"/>
      <c r="Z635" s="78"/>
    </row>
    <row r="636" spans="1:26" ht="12.75" customHeight="1">
      <c r="A636" s="195"/>
      <c r="B636" s="195"/>
      <c r="C636" s="196"/>
      <c r="D636" s="197"/>
      <c r="E636" s="196"/>
      <c r="F636" s="196"/>
      <c r="G636" s="78"/>
      <c r="H636" s="78"/>
      <c r="I636" s="78"/>
      <c r="J636" s="78"/>
      <c r="K636" s="78"/>
      <c r="L636" s="78"/>
      <c r="M636" s="78"/>
      <c r="N636" s="78"/>
      <c r="O636" s="78"/>
      <c r="P636" s="78"/>
      <c r="Q636" s="78"/>
      <c r="R636" s="78"/>
      <c r="S636" s="78"/>
      <c r="T636" s="78"/>
      <c r="U636" s="78"/>
      <c r="V636" s="78"/>
      <c r="W636" s="78"/>
      <c r="X636" s="78"/>
      <c r="Y636" s="78"/>
      <c r="Z636" s="78"/>
    </row>
    <row r="637" spans="1:26" ht="12.75" customHeight="1">
      <c r="A637" s="195"/>
      <c r="B637" s="195"/>
      <c r="C637" s="196"/>
      <c r="D637" s="197"/>
      <c r="E637" s="196"/>
      <c r="F637" s="196"/>
      <c r="G637" s="78"/>
      <c r="H637" s="78"/>
      <c r="I637" s="78"/>
      <c r="J637" s="78"/>
      <c r="K637" s="78"/>
      <c r="L637" s="78"/>
      <c r="M637" s="78"/>
      <c r="N637" s="78"/>
      <c r="O637" s="78"/>
      <c r="P637" s="78"/>
      <c r="Q637" s="78"/>
      <c r="R637" s="78"/>
      <c r="S637" s="78"/>
      <c r="T637" s="78"/>
      <c r="U637" s="78"/>
      <c r="V637" s="78"/>
      <c r="W637" s="78"/>
      <c r="X637" s="78"/>
      <c r="Y637" s="78"/>
      <c r="Z637" s="78"/>
    </row>
    <row r="638" spans="1:26" ht="12.75" customHeight="1">
      <c r="A638" s="195"/>
      <c r="B638" s="195"/>
      <c r="C638" s="196"/>
      <c r="D638" s="197"/>
      <c r="E638" s="196"/>
      <c r="F638" s="196"/>
      <c r="G638" s="78"/>
      <c r="H638" s="78"/>
      <c r="I638" s="78"/>
      <c r="J638" s="78"/>
      <c r="K638" s="78"/>
      <c r="L638" s="78"/>
      <c r="M638" s="78"/>
      <c r="N638" s="78"/>
      <c r="O638" s="78"/>
      <c r="P638" s="78"/>
      <c r="Q638" s="78"/>
      <c r="R638" s="78"/>
      <c r="S638" s="78"/>
      <c r="T638" s="78"/>
      <c r="U638" s="78"/>
      <c r="V638" s="78"/>
      <c r="W638" s="78"/>
      <c r="X638" s="78"/>
      <c r="Y638" s="78"/>
      <c r="Z638" s="78"/>
    </row>
    <row r="639" spans="1:26" ht="12.75" customHeight="1">
      <c r="A639" s="195"/>
      <c r="B639" s="195"/>
      <c r="C639" s="196"/>
      <c r="D639" s="197"/>
      <c r="E639" s="196"/>
      <c r="F639" s="196"/>
      <c r="G639" s="78"/>
      <c r="H639" s="78"/>
      <c r="I639" s="78"/>
      <c r="J639" s="78"/>
      <c r="K639" s="78"/>
      <c r="L639" s="78"/>
      <c r="M639" s="78"/>
      <c r="N639" s="78"/>
      <c r="O639" s="78"/>
      <c r="P639" s="78"/>
      <c r="Q639" s="78"/>
      <c r="R639" s="78"/>
      <c r="S639" s="78"/>
      <c r="T639" s="78"/>
      <c r="U639" s="78"/>
      <c r="V639" s="78"/>
      <c r="W639" s="78"/>
      <c r="X639" s="78"/>
      <c r="Y639" s="78"/>
      <c r="Z639" s="78"/>
    </row>
    <row r="640" spans="1:26" ht="12.75" customHeight="1">
      <c r="A640" s="195"/>
      <c r="B640" s="195"/>
      <c r="C640" s="196"/>
      <c r="D640" s="197"/>
      <c r="E640" s="196"/>
      <c r="F640" s="196"/>
      <c r="G640" s="78"/>
      <c r="H640" s="78"/>
      <c r="I640" s="78"/>
      <c r="J640" s="78"/>
      <c r="K640" s="78"/>
      <c r="L640" s="78"/>
      <c r="M640" s="78"/>
      <c r="N640" s="78"/>
      <c r="O640" s="78"/>
      <c r="P640" s="78"/>
      <c r="Q640" s="78"/>
      <c r="R640" s="78"/>
      <c r="S640" s="78"/>
      <c r="T640" s="78"/>
      <c r="U640" s="78"/>
      <c r="V640" s="78"/>
      <c r="W640" s="78"/>
      <c r="X640" s="78"/>
      <c r="Y640" s="78"/>
      <c r="Z640" s="78"/>
    </row>
    <row r="641" spans="1:26" ht="12.75" customHeight="1">
      <c r="A641" s="195"/>
      <c r="B641" s="195"/>
      <c r="C641" s="196"/>
      <c r="D641" s="197"/>
      <c r="E641" s="196"/>
      <c r="F641" s="196"/>
      <c r="G641" s="78"/>
      <c r="H641" s="78"/>
      <c r="I641" s="78"/>
      <c r="J641" s="78"/>
      <c r="K641" s="78"/>
      <c r="L641" s="78"/>
      <c r="M641" s="78"/>
      <c r="N641" s="78"/>
      <c r="O641" s="78"/>
      <c r="P641" s="78"/>
      <c r="Q641" s="78"/>
      <c r="R641" s="78"/>
      <c r="S641" s="78"/>
      <c r="T641" s="78"/>
      <c r="U641" s="78"/>
      <c r="V641" s="78"/>
      <c r="W641" s="78"/>
      <c r="X641" s="78"/>
      <c r="Y641" s="78"/>
      <c r="Z641" s="78"/>
    </row>
    <row r="642" spans="1:26" ht="12.75" customHeight="1">
      <c r="A642" s="195"/>
      <c r="B642" s="195"/>
      <c r="C642" s="196"/>
      <c r="D642" s="197"/>
      <c r="E642" s="196"/>
      <c r="F642" s="196"/>
      <c r="G642" s="78"/>
      <c r="H642" s="78"/>
      <c r="I642" s="78"/>
      <c r="J642" s="78"/>
      <c r="K642" s="78"/>
      <c r="L642" s="78"/>
      <c r="M642" s="78"/>
      <c r="N642" s="78"/>
      <c r="O642" s="78"/>
      <c r="P642" s="78"/>
      <c r="Q642" s="78"/>
      <c r="R642" s="78"/>
      <c r="S642" s="78"/>
      <c r="T642" s="78"/>
      <c r="U642" s="78"/>
      <c r="V642" s="78"/>
      <c r="W642" s="78"/>
      <c r="X642" s="78"/>
      <c r="Y642" s="78"/>
      <c r="Z642" s="78"/>
    </row>
    <row r="643" spans="1:26" ht="12.75" customHeight="1">
      <c r="A643" s="195"/>
      <c r="B643" s="195"/>
      <c r="C643" s="196"/>
      <c r="D643" s="197"/>
      <c r="E643" s="196"/>
      <c r="F643" s="196"/>
      <c r="G643" s="78"/>
      <c r="H643" s="78"/>
      <c r="I643" s="78"/>
      <c r="J643" s="78"/>
      <c r="K643" s="78"/>
      <c r="L643" s="78"/>
      <c r="M643" s="78"/>
      <c r="N643" s="78"/>
      <c r="O643" s="78"/>
      <c r="P643" s="78"/>
      <c r="Q643" s="78"/>
      <c r="R643" s="78"/>
      <c r="S643" s="78"/>
      <c r="T643" s="78"/>
      <c r="U643" s="78"/>
      <c r="V643" s="78"/>
      <c r="W643" s="78"/>
      <c r="X643" s="78"/>
      <c r="Y643" s="78"/>
      <c r="Z643" s="78"/>
    </row>
    <row r="644" spans="1:26" ht="12.75" customHeight="1">
      <c r="A644" s="195"/>
      <c r="B644" s="195"/>
      <c r="C644" s="196"/>
      <c r="D644" s="197"/>
      <c r="E644" s="196"/>
      <c r="F644" s="196"/>
      <c r="G644" s="78"/>
      <c r="H644" s="78"/>
      <c r="I644" s="78"/>
      <c r="J644" s="78"/>
      <c r="K644" s="78"/>
      <c r="L644" s="78"/>
      <c r="M644" s="78"/>
      <c r="N644" s="78"/>
      <c r="O644" s="78"/>
      <c r="P644" s="78"/>
      <c r="Q644" s="78"/>
      <c r="R644" s="78"/>
      <c r="S644" s="78"/>
      <c r="T644" s="78"/>
      <c r="U644" s="78"/>
      <c r="V644" s="78"/>
      <c r="W644" s="78"/>
      <c r="X644" s="78"/>
      <c r="Y644" s="78"/>
      <c r="Z644" s="78"/>
    </row>
    <row r="645" spans="1:26" ht="12.75" customHeight="1">
      <c r="A645" s="195"/>
      <c r="B645" s="195"/>
      <c r="C645" s="196"/>
      <c r="D645" s="197"/>
      <c r="E645" s="196"/>
      <c r="F645" s="196"/>
      <c r="G645" s="78"/>
      <c r="H645" s="78"/>
      <c r="I645" s="78"/>
      <c r="J645" s="78"/>
      <c r="K645" s="78"/>
      <c r="L645" s="78"/>
      <c r="M645" s="78"/>
      <c r="N645" s="78"/>
      <c r="O645" s="78"/>
      <c r="P645" s="78"/>
      <c r="Q645" s="78"/>
      <c r="R645" s="78"/>
      <c r="S645" s="78"/>
      <c r="T645" s="78"/>
      <c r="U645" s="78"/>
      <c r="V645" s="78"/>
      <c r="W645" s="78"/>
      <c r="X645" s="78"/>
      <c r="Y645" s="78"/>
      <c r="Z645" s="78"/>
    </row>
    <row r="646" spans="1:26" ht="12.75" customHeight="1">
      <c r="A646" s="195"/>
      <c r="B646" s="195"/>
      <c r="C646" s="196"/>
      <c r="D646" s="197"/>
      <c r="E646" s="196"/>
      <c r="F646" s="196"/>
      <c r="G646" s="78"/>
      <c r="H646" s="78"/>
      <c r="I646" s="78"/>
      <c r="J646" s="78"/>
      <c r="K646" s="78"/>
      <c r="L646" s="78"/>
      <c r="M646" s="78"/>
      <c r="N646" s="78"/>
      <c r="O646" s="78"/>
      <c r="P646" s="78"/>
      <c r="Q646" s="78"/>
      <c r="R646" s="78"/>
      <c r="S646" s="78"/>
      <c r="T646" s="78"/>
      <c r="U646" s="78"/>
      <c r="V646" s="78"/>
      <c r="W646" s="78"/>
      <c r="X646" s="78"/>
      <c r="Y646" s="78"/>
      <c r="Z646" s="78"/>
    </row>
    <row r="647" spans="1:26" ht="12.75" customHeight="1">
      <c r="A647" s="195"/>
      <c r="B647" s="195"/>
      <c r="C647" s="196"/>
      <c r="D647" s="197"/>
      <c r="E647" s="196"/>
      <c r="F647" s="196"/>
      <c r="G647" s="78"/>
      <c r="H647" s="78"/>
      <c r="I647" s="78"/>
      <c r="J647" s="78"/>
      <c r="K647" s="78"/>
      <c r="L647" s="78"/>
      <c r="M647" s="78"/>
      <c r="N647" s="78"/>
      <c r="O647" s="78"/>
      <c r="P647" s="78"/>
      <c r="Q647" s="78"/>
      <c r="R647" s="78"/>
      <c r="S647" s="78"/>
      <c r="T647" s="78"/>
      <c r="U647" s="78"/>
      <c r="V647" s="78"/>
      <c r="W647" s="78"/>
      <c r="X647" s="78"/>
      <c r="Y647" s="78"/>
      <c r="Z647" s="78"/>
    </row>
    <row r="648" spans="1:26" ht="12.75" customHeight="1">
      <c r="A648" s="195"/>
      <c r="B648" s="195"/>
      <c r="C648" s="196"/>
      <c r="D648" s="197"/>
      <c r="E648" s="196"/>
      <c r="F648" s="196"/>
      <c r="G648" s="78"/>
      <c r="H648" s="78"/>
      <c r="I648" s="78"/>
      <c r="J648" s="78"/>
      <c r="K648" s="78"/>
      <c r="L648" s="78"/>
      <c r="M648" s="78"/>
      <c r="N648" s="78"/>
      <c r="O648" s="78"/>
      <c r="P648" s="78"/>
      <c r="Q648" s="78"/>
      <c r="R648" s="78"/>
      <c r="S648" s="78"/>
      <c r="T648" s="78"/>
      <c r="U648" s="78"/>
      <c r="V648" s="78"/>
      <c r="W648" s="78"/>
      <c r="X648" s="78"/>
      <c r="Y648" s="78"/>
      <c r="Z648" s="78"/>
    </row>
    <row r="649" spans="1:26" ht="12.75" customHeight="1">
      <c r="A649" s="195"/>
      <c r="B649" s="195"/>
      <c r="C649" s="196"/>
      <c r="D649" s="197"/>
      <c r="E649" s="196"/>
      <c r="F649" s="196"/>
      <c r="G649" s="78"/>
      <c r="H649" s="78"/>
      <c r="I649" s="78"/>
      <c r="J649" s="78"/>
      <c r="K649" s="78"/>
      <c r="L649" s="78"/>
      <c r="M649" s="78"/>
      <c r="N649" s="78"/>
      <c r="O649" s="78"/>
      <c r="P649" s="78"/>
      <c r="Q649" s="78"/>
      <c r="R649" s="78"/>
      <c r="S649" s="78"/>
      <c r="T649" s="78"/>
      <c r="U649" s="78"/>
      <c r="V649" s="78"/>
      <c r="W649" s="78"/>
      <c r="X649" s="78"/>
      <c r="Y649" s="78"/>
      <c r="Z649" s="78"/>
    </row>
    <row r="650" spans="1:26" ht="12.75" customHeight="1">
      <c r="A650" s="195"/>
      <c r="B650" s="195"/>
      <c r="C650" s="196"/>
      <c r="D650" s="197"/>
      <c r="E650" s="196"/>
      <c r="F650" s="196"/>
      <c r="G650" s="78"/>
      <c r="H650" s="78"/>
      <c r="I650" s="78"/>
      <c r="J650" s="78"/>
      <c r="K650" s="78"/>
      <c r="L650" s="78"/>
      <c r="M650" s="78"/>
      <c r="N650" s="78"/>
      <c r="O650" s="78"/>
      <c r="P650" s="78"/>
      <c r="Q650" s="78"/>
      <c r="R650" s="78"/>
      <c r="S650" s="78"/>
      <c r="T650" s="78"/>
      <c r="U650" s="78"/>
      <c r="V650" s="78"/>
      <c r="W650" s="78"/>
      <c r="X650" s="78"/>
      <c r="Y650" s="78"/>
      <c r="Z650" s="78"/>
    </row>
    <row r="651" spans="1:26" ht="12.75" customHeight="1">
      <c r="A651" s="195"/>
      <c r="B651" s="195"/>
      <c r="C651" s="196"/>
      <c r="D651" s="197"/>
      <c r="E651" s="196"/>
      <c r="F651" s="196"/>
      <c r="G651" s="78"/>
      <c r="H651" s="78"/>
      <c r="I651" s="78"/>
      <c r="J651" s="78"/>
      <c r="K651" s="78"/>
      <c r="L651" s="78"/>
      <c r="M651" s="78"/>
      <c r="N651" s="78"/>
      <c r="O651" s="78"/>
      <c r="P651" s="78"/>
      <c r="Q651" s="78"/>
      <c r="R651" s="78"/>
      <c r="S651" s="78"/>
      <c r="T651" s="78"/>
      <c r="U651" s="78"/>
      <c r="V651" s="78"/>
      <c r="W651" s="78"/>
      <c r="X651" s="78"/>
      <c r="Y651" s="78"/>
      <c r="Z651" s="78"/>
    </row>
    <row r="652" spans="1:26" ht="12.75" customHeight="1">
      <c r="A652" s="195"/>
      <c r="B652" s="195"/>
      <c r="C652" s="196"/>
      <c r="D652" s="197"/>
      <c r="E652" s="196"/>
      <c r="F652" s="196"/>
      <c r="G652" s="78"/>
      <c r="H652" s="78"/>
      <c r="I652" s="78"/>
      <c r="J652" s="78"/>
      <c r="K652" s="78"/>
      <c r="L652" s="78"/>
      <c r="M652" s="78"/>
      <c r="N652" s="78"/>
      <c r="O652" s="78"/>
      <c r="P652" s="78"/>
      <c r="Q652" s="78"/>
      <c r="R652" s="78"/>
      <c r="S652" s="78"/>
      <c r="T652" s="78"/>
      <c r="U652" s="78"/>
      <c r="V652" s="78"/>
      <c r="W652" s="78"/>
      <c r="X652" s="78"/>
      <c r="Y652" s="78"/>
      <c r="Z652" s="78"/>
    </row>
    <row r="653" spans="1:26" ht="12.75" customHeight="1">
      <c r="A653" s="195"/>
      <c r="B653" s="195"/>
      <c r="C653" s="196"/>
      <c r="D653" s="197"/>
      <c r="E653" s="196"/>
      <c r="F653" s="196"/>
      <c r="G653" s="78"/>
      <c r="H653" s="78"/>
      <c r="I653" s="78"/>
      <c r="J653" s="78"/>
      <c r="K653" s="78"/>
      <c r="L653" s="78"/>
      <c r="M653" s="78"/>
      <c r="N653" s="78"/>
      <c r="O653" s="78"/>
      <c r="P653" s="78"/>
      <c r="Q653" s="78"/>
      <c r="R653" s="78"/>
      <c r="S653" s="78"/>
      <c r="T653" s="78"/>
      <c r="U653" s="78"/>
      <c r="V653" s="78"/>
      <c r="W653" s="78"/>
      <c r="X653" s="78"/>
      <c r="Y653" s="78"/>
      <c r="Z653" s="78"/>
    </row>
    <row r="654" spans="1:26" ht="12.75" customHeight="1">
      <c r="A654" s="195"/>
      <c r="B654" s="195"/>
      <c r="C654" s="196"/>
      <c r="D654" s="197"/>
      <c r="E654" s="196"/>
      <c r="F654" s="196"/>
      <c r="G654" s="78"/>
      <c r="H654" s="78"/>
      <c r="I654" s="78"/>
      <c r="J654" s="78"/>
      <c r="K654" s="78"/>
      <c r="L654" s="78"/>
      <c r="M654" s="78"/>
      <c r="N654" s="78"/>
      <c r="O654" s="78"/>
      <c r="P654" s="78"/>
      <c r="Q654" s="78"/>
      <c r="R654" s="78"/>
      <c r="S654" s="78"/>
      <c r="T654" s="78"/>
      <c r="U654" s="78"/>
      <c r="V654" s="78"/>
      <c r="W654" s="78"/>
      <c r="X654" s="78"/>
      <c r="Y654" s="78"/>
      <c r="Z654" s="78"/>
    </row>
    <row r="655" spans="1:26" ht="12.75" customHeight="1">
      <c r="A655" s="195"/>
      <c r="B655" s="195"/>
      <c r="C655" s="196"/>
      <c r="D655" s="197"/>
      <c r="E655" s="196"/>
      <c r="F655" s="196"/>
      <c r="G655" s="78"/>
      <c r="H655" s="78"/>
      <c r="I655" s="78"/>
      <c r="J655" s="78"/>
      <c r="K655" s="78"/>
      <c r="L655" s="78"/>
      <c r="M655" s="78"/>
      <c r="N655" s="78"/>
      <c r="O655" s="78"/>
      <c r="P655" s="78"/>
      <c r="Q655" s="78"/>
      <c r="R655" s="78"/>
      <c r="S655" s="78"/>
      <c r="T655" s="78"/>
      <c r="U655" s="78"/>
      <c r="V655" s="78"/>
      <c r="W655" s="78"/>
      <c r="X655" s="78"/>
      <c r="Y655" s="78"/>
      <c r="Z655" s="78"/>
    </row>
    <row r="656" spans="1:26" ht="12.75" customHeight="1">
      <c r="A656" s="195"/>
      <c r="B656" s="195"/>
      <c r="C656" s="196"/>
      <c r="D656" s="197"/>
      <c r="E656" s="196"/>
      <c r="F656" s="196"/>
      <c r="G656" s="78"/>
      <c r="H656" s="78"/>
      <c r="I656" s="78"/>
      <c r="J656" s="78"/>
      <c r="K656" s="78"/>
      <c r="L656" s="78"/>
      <c r="M656" s="78"/>
      <c r="N656" s="78"/>
      <c r="O656" s="78"/>
      <c r="P656" s="78"/>
      <c r="Q656" s="78"/>
      <c r="R656" s="78"/>
      <c r="S656" s="78"/>
      <c r="T656" s="78"/>
      <c r="U656" s="78"/>
      <c r="V656" s="78"/>
      <c r="W656" s="78"/>
      <c r="X656" s="78"/>
      <c r="Y656" s="78"/>
      <c r="Z656" s="78"/>
    </row>
    <row r="657" spans="1:26" ht="12.75" customHeight="1">
      <c r="A657" s="195"/>
      <c r="B657" s="195"/>
      <c r="C657" s="196"/>
      <c r="D657" s="197"/>
      <c r="E657" s="196"/>
      <c r="F657" s="196"/>
      <c r="G657" s="78"/>
      <c r="H657" s="78"/>
      <c r="I657" s="78"/>
      <c r="J657" s="78"/>
      <c r="K657" s="78"/>
      <c r="L657" s="78"/>
      <c r="M657" s="78"/>
      <c r="N657" s="78"/>
      <c r="O657" s="78"/>
      <c r="P657" s="78"/>
      <c r="Q657" s="78"/>
      <c r="R657" s="78"/>
      <c r="S657" s="78"/>
      <c r="T657" s="78"/>
      <c r="U657" s="78"/>
      <c r="V657" s="78"/>
      <c r="W657" s="78"/>
      <c r="X657" s="78"/>
      <c r="Y657" s="78"/>
      <c r="Z657" s="78"/>
    </row>
    <row r="658" spans="1:26" ht="12.75" customHeight="1">
      <c r="A658" s="195"/>
      <c r="B658" s="195"/>
      <c r="C658" s="196"/>
      <c r="D658" s="197"/>
      <c r="E658" s="196"/>
      <c r="F658" s="196"/>
      <c r="G658" s="78"/>
      <c r="H658" s="78"/>
      <c r="I658" s="78"/>
      <c r="J658" s="78"/>
      <c r="K658" s="78"/>
      <c r="L658" s="78"/>
      <c r="M658" s="78"/>
      <c r="N658" s="78"/>
      <c r="O658" s="78"/>
      <c r="P658" s="78"/>
      <c r="Q658" s="78"/>
      <c r="R658" s="78"/>
      <c r="S658" s="78"/>
      <c r="T658" s="78"/>
      <c r="U658" s="78"/>
      <c r="V658" s="78"/>
      <c r="W658" s="78"/>
      <c r="X658" s="78"/>
      <c r="Y658" s="78"/>
      <c r="Z658" s="78"/>
    </row>
    <row r="659" spans="1:26" ht="12.75" customHeight="1">
      <c r="A659" s="195"/>
      <c r="B659" s="195"/>
      <c r="C659" s="196"/>
      <c r="D659" s="197"/>
      <c r="E659" s="196"/>
      <c r="F659" s="196"/>
      <c r="G659" s="78"/>
      <c r="H659" s="78"/>
      <c r="I659" s="78"/>
      <c r="J659" s="78"/>
      <c r="K659" s="78"/>
      <c r="L659" s="78"/>
      <c r="M659" s="78"/>
      <c r="N659" s="78"/>
      <c r="O659" s="78"/>
      <c r="P659" s="78"/>
      <c r="Q659" s="78"/>
      <c r="R659" s="78"/>
      <c r="S659" s="78"/>
      <c r="T659" s="78"/>
      <c r="U659" s="78"/>
      <c r="V659" s="78"/>
      <c r="W659" s="78"/>
      <c r="X659" s="78"/>
      <c r="Y659" s="78"/>
      <c r="Z659" s="78"/>
    </row>
    <row r="660" spans="1:26" ht="12.75" customHeight="1">
      <c r="A660" s="195"/>
      <c r="B660" s="195"/>
      <c r="C660" s="196"/>
      <c r="D660" s="197"/>
      <c r="E660" s="196"/>
      <c r="F660" s="196"/>
      <c r="G660" s="78"/>
      <c r="H660" s="78"/>
      <c r="I660" s="78"/>
      <c r="J660" s="78"/>
      <c r="K660" s="78"/>
      <c r="L660" s="78"/>
      <c r="M660" s="78"/>
      <c r="N660" s="78"/>
      <c r="O660" s="78"/>
      <c r="P660" s="78"/>
      <c r="Q660" s="78"/>
      <c r="R660" s="78"/>
      <c r="S660" s="78"/>
      <c r="T660" s="78"/>
      <c r="U660" s="78"/>
      <c r="V660" s="78"/>
      <c r="W660" s="78"/>
      <c r="X660" s="78"/>
      <c r="Y660" s="78"/>
      <c r="Z660" s="78"/>
    </row>
    <row r="661" spans="1:26" ht="12.75" customHeight="1">
      <c r="A661" s="195"/>
      <c r="B661" s="195"/>
      <c r="C661" s="196"/>
      <c r="D661" s="197"/>
      <c r="E661" s="196"/>
      <c r="F661" s="196"/>
      <c r="G661" s="78"/>
      <c r="H661" s="78"/>
      <c r="I661" s="78"/>
      <c r="J661" s="78"/>
      <c r="K661" s="78"/>
      <c r="L661" s="78"/>
      <c r="M661" s="78"/>
      <c r="N661" s="78"/>
      <c r="O661" s="78"/>
      <c r="P661" s="78"/>
      <c r="Q661" s="78"/>
      <c r="R661" s="78"/>
      <c r="S661" s="78"/>
      <c r="T661" s="78"/>
      <c r="U661" s="78"/>
      <c r="V661" s="78"/>
      <c r="W661" s="78"/>
      <c r="X661" s="78"/>
      <c r="Y661" s="78"/>
      <c r="Z661" s="78"/>
    </row>
    <row r="662" spans="1:26" ht="12.75" customHeight="1">
      <c r="A662" s="195"/>
      <c r="B662" s="195"/>
      <c r="C662" s="196"/>
      <c r="D662" s="197"/>
      <c r="E662" s="196"/>
      <c r="F662" s="196"/>
      <c r="G662" s="78"/>
      <c r="H662" s="78"/>
      <c r="I662" s="78"/>
      <c r="J662" s="78"/>
      <c r="K662" s="78"/>
      <c r="L662" s="78"/>
      <c r="M662" s="78"/>
      <c r="N662" s="78"/>
      <c r="O662" s="78"/>
      <c r="P662" s="78"/>
      <c r="Q662" s="78"/>
      <c r="R662" s="78"/>
      <c r="S662" s="78"/>
      <c r="T662" s="78"/>
      <c r="U662" s="78"/>
      <c r="V662" s="78"/>
      <c r="W662" s="78"/>
      <c r="X662" s="78"/>
      <c r="Y662" s="78"/>
      <c r="Z662" s="78"/>
    </row>
    <row r="663" spans="1:26" ht="12.75" customHeight="1">
      <c r="A663" s="195"/>
      <c r="B663" s="195"/>
      <c r="C663" s="196"/>
      <c r="D663" s="197"/>
      <c r="E663" s="196"/>
      <c r="F663" s="196"/>
      <c r="G663" s="78"/>
      <c r="H663" s="78"/>
      <c r="I663" s="78"/>
      <c r="J663" s="78"/>
      <c r="K663" s="78"/>
      <c r="L663" s="78"/>
      <c r="M663" s="78"/>
      <c r="N663" s="78"/>
      <c r="O663" s="78"/>
      <c r="P663" s="78"/>
      <c r="Q663" s="78"/>
      <c r="R663" s="78"/>
      <c r="S663" s="78"/>
      <c r="T663" s="78"/>
      <c r="U663" s="78"/>
      <c r="V663" s="78"/>
      <c r="W663" s="78"/>
      <c r="X663" s="78"/>
      <c r="Y663" s="78"/>
      <c r="Z663" s="78"/>
    </row>
    <row r="664" spans="1:26" ht="12.75" customHeight="1">
      <c r="A664" s="195"/>
      <c r="B664" s="195"/>
      <c r="C664" s="196"/>
      <c r="D664" s="197"/>
      <c r="E664" s="196"/>
      <c r="F664" s="196"/>
      <c r="G664" s="78"/>
      <c r="H664" s="78"/>
      <c r="I664" s="78"/>
      <c r="J664" s="78"/>
      <c r="K664" s="78"/>
      <c r="L664" s="78"/>
      <c r="M664" s="78"/>
      <c r="N664" s="78"/>
      <c r="O664" s="78"/>
      <c r="P664" s="78"/>
      <c r="Q664" s="78"/>
      <c r="R664" s="78"/>
      <c r="S664" s="78"/>
      <c r="T664" s="78"/>
      <c r="U664" s="78"/>
      <c r="V664" s="78"/>
      <c r="W664" s="78"/>
      <c r="X664" s="78"/>
      <c r="Y664" s="78"/>
      <c r="Z664" s="78"/>
    </row>
    <row r="665" spans="1:26" ht="12.75" customHeight="1">
      <c r="A665" s="195"/>
      <c r="B665" s="195"/>
      <c r="C665" s="196"/>
      <c r="D665" s="197"/>
      <c r="E665" s="196"/>
      <c r="F665" s="196"/>
      <c r="G665" s="78"/>
      <c r="H665" s="78"/>
      <c r="I665" s="78"/>
      <c r="J665" s="78"/>
      <c r="K665" s="78"/>
      <c r="L665" s="78"/>
      <c r="M665" s="78"/>
      <c r="N665" s="78"/>
      <c r="O665" s="78"/>
      <c r="P665" s="78"/>
      <c r="Q665" s="78"/>
      <c r="R665" s="78"/>
      <c r="S665" s="78"/>
      <c r="T665" s="78"/>
      <c r="U665" s="78"/>
      <c r="V665" s="78"/>
      <c r="W665" s="78"/>
      <c r="X665" s="78"/>
      <c r="Y665" s="78"/>
      <c r="Z665" s="78"/>
    </row>
    <row r="666" spans="1:26" ht="12.75" customHeight="1">
      <c r="A666" s="195"/>
      <c r="B666" s="195"/>
      <c r="C666" s="196"/>
      <c r="D666" s="197"/>
      <c r="E666" s="196"/>
      <c r="F666" s="196"/>
      <c r="G666" s="78"/>
      <c r="H666" s="78"/>
      <c r="I666" s="78"/>
      <c r="J666" s="78"/>
      <c r="K666" s="78"/>
      <c r="L666" s="78"/>
      <c r="M666" s="78"/>
      <c r="N666" s="78"/>
      <c r="O666" s="78"/>
      <c r="P666" s="78"/>
      <c r="Q666" s="78"/>
      <c r="R666" s="78"/>
      <c r="S666" s="78"/>
      <c r="T666" s="78"/>
      <c r="U666" s="78"/>
      <c r="V666" s="78"/>
      <c r="W666" s="78"/>
      <c r="X666" s="78"/>
      <c r="Y666" s="78"/>
      <c r="Z666" s="78"/>
    </row>
    <row r="667" spans="1:26" ht="12.75" customHeight="1">
      <c r="A667" s="195"/>
      <c r="B667" s="195"/>
      <c r="C667" s="196"/>
      <c r="D667" s="197"/>
      <c r="E667" s="196"/>
      <c r="F667" s="196"/>
      <c r="G667" s="78"/>
      <c r="H667" s="78"/>
      <c r="I667" s="78"/>
      <c r="J667" s="78"/>
      <c r="K667" s="78"/>
      <c r="L667" s="78"/>
      <c r="M667" s="78"/>
      <c r="N667" s="78"/>
      <c r="O667" s="78"/>
      <c r="P667" s="78"/>
      <c r="Q667" s="78"/>
      <c r="R667" s="78"/>
      <c r="S667" s="78"/>
      <c r="T667" s="78"/>
      <c r="U667" s="78"/>
      <c r="V667" s="78"/>
      <c r="W667" s="78"/>
      <c r="X667" s="78"/>
      <c r="Y667" s="78"/>
      <c r="Z667" s="78"/>
    </row>
    <row r="668" spans="1:26" ht="12.75" customHeight="1">
      <c r="A668" s="195"/>
      <c r="B668" s="195"/>
      <c r="C668" s="196"/>
      <c r="D668" s="197"/>
      <c r="E668" s="196"/>
      <c r="F668" s="196"/>
      <c r="G668" s="78"/>
      <c r="H668" s="78"/>
      <c r="I668" s="78"/>
      <c r="J668" s="78"/>
      <c r="K668" s="78"/>
      <c r="L668" s="78"/>
      <c r="M668" s="78"/>
      <c r="N668" s="78"/>
      <c r="O668" s="78"/>
      <c r="P668" s="78"/>
      <c r="Q668" s="78"/>
      <c r="R668" s="78"/>
      <c r="S668" s="78"/>
      <c r="T668" s="78"/>
      <c r="U668" s="78"/>
      <c r="V668" s="78"/>
      <c r="W668" s="78"/>
      <c r="X668" s="78"/>
      <c r="Y668" s="78"/>
      <c r="Z668" s="78"/>
    </row>
    <row r="669" spans="1:26" ht="12.75" customHeight="1">
      <c r="A669" s="195"/>
      <c r="B669" s="195"/>
      <c r="C669" s="196"/>
      <c r="D669" s="197"/>
      <c r="E669" s="196"/>
      <c r="F669" s="196"/>
      <c r="G669" s="78"/>
      <c r="H669" s="78"/>
      <c r="I669" s="78"/>
      <c r="J669" s="78"/>
      <c r="K669" s="78"/>
      <c r="L669" s="78"/>
      <c r="M669" s="78"/>
      <c r="N669" s="78"/>
      <c r="O669" s="78"/>
      <c r="P669" s="78"/>
      <c r="Q669" s="78"/>
      <c r="R669" s="78"/>
      <c r="S669" s="78"/>
      <c r="T669" s="78"/>
      <c r="U669" s="78"/>
      <c r="V669" s="78"/>
      <c r="W669" s="78"/>
      <c r="X669" s="78"/>
      <c r="Y669" s="78"/>
      <c r="Z669" s="78"/>
    </row>
    <row r="670" spans="1:26" ht="12.75" customHeight="1">
      <c r="A670" s="195"/>
      <c r="B670" s="195"/>
      <c r="C670" s="196"/>
      <c r="D670" s="197"/>
      <c r="E670" s="196"/>
      <c r="F670" s="196"/>
      <c r="G670" s="78"/>
      <c r="H670" s="78"/>
      <c r="I670" s="78"/>
      <c r="J670" s="78"/>
      <c r="K670" s="78"/>
      <c r="L670" s="78"/>
      <c r="M670" s="78"/>
      <c r="N670" s="78"/>
      <c r="O670" s="78"/>
      <c r="P670" s="78"/>
      <c r="Q670" s="78"/>
      <c r="R670" s="78"/>
      <c r="S670" s="78"/>
      <c r="T670" s="78"/>
      <c r="U670" s="78"/>
      <c r="V670" s="78"/>
      <c r="W670" s="78"/>
      <c r="X670" s="78"/>
      <c r="Y670" s="78"/>
      <c r="Z670" s="78"/>
    </row>
    <row r="671" spans="1:26" ht="12.75" customHeight="1">
      <c r="A671" s="195"/>
      <c r="B671" s="195"/>
      <c r="C671" s="196"/>
      <c r="D671" s="197"/>
      <c r="E671" s="196"/>
      <c r="F671" s="196"/>
      <c r="G671" s="78"/>
      <c r="H671" s="78"/>
      <c r="I671" s="78"/>
      <c r="J671" s="78"/>
      <c r="K671" s="78"/>
      <c r="L671" s="78"/>
      <c r="M671" s="78"/>
      <c r="N671" s="78"/>
      <c r="O671" s="78"/>
      <c r="P671" s="78"/>
      <c r="Q671" s="78"/>
      <c r="R671" s="78"/>
      <c r="S671" s="78"/>
      <c r="T671" s="78"/>
      <c r="U671" s="78"/>
      <c r="V671" s="78"/>
      <c r="W671" s="78"/>
      <c r="X671" s="78"/>
      <c r="Y671" s="78"/>
      <c r="Z671" s="78"/>
    </row>
    <row r="672" spans="1:26" ht="12.75" customHeight="1">
      <c r="A672" s="195"/>
      <c r="B672" s="195"/>
      <c r="C672" s="196"/>
      <c r="D672" s="197"/>
      <c r="E672" s="196"/>
      <c r="F672" s="196"/>
      <c r="G672" s="78"/>
      <c r="H672" s="78"/>
      <c r="I672" s="78"/>
      <c r="J672" s="78"/>
      <c r="K672" s="78"/>
      <c r="L672" s="78"/>
      <c r="M672" s="78"/>
      <c r="N672" s="78"/>
      <c r="O672" s="78"/>
      <c r="P672" s="78"/>
      <c r="Q672" s="78"/>
      <c r="R672" s="78"/>
      <c r="S672" s="78"/>
      <c r="T672" s="78"/>
      <c r="U672" s="78"/>
      <c r="V672" s="78"/>
      <c r="W672" s="78"/>
      <c r="X672" s="78"/>
      <c r="Y672" s="78"/>
      <c r="Z672" s="78"/>
    </row>
    <row r="673" spans="1:26" ht="12.75" customHeight="1">
      <c r="A673" s="195"/>
      <c r="B673" s="195"/>
      <c r="C673" s="196"/>
      <c r="D673" s="197"/>
      <c r="E673" s="196"/>
      <c r="F673" s="196"/>
      <c r="G673" s="78"/>
      <c r="H673" s="78"/>
      <c r="I673" s="78"/>
      <c r="J673" s="78"/>
      <c r="K673" s="78"/>
      <c r="L673" s="78"/>
      <c r="M673" s="78"/>
      <c r="N673" s="78"/>
      <c r="O673" s="78"/>
      <c r="P673" s="78"/>
      <c r="Q673" s="78"/>
      <c r="R673" s="78"/>
      <c r="S673" s="78"/>
      <c r="T673" s="78"/>
      <c r="U673" s="78"/>
      <c r="V673" s="78"/>
      <c r="W673" s="78"/>
      <c r="X673" s="78"/>
      <c r="Y673" s="78"/>
      <c r="Z673" s="78"/>
    </row>
    <row r="674" spans="1:26" ht="12.75" customHeight="1">
      <c r="A674" s="195"/>
      <c r="B674" s="195"/>
      <c r="C674" s="196"/>
      <c r="D674" s="197"/>
      <c r="E674" s="196"/>
      <c r="F674" s="196"/>
      <c r="G674" s="78"/>
      <c r="H674" s="78"/>
      <c r="I674" s="78"/>
      <c r="J674" s="78"/>
      <c r="K674" s="78"/>
      <c r="L674" s="78"/>
      <c r="M674" s="78"/>
      <c r="N674" s="78"/>
      <c r="O674" s="78"/>
      <c r="P674" s="78"/>
      <c r="Q674" s="78"/>
      <c r="R674" s="78"/>
      <c r="S674" s="78"/>
      <c r="T674" s="78"/>
      <c r="U674" s="78"/>
      <c r="V674" s="78"/>
      <c r="W674" s="78"/>
      <c r="X674" s="78"/>
      <c r="Y674" s="78"/>
      <c r="Z674" s="78"/>
    </row>
    <row r="675" spans="1:26" ht="12.75" customHeight="1">
      <c r="A675" s="195"/>
      <c r="B675" s="195"/>
      <c r="C675" s="196"/>
      <c r="D675" s="197"/>
      <c r="E675" s="196"/>
      <c r="F675" s="196"/>
      <c r="G675" s="78"/>
      <c r="H675" s="78"/>
      <c r="I675" s="78"/>
      <c r="J675" s="78"/>
      <c r="K675" s="78"/>
      <c r="L675" s="78"/>
      <c r="M675" s="78"/>
      <c r="N675" s="78"/>
      <c r="O675" s="78"/>
      <c r="P675" s="78"/>
      <c r="Q675" s="78"/>
      <c r="R675" s="78"/>
      <c r="S675" s="78"/>
      <c r="T675" s="78"/>
      <c r="U675" s="78"/>
      <c r="V675" s="78"/>
      <c r="W675" s="78"/>
      <c r="X675" s="78"/>
      <c r="Y675" s="78"/>
      <c r="Z675" s="78"/>
    </row>
    <row r="676" spans="1:26" ht="12.75" customHeight="1">
      <c r="A676" s="195"/>
      <c r="B676" s="195"/>
      <c r="C676" s="196"/>
      <c r="D676" s="197"/>
      <c r="E676" s="196"/>
      <c r="F676" s="196"/>
      <c r="G676" s="78"/>
      <c r="H676" s="78"/>
      <c r="I676" s="78"/>
      <c r="J676" s="78"/>
      <c r="K676" s="78"/>
      <c r="L676" s="78"/>
      <c r="M676" s="78"/>
      <c r="N676" s="78"/>
      <c r="O676" s="78"/>
      <c r="P676" s="78"/>
      <c r="Q676" s="78"/>
      <c r="R676" s="78"/>
      <c r="S676" s="78"/>
      <c r="T676" s="78"/>
      <c r="U676" s="78"/>
      <c r="V676" s="78"/>
      <c r="W676" s="78"/>
      <c r="X676" s="78"/>
      <c r="Y676" s="78"/>
      <c r="Z676" s="78"/>
    </row>
    <row r="677" spans="1:26" ht="12.75" customHeight="1">
      <c r="A677" s="195"/>
      <c r="B677" s="195"/>
      <c r="C677" s="196"/>
      <c r="D677" s="197"/>
      <c r="E677" s="196"/>
      <c r="F677" s="196"/>
      <c r="G677" s="78"/>
      <c r="H677" s="78"/>
      <c r="I677" s="78"/>
      <c r="J677" s="78"/>
      <c r="K677" s="78"/>
      <c r="L677" s="78"/>
      <c r="M677" s="78"/>
      <c r="N677" s="78"/>
      <c r="O677" s="78"/>
      <c r="P677" s="78"/>
      <c r="Q677" s="78"/>
      <c r="R677" s="78"/>
      <c r="S677" s="78"/>
      <c r="T677" s="78"/>
      <c r="U677" s="78"/>
      <c r="V677" s="78"/>
      <c r="W677" s="78"/>
      <c r="X677" s="78"/>
      <c r="Y677" s="78"/>
      <c r="Z677" s="78"/>
    </row>
    <row r="678" spans="1:26" ht="12.75" customHeight="1">
      <c r="A678" s="195"/>
      <c r="B678" s="195"/>
      <c r="C678" s="196"/>
      <c r="D678" s="197"/>
      <c r="E678" s="196"/>
      <c r="F678" s="196"/>
      <c r="G678" s="78"/>
      <c r="H678" s="78"/>
      <c r="I678" s="78"/>
      <c r="J678" s="78"/>
      <c r="K678" s="78"/>
      <c r="L678" s="78"/>
      <c r="M678" s="78"/>
      <c r="N678" s="78"/>
      <c r="O678" s="78"/>
      <c r="P678" s="78"/>
      <c r="Q678" s="78"/>
      <c r="R678" s="78"/>
      <c r="S678" s="78"/>
      <c r="T678" s="78"/>
      <c r="U678" s="78"/>
      <c r="V678" s="78"/>
      <c r="W678" s="78"/>
      <c r="X678" s="78"/>
      <c r="Y678" s="78"/>
      <c r="Z678" s="78"/>
    </row>
    <row r="679" spans="1:26" ht="12.75" customHeight="1">
      <c r="A679" s="195"/>
      <c r="B679" s="195"/>
      <c r="C679" s="196"/>
      <c r="D679" s="197"/>
      <c r="E679" s="196"/>
      <c r="F679" s="196"/>
      <c r="G679" s="78"/>
      <c r="H679" s="78"/>
      <c r="I679" s="78"/>
      <c r="J679" s="78"/>
      <c r="K679" s="78"/>
      <c r="L679" s="78"/>
      <c r="M679" s="78"/>
      <c r="N679" s="78"/>
      <c r="O679" s="78"/>
      <c r="P679" s="78"/>
      <c r="Q679" s="78"/>
      <c r="R679" s="78"/>
      <c r="S679" s="78"/>
      <c r="T679" s="78"/>
      <c r="U679" s="78"/>
      <c r="V679" s="78"/>
      <c r="W679" s="78"/>
      <c r="X679" s="78"/>
      <c r="Y679" s="78"/>
      <c r="Z679" s="78"/>
    </row>
    <row r="680" spans="1:26" ht="12.75" customHeight="1">
      <c r="A680" s="195"/>
      <c r="B680" s="195"/>
      <c r="C680" s="196"/>
      <c r="D680" s="197"/>
      <c r="E680" s="196"/>
      <c r="F680" s="196"/>
      <c r="G680" s="78"/>
      <c r="H680" s="78"/>
      <c r="I680" s="78"/>
      <c r="J680" s="78"/>
      <c r="K680" s="78"/>
      <c r="L680" s="78"/>
      <c r="M680" s="78"/>
      <c r="N680" s="78"/>
      <c r="O680" s="78"/>
      <c r="P680" s="78"/>
      <c r="Q680" s="78"/>
      <c r="R680" s="78"/>
      <c r="S680" s="78"/>
      <c r="T680" s="78"/>
      <c r="U680" s="78"/>
      <c r="V680" s="78"/>
      <c r="W680" s="78"/>
      <c r="X680" s="78"/>
      <c r="Y680" s="78"/>
      <c r="Z680" s="78"/>
    </row>
    <row r="681" spans="1:26" ht="12.75" customHeight="1">
      <c r="A681" s="195"/>
      <c r="B681" s="195"/>
      <c r="C681" s="196"/>
      <c r="D681" s="197"/>
      <c r="E681" s="196"/>
      <c r="F681" s="196"/>
      <c r="G681" s="78"/>
      <c r="H681" s="78"/>
      <c r="I681" s="78"/>
      <c r="J681" s="78"/>
      <c r="K681" s="78"/>
      <c r="L681" s="78"/>
      <c r="M681" s="78"/>
      <c r="N681" s="78"/>
      <c r="O681" s="78"/>
      <c r="P681" s="78"/>
      <c r="Q681" s="78"/>
      <c r="R681" s="78"/>
      <c r="S681" s="78"/>
      <c r="T681" s="78"/>
      <c r="U681" s="78"/>
      <c r="V681" s="78"/>
      <c r="W681" s="78"/>
      <c r="X681" s="78"/>
      <c r="Y681" s="78"/>
      <c r="Z681" s="78"/>
    </row>
    <row r="682" spans="1:26" ht="12.75" customHeight="1">
      <c r="A682" s="195"/>
      <c r="B682" s="195"/>
      <c r="C682" s="196"/>
      <c r="D682" s="197"/>
      <c r="E682" s="196"/>
      <c r="F682" s="196"/>
      <c r="G682" s="78"/>
      <c r="H682" s="78"/>
      <c r="I682" s="78"/>
      <c r="J682" s="78"/>
      <c r="K682" s="78"/>
      <c r="L682" s="78"/>
      <c r="M682" s="78"/>
      <c r="N682" s="78"/>
      <c r="O682" s="78"/>
      <c r="P682" s="78"/>
      <c r="Q682" s="78"/>
      <c r="R682" s="78"/>
      <c r="S682" s="78"/>
      <c r="T682" s="78"/>
      <c r="U682" s="78"/>
      <c r="V682" s="78"/>
      <c r="W682" s="78"/>
      <c r="X682" s="78"/>
      <c r="Y682" s="78"/>
      <c r="Z682" s="78"/>
    </row>
    <row r="683" spans="1:26" ht="12.75" customHeight="1">
      <c r="A683" s="195"/>
      <c r="B683" s="195"/>
      <c r="C683" s="196"/>
      <c r="D683" s="197"/>
      <c r="E683" s="196"/>
      <c r="F683" s="196"/>
      <c r="G683" s="78"/>
      <c r="H683" s="78"/>
      <c r="I683" s="78"/>
      <c r="J683" s="78"/>
      <c r="K683" s="78"/>
      <c r="L683" s="78"/>
      <c r="M683" s="78"/>
      <c r="N683" s="78"/>
      <c r="O683" s="78"/>
      <c r="P683" s="78"/>
      <c r="Q683" s="78"/>
      <c r="R683" s="78"/>
      <c r="S683" s="78"/>
      <c r="T683" s="78"/>
      <c r="U683" s="78"/>
      <c r="V683" s="78"/>
      <c r="W683" s="78"/>
      <c r="X683" s="78"/>
      <c r="Y683" s="78"/>
      <c r="Z683" s="78"/>
    </row>
    <row r="684" spans="1:26" ht="12.75" customHeight="1">
      <c r="A684" s="195"/>
      <c r="B684" s="195"/>
      <c r="C684" s="196"/>
      <c r="D684" s="197"/>
      <c r="E684" s="196"/>
      <c r="F684" s="196"/>
      <c r="G684" s="78"/>
      <c r="H684" s="78"/>
      <c r="I684" s="78"/>
      <c r="J684" s="78"/>
      <c r="K684" s="78"/>
      <c r="L684" s="78"/>
      <c r="M684" s="78"/>
      <c r="N684" s="78"/>
      <c r="O684" s="78"/>
      <c r="P684" s="78"/>
      <c r="Q684" s="78"/>
      <c r="R684" s="78"/>
      <c r="S684" s="78"/>
      <c r="T684" s="78"/>
      <c r="U684" s="78"/>
      <c r="V684" s="78"/>
      <c r="W684" s="78"/>
      <c r="X684" s="78"/>
      <c r="Y684" s="78"/>
      <c r="Z684" s="78"/>
    </row>
    <row r="685" spans="1:26" ht="12.75" customHeight="1">
      <c r="A685" s="195"/>
      <c r="B685" s="195"/>
      <c r="C685" s="196"/>
      <c r="D685" s="197"/>
      <c r="E685" s="196"/>
      <c r="F685" s="196"/>
      <c r="G685" s="78"/>
      <c r="H685" s="78"/>
      <c r="I685" s="78"/>
      <c r="J685" s="78"/>
      <c r="K685" s="78"/>
      <c r="L685" s="78"/>
      <c r="M685" s="78"/>
      <c r="N685" s="78"/>
      <c r="O685" s="78"/>
      <c r="P685" s="78"/>
      <c r="Q685" s="78"/>
      <c r="R685" s="78"/>
      <c r="S685" s="78"/>
      <c r="T685" s="78"/>
      <c r="U685" s="78"/>
      <c r="V685" s="78"/>
      <c r="W685" s="78"/>
      <c r="X685" s="78"/>
      <c r="Y685" s="78"/>
      <c r="Z685" s="78"/>
    </row>
    <row r="686" spans="1:26" ht="12.75" customHeight="1">
      <c r="A686" s="195"/>
      <c r="B686" s="195"/>
      <c r="C686" s="196"/>
      <c r="D686" s="197"/>
      <c r="E686" s="196"/>
      <c r="F686" s="196"/>
      <c r="G686" s="78"/>
      <c r="H686" s="78"/>
      <c r="I686" s="78"/>
      <c r="J686" s="78"/>
      <c r="K686" s="78"/>
      <c r="L686" s="78"/>
      <c r="M686" s="78"/>
      <c r="N686" s="78"/>
      <c r="O686" s="78"/>
      <c r="P686" s="78"/>
      <c r="Q686" s="78"/>
      <c r="R686" s="78"/>
      <c r="S686" s="78"/>
      <c r="T686" s="78"/>
      <c r="U686" s="78"/>
      <c r="V686" s="78"/>
      <c r="W686" s="78"/>
      <c r="X686" s="78"/>
      <c r="Y686" s="78"/>
      <c r="Z686" s="78"/>
    </row>
    <row r="687" spans="1:26" ht="12.75" customHeight="1">
      <c r="A687" s="195"/>
      <c r="B687" s="195"/>
      <c r="C687" s="196"/>
      <c r="D687" s="197"/>
      <c r="E687" s="196"/>
      <c r="F687" s="196"/>
      <c r="G687" s="78"/>
      <c r="H687" s="78"/>
      <c r="I687" s="78"/>
      <c r="J687" s="78"/>
      <c r="K687" s="78"/>
      <c r="L687" s="78"/>
      <c r="M687" s="78"/>
      <c r="N687" s="78"/>
      <c r="O687" s="78"/>
      <c r="P687" s="78"/>
      <c r="Q687" s="78"/>
      <c r="R687" s="78"/>
      <c r="S687" s="78"/>
      <c r="T687" s="78"/>
      <c r="U687" s="78"/>
      <c r="V687" s="78"/>
      <c r="W687" s="78"/>
      <c r="X687" s="78"/>
      <c r="Y687" s="78"/>
      <c r="Z687" s="78"/>
    </row>
    <row r="688" spans="1:26" ht="12.75" customHeight="1">
      <c r="A688" s="195"/>
      <c r="B688" s="195"/>
      <c r="C688" s="196"/>
      <c r="D688" s="197"/>
      <c r="E688" s="196"/>
      <c r="F688" s="196"/>
      <c r="G688" s="78"/>
      <c r="H688" s="78"/>
      <c r="I688" s="78"/>
      <c r="J688" s="78"/>
      <c r="K688" s="78"/>
      <c r="L688" s="78"/>
      <c r="M688" s="78"/>
      <c r="N688" s="78"/>
      <c r="O688" s="78"/>
      <c r="P688" s="78"/>
      <c r="Q688" s="78"/>
      <c r="R688" s="78"/>
      <c r="S688" s="78"/>
      <c r="T688" s="78"/>
      <c r="U688" s="78"/>
      <c r="V688" s="78"/>
      <c r="W688" s="78"/>
      <c r="X688" s="78"/>
      <c r="Y688" s="78"/>
      <c r="Z688" s="78"/>
    </row>
    <row r="689" spans="1:26" ht="12.75" customHeight="1">
      <c r="A689" s="195"/>
      <c r="B689" s="195"/>
      <c r="C689" s="196"/>
      <c r="D689" s="197"/>
      <c r="E689" s="196"/>
      <c r="F689" s="196"/>
      <c r="G689" s="78"/>
      <c r="H689" s="78"/>
      <c r="I689" s="78"/>
      <c r="J689" s="78"/>
      <c r="K689" s="78"/>
      <c r="L689" s="78"/>
      <c r="M689" s="78"/>
      <c r="N689" s="78"/>
      <c r="O689" s="78"/>
      <c r="P689" s="78"/>
      <c r="Q689" s="78"/>
      <c r="R689" s="78"/>
      <c r="S689" s="78"/>
      <c r="T689" s="78"/>
      <c r="U689" s="78"/>
      <c r="V689" s="78"/>
      <c r="W689" s="78"/>
      <c r="X689" s="78"/>
      <c r="Y689" s="78"/>
      <c r="Z689" s="78"/>
    </row>
    <row r="690" spans="1:26" ht="12.75" customHeight="1">
      <c r="A690" s="195"/>
      <c r="B690" s="195"/>
      <c r="C690" s="196"/>
      <c r="D690" s="197"/>
      <c r="E690" s="196"/>
      <c r="F690" s="196"/>
      <c r="G690" s="78"/>
      <c r="H690" s="78"/>
      <c r="I690" s="78"/>
      <c r="J690" s="78"/>
      <c r="K690" s="78"/>
      <c r="L690" s="78"/>
      <c r="M690" s="78"/>
      <c r="N690" s="78"/>
      <c r="O690" s="78"/>
      <c r="P690" s="78"/>
      <c r="Q690" s="78"/>
      <c r="R690" s="78"/>
      <c r="S690" s="78"/>
      <c r="T690" s="78"/>
      <c r="U690" s="78"/>
      <c r="V690" s="78"/>
      <c r="W690" s="78"/>
      <c r="X690" s="78"/>
      <c r="Y690" s="78"/>
      <c r="Z690" s="78"/>
    </row>
    <row r="691" spans="1:26" ht="12.75" customHeight="1">
      <c r="A691" s="195"/>
      <c r="B691" s="195"/>
      <c r="C691" s="196"/>
      <c r="D691" s="197"/>
      <c r="E691" s="196"/>
      <c r="F691" s="196"/>
      <c r="G691" s="78"/>
      <c r="H691" s="78"/>
      <c r="I691" s="78"/>
      <c r="J691" s="78"/>
      <c r="K691" s="78"/>
      <c r="L691" s="78"/>
      <c r="M691" s="78"/>
      <c r="N691" s="78"/>
      <c r="O691" s="78"/>
      <c r="P691" s="78"/>
      <c r="Q691" s="78"/>
      <c r="R691" s="78"/>
      <c r="S691" s="78"/>
      <c r="T691" s="78"/>
      <c r="U691" s="78"/>
      <c r="V691" s="78"/>
      <c r="W691" s="78"/>
      <c r="X691" s="78"/>
      <c r="Y691" s="78"/>
      <c r="Z691" s="78"/>
    </row>
    <row r="692" spans="1:26" ht="12.75" customHeight="1">
      <c r="A692" s="195"/>
      <c r="B692" s="195"/>
      <c r="C692" s="196"/>
      <c r="D692" s="197"/>
      <c r="E692" s="196"/>
      <c r="F692" s="196"/>
      <c r="G692" s="78"/>
      <c r="H692" s="78"/>
      <c r="I692" s="78"/>
      <c r="J692" s="78"/>
      <c r="K692" s="78"/>
      <c r="L692" s="78"/>
      <c r="M692" s="78"/>
      <c r="N692" s="78"/>
      <c r="O692" s="78"/>
      <c r="P692" s="78"/>
      <c r="Q692" s="78"/>
      <c r="R692" s="78"/>
      <c r="S692" s="78"/>
      <c r="T692" s="78"/>
      <c r="U692" s="78"/>
      <c r="V692" s="78"/>
      <c r="W692" s="78"/>
      <c r="X692" s="78"/>
      <c r="Y692" s="78"/>
      <c r="Z692" s="78"/>
    </row>
    <row r="693" spans="1:26" ht="12.75" customHeight="1">
      <c r="A693" s="195"/>
      <c r="B693" s="195"/>
      <c r="C693" s="196"/>
      <c r="D693" s="197"/>
      <c r="E693" s="196"/>
      <c r="F693" s="196"/>
      <c r="G693" s="78"/>
      <c r="H693" s="78"/>
      <c r="I693" s="78"/>
      <c r="J693" s="78"/>
      <c r="K693" s="78"/>
      <c r="L693" s="78"/>
      <c r="M693" s="78"/>
      <c r="N693" s="78"/>
      <c r="O693" s="78"/>
      <c r="P693" s="78"/>
      <c r="Q693" s="78"/>
      <c r="R693" s="78"/>
      <c r="S693" s="78"/>
      <c r="T693" s="78"/>
      <c r="U693" s="78"/>
      <c r="V693" s="78"/>
      <c r="W693" s="78"/>
      <c r="X693" s="78"/>
      <c r="Y693" s="78"/>
      <c r="Z693" s="78"/>
    </row>
    <row r="694" spans="1:26" ht="12.75" customHeight="1">
      <c r="A694" s="195"/>
      <c r="B694" s="195"/>
      <c r="C694" s="196"/>
      <c r="D694" s="197"/>
      <c r="E694" s="196"/>
      <c r="F694" s="196"/>
      <c r="G694" s="78"/>
      <c r="H694" s="78"/>
      <c r="I694" s="78"/>
      <c r="J694" s="78"/>
      <c r="K694" s="78"/>
      <c r="L694" s="78"/>
      <c r="M694" s="78"/>
      <c r="N694" s="78"/>
      <c r="O694" s="78"/>
      <c r="P694" s="78"/>
      <c r="Q694" s="78"/>
      <c r="R694" s="78"/>
      <c r="S694" s="78"/>
      <c r="T694" s="78"/>
      <c r="U694" s="78"/>
      <c r="V694" s="78"/>
      <c r="W694" s="78"/>
      <c r="X694" s="78"/>
      <c r="Y694" s="78"/>
      <c r="Z694" s="78"/>
    </row>
    <row r="695" spans="1:26" ht="12.75" customHeight="1">
      <c r="A695" s="195"/>
      <c r="B695" s="195"/>
      <c r="C695" s="196"/>
      <c r="D695" s="197"/>
      <c r="E695" s="196"/>
      <c r="F695" s="196"/>
      <c r="G695" s="78"/>
      <c r="H695" s="78"/>
      <c r="I695" s="78"/>
      <c r="J695" s="78"/>
      <c r="K695" s="78"/>
      <c r="L695" s="78"/>
      <c r="M695" s="78"/>
      <c r="N695" s="78"/>
      <c r="O695" s="78"/>
      <c r="P695" s="78"/>
      <c r="Q695" s="78"/>
      <c r="R695" s="78"/>
      <c r="S695" s="78"/>
      <c r="T695" s="78"/>
      <c r="U695" s="78"/>
      <c r="V695" s="78"/>
      <c r="W695" s="78"/>
      <c r="X695" s="78"/>
      <c r="Y695" s="78"/>
      <c r="Z695" s="78"/>
    </row>
    <row r="696" spans="1:26" ht="12.75" customHeight="1">
      <c r="A696" s="195"/>
      <c r="B696" s="195"/>
      <c r="C696" s="196"/>
      <c r="D696" s="197"/>
      <c r="E696" s="196"/>
      <c r="F696" s="196"/>
      <c r="G696" s="78"/>
      <c r="H696" s="78"/>
      <c r="I696" s="78"/>
      <c r="J696" s="78"/>
      <c r="K696" s="78"/>
      <c r="L696" s="78"/>
      <c r="M696" s="78"/>
      <c r="N696" s="78"/>
      <c r="O696" s="78"/>
      <c r="P696" s="78"/>
      <c r="Q696" s="78"/>
      <c r="R696" s="78"/>
      <c r="S696" s="78"/>
      <c r="T696" s="78"/>
      <c r="U696" s="78"/>
      <c r="V696" s="78"/>
      <c r="W696" s="78"/>
      <c r="X696" s="78"/>
      <c r="Y696" s="78"/>
      <c r="Z696" s="78"/>
    </row>
    <row r="697" spans="1:26" ht="12.75" customHeight="1">
      <c r="A697" s="195"/>
      <c r="B697" s="195"/>
      <c r="C697" s="196"/>
      <c r="D697" s="197"/>
      <c r="E697" s="196"/>
      <c r="F697" s="196"/>
      <c r="G697" s="78"/>
      <c r="H697" s="78"/>
      <c r="I697" s="78"/>
      <c r="J697" s="78"/>
      <c r="K697" s="78"/>
      <c r="L697" s="78"/>
      <c r="M697" s="78"/>
      <c r="N697" s="78"/>
      <c r="O697" s="78"/>
      <c r="P697" s="78"/>
      <c r="Q697" s="78"/>
      <c r="R697" s="78"/>
      <c r="S697" s="78"/>
      <c r="T697" s="78"/>
      <c r="U697" s="78"/>
      <c r="V697" s="78"/>
      <c r="W697" s="78"/>
      <c r="X697" s="78"/>
      <c r="Y697" s="78"/>
      <c r="Z697" s="78"/>
    </row>
    <row r="698" spans="1:26" ht="12.75" customHeight="1">
      <c r="A698" s="195"/>
      <c r="B698" s="195"/>
      <c r="C698" s="196"/>
      <c r="D698" s="197"/>
      <c r="E698" s="196"/>
      <c r="F698" s="196"/>
      <c r="G698" s="78"/>
      <c r="H698" s="78"/>
      <c r="I698" s="78"/>
      <c r="J698" s="78"/>
      <c r="K698" s="78"/>
      <c r="L698" s="78"/>
      <c r="M698" s="78"/>
      <c r="N698" s="78"/>
      <c r="O698" s="78"/>
      <c r="P698" s="78"/>
      <c r="Q698" s="78"/>
      <c r="R698" s="78"/>
      <c r="S698" s="78"/>
      <c r="T698" s="78"/>
      <c r="U698" s="78"/>
      <c r="V698" s="78"/>
      <c r="W698" s="78"/>
      <c r="X698" s="78"/>
      <c r="Y698" s="78"/>
      <c r="Z698" s="78"/>
    </row>
    <row r="699" spans="1:26" ht="12.75" customHeight="1">
      <c r="A699" s="195"/>
      <c r="B699" s="195"/>
      <c r="C699" s="196"/>
      <c r="D699" s="197"/>
      <c r="E699" s="196"/>
      <c r="F699" s="196"/>
      <c r="G699" s="78"/>
      <c r="H699" s="78"/>
      <c r="I699" s="78"/>
      <c r="J699" s="78"/>
      <c r="K699" s="78"/>
      <c r="L699" s="78"/>
      <c r="M699" s="78"/>
      <c r="N699" s="78"/>
      <c r="O699" s="78"/>
      <c r="P699" s="78"/>
      <c r="Q699" s="78"/>
      <c r="R699" s="78"/>
      <c r="S699" s="78"/>
      <c r="T699" s="78"/>
      <c r="U699" s="78"/>
      <c r="V699" s="78"/>
      <c r="W699" s="78"/>
      <c r="X699" s="78"/>
      <c r="Y699" s="78"/>
      <c r="Z699" s="78"/>
    </row>
    <row r="700" spans="1:26" ht="12.75" customHeight="1">
      <c r="A700" s="195"/>
      <c r="B700" s="195"/>
      <c r="C700" s="196"/>
      <c r="D700" s="197"/>
      <c r="E700" s="196"/>
      <c r="F700" s="196"/>
      <c r="G700" s="78"/>
      <c r="H700" s="78"/>
      <c r="I700" s="78"/>
      <c r="J700" s="78"/>
      <c r="K700" s="78"/>
      <c r="L700" s="78"/>
      <c r="M700" s="78"/>
      <c r="N700" s="78"/>
      <c r="O700" s="78"/>
      <c r="P700" s="78"/>
      <c r="Q700" s="78"/>
      <c r="R700" s="78"/>
      <c r="S700" s="78"/>
      <c r="T700" s="78"/>
      <c r="U700" s="78"/>
      <c r="V700" s="78"/>
      <c r="W700" s="78"/>
      <c r="X700" s="78"/>
      <c r="Y700" s="78"/>
      <c r="Z700" s="78"/>
    </row>
    <row r="701" spans="1:26" ht="12.75" customHeight="1">
      <c r="A701" s="195"/>
      <c r="B701" s="195"/>
      <c r="C701" s="196"/>
      <c r="D701" s="197"/>
      <c r="E701" s="196"/>
      <c r="F701" s="196"/>
      <c r="G701" s="78"/>
      <c r="H701" s="78"/>
      <c r="I701" s="78"/>
      <c r="J701" s="78"/>
      <c r="K701" s="78"/>
      <c r="L701" s="78"/>
      <c r="M701" s="78"/>
      <c r="N701" s="78"/>
      <c r="O701" s="78"/>
      <c r="P701" s="78"/>
      <c r="Q701" s="78"/>
      <c r="R701" s="78"/>
      <c r="S701" s="78"/>
      <c r="T701" s="78"/>
      <c r="U701" s="78"/>
      <c r="V701" s="78"/>
      <c r="W701" s="78"/>
      <c r="X701" s="78"/>
      <c r="Y701" s="78"/>
      <c r="Z701" s="78"/>
    </row>
    <row r="702" spans="1:26" ht="12.75" customHeight="1">
      <c r="A702" s="195"/>
      <c r="B702" s="195"/>
      <c r="C702" s="196"/>
      <c r="D702" s="197"/>
      <c r="E702" s="196"/>
      <c r="F702" s="196"/>
      <c r="G702" s="78"/>
      <c r="H702" s="78"/>
      <c r="I702" s="78"/>
      <c r="J702" s="78"/>
      <c r="K702" s="78"/>
      <c r="L702" s="78"/>
      <c r="M702" s="78"/>
      <c r="N702" s="78"/>
      <c r="O702" s="78"/>
      <c r="P702" s="78"/>
      <c r="Q702" s="78"/>
      <c r="R702" s="78"/>
      <c r="S702" s="78"/>
      <c r="T702" s="78"/>
      <c r="U702" s="78"/>
      <c r="V702" s="78"/>
      <c r="W702" s="78"/>
      <c r="X702" s="78"/>
      <c r="Y702" s="78"/>
      <c r="Z702" s="78"/>
    </row>
    <row r="703" spans="1:26" ht="12.75" customHeight="1">
      <c r="A703" s="195"/>
      <c r="B703" s="195"/>
      <c r="C703" s="196"/>
      <c r="D703" s="197"/>
      <c r="E703" s="196"/>
      <c r="F703" s="196"/>
      <c r="G703" s="78"/>
      <c r="H703" s="78"/>
      <c r="I703" s="78"/>
      <c r="J703" s="78"/>
      <c r="K703" s="78"/>
      <c r="L703" s="78"/>
      <c r="M703" s="78"/>
      <c r="N703" s="78"/>
      <c r="O703" s="78"/>
      <c r="P703" s="78"/>
      <c r="Q703" s="78"/>
      <c r="R703" s="78"/>
      <c r="S703" s="78"/>
      <c r="T703" s="78"/>
      <c r="U703" s="78"/>
      <c r="V703" s="78"/>
      <c r="W703" s="78"/>
      <c r="X703" s="78"/>
      <c r="Y703" s="78"/>
      <c r="Z703" s="78"/>
    </row>
    <row r="704" spans="1:26" ht="12.75" customHeight="1">
      <c r="A704" s="195"/>
      <c r="B704" s="195"/>
      <c r="C704" s="196"/>
      <c r="D704" s="197"/>
      <c r="E704" s="196"/>
      <c r="F704" s="196"/>
      <c r="G704" s="78"/>
      <c r="H704" s="78"/>
      <c r="I704" s="78"/>
      <c r="J704" s="78"/>
      <c r="K704" s="78"/>
      <c r="L704" s="78"/>
      <c r="M704" s="78"/>
      <c r="N704" s="78"/>
      <c r="O704" s="78"/>
      <c r="P704" s="78"/>
      <c r="Q704" s="78"/>
      <c r="R704" s="78"/>
      <c r="S704" s="78"/>
      <c r="T704" s="78"/>
      <c r="U704" s="78"/>
      <c r="V704" s="78"/>
      <c r="W704" s="78"/>
      <c r="X704" s="78"/>
      <c r="Y704" s="78"/>
      <c r="Z704" s="78"/>
    </row>
    <row r="705" spans="1:26" ht="12.75" customHeight="1">
      <c r="A705" s="195"/>
      <c r="B705" s="195"/>
      <c r="C705" s="196"/>
      <c r="D705" s="197"/>
      <c r="E705" s="196"/>
      <c r="F705" s="196"/>
      <c r="G705" s="78"/>
      <c r="H705" s="78"/>
      <c r="I705" s="78"/>
      <c r="J705" s="78"/>
      <c r="K705" s="78"/>
      <c r="L705" s="78"/>
      <c r="M705" s="78"/>
      <c r="N705" s="78"/>
      <c r="O705" s="78"/>
      <c r="P705" s="78"/>
      <c r="Q705" s="78"/>
      <c r="R705" s="78"/>
      <c r="S705" s="78"/>
      <c r="T705" s="78"/>
      <c r="U705" s="78"/>
      <c r="V705" s="78"/>
      <c r="W705" s="78"/>
      <c r="X705" s="78"/>
      <c r="Y705" s="78"/>
      <c r="Z705" s="78"/>
    </row>
    <row r="706" spans="1:26" ht="12.75" customHeight="1">
      <c r="A706" s="195"/>
      <c r="B706" s="195"/>
      <c r="C706" s="196"/>
      <c r="D706" s="197"/>
      <c r="E706" s="196"/>
      <c r="F706" s="196"/>
      <c r="G706" s="78"/>
      <c r="H706" s="78"/>
      <c r="I706" s="78"/>
      <c r="J706" s="78"/>
      <c r="K706" s="78"/>
      <c r="L706" s="78"/>
      <c r="M706" s="78"/>
      <c r="N706" s="78"/>
      <c r="O706" s="78"/>
      <c r="P706" s="78"/>
      <c r="Q706" s="78"/>
      <c r="R706" s="78"/>
      <c r="S706" s="78"/>
      <c r="T706" s="78"/>
      <c r="U706" s="78"/>
      <c r="V706" s="78"/>
      <c r="W706" s="78"/>
      <c r="X706" s="78"/>
      <c r="Y706" s="78"/>
      <c r="Z706" s="78"/>
    </row>
    <row r="707" spans="1:26" ht="12.75" customHeight="1">
      <c r="A707" s="195"/>
      <c r="B707" s="195"/>
      <c r="C707" s="196"/>
      <c r="D707" s="197"/>
      <c r="E707" s="196"/>
      <c r="F707" s="196"/>
      <c r="G707" s="78"/>
      <c r="H707" s="78"/>
      <c r="I707" s="78"/>
      <c r="J707" s="78"/>
      <c r="K707" s="78"/>
      <c r="L707" s="78"/>
      <c r="M707" s="78"/>
      <c r="N707" s="78"/>
      <c r="O707" s="78"/>
      <c r="P707" s="78"/>
      <c r="Q707" s="78"/>
      <c r="R707" s="78"/>
      <c r="S707" s="78"/>
      <c r="T707" s="78"/>
      <c r="U707" s="78"/>
      <c r="V707" s="78"/>
      <c r="W707" s="78"/>
      <c r="X707" s="78"/>
      <c r="Y707" s="78"/>
      <c r="Z707" s="78"/>
    </row>
    <row r="708" spans="1:26" ht="12.75" customHeight="1">
      <c r="A708" s="195"/>
      <c r="B708" s="195"/>
      <c r="C708" s="196"/>
      <c r="D708" s="197"/>
      <c r="E708" s="196"/>
      <c r="F708" s="196"/>
      <c r="G708" s="78"/>
      <c r="H708" s="78"/>
      <c r="I708" s="78"/>
      <c r="J708" s="78"/>
      <c r="K708" s="78"/>
      <c r="L708" s="78"/>
      <c r="M708" s="78"/>
      <c r="N708" s="78"/>
      <c r="O708" s="78"/>
      <c r="P708" s="78"/>
      <c r="Q708" s="78"/>
      <c r="R708" s="78"/>
      <c r="S708" s="78"/>
      <c r="T708" s="78"/>
      <c r="U708" s="78"/>
      <c r="V708" s="78"/>
      <c r="W708" s="78"/>
      <c r="X708" s="78"/>
      <c r="Y708" s="78"/>
      <c r="Z708" s="78"/>
    </row>
    <row r="709" spans="1:26" ht="12.75" customHeight="1">
      <c r="A709" s="195"/>
      <c r="B709" s="195"/>
      <c r="C709" s="196"/>
      <c r="D709" s="197"/>
      <c r="E709" s="196"/>
      <c r="F709" s="196"/>
      <c r="G709" s="78"/>
      <c r="H709" s="78"/>
      <c r="I709" s="78"/>
      <c r="J709" s="78"/>
      <c r="K709" s="78"/>
      <c r="L709" s="78"/>
      <c r="M709" s="78"/>
      <c r="N709" s="78"/>
      <c r="O709" s="78"/>
      <c r="P709" s="78"/>
      <c r="Q709" s="78"/>
      <c r="R709" s="78"/>
      <c r="S709" s="78"/>
      <c r="T709" s="78"/>
      <c r="U709" s="78"/>
      <c r="V709" s="78"/>
      <c r="W709" s="78"/>
      <c r="X709" s="78"/>
      <c r="Y709" s="78"/>
      <c r="Z709" s="78"/>
    </row>
    <row r="710" spans="1:26" ht="12.75" customHeight="1">
      <c r="A710" s="195"/>
      <c r="B710" s="195"/>
      <c r="C710" s="196"/>
      <c r="D710" s="197"/>
      <c r="E710" s="196"/>
      <c r="F710" s="196"/>
      <c r="G710" s="78"/>
      <c r="H710" s="78"/>
      <c r="I710" s="78"/>
      <c r="J710" s="78"/>
      <c r="K710" s="78"/>
      <c r="L710" s="78"/>
      <c r="M710" s="78"/>
      <c r="N710" s="78"/>
      <c r="O710" s="78"/>
      <c r="P710" s="78"/>
      <c r="Q710" s="78"/>
      <c r="R710" s="78"/>
      <c r="S710" s="78"/>
      <c r="T710" s="78"/>
      <c r="U710" s="78"/>
      <c r="V710" s="78"/>
      <c r="W710" s="78"/>
      <c r="X710" s="78"/>
      <c r="Y710" s="78"/>
      <c r="Z710" s="78"/>
    </row>
    <row r="711" spans="1:26" ht="12.75" customHeight="1">
      <c r="A711" s="195"/>
      <c r="B711" s="195"/>
      <c r="C711" s="196"/>
      <c r="D711" s="197"/>
      <c r="E711" s="196"/>
      <c r="F711" s="196"/>
      <c r="G711" s="78"/>
      <c r="H711" s="78"/>
      <c r="I711" s="78"/>
      <c r="J711" s="78"/>
      <c r="K711" s="78"/>
      <c r="L711" s="78"/>
      <c r="M711" s="78"/>
      <c r="N711" s="78"/>
      <c r="O711" s="78"/>
      <c r="P711" s="78"/>
      <c r="Q711" s="78"/>
      <c r="R711" s="78"/>
      <c r="S711" s="78"/>
      <c r="T711" s="78"/>
      <c r="U711" s="78"/>
      <c r="V711" s="78"/>
      <c r="W711" s="78"/>
      <c r="X711" s="78"/>
      <c r="Y711" s="78"/>
      <c r="Z711" s="78"/>
    </row>
    <row r="712" spans="1:26" ht="12.75" customHeight="1">
      <c r="A712" s="195"/>
      <c r="B712" s="195"/>
      <c r="C712" s="196"/>
      <c r="D712" s="197"/>
      <c r="E712" s="196"/>
      <c r="F712" s="196"/>
      <c r="G712" s="78"/>
      <c r="H712" s="78"/>
      <c r="I712" s="78"/>
      <c r="J712" s="78"/>
      <c r="K712" s="78"/>
      <c r="L712" s="78"/>
      <c r="M712" s="78"/>
      <c r="N712" s="78"/>
      <c r="O712" s="78"/>
      <c r="P712" s="78"/>
      <c r="Q712" s="78"/>
      <c r="R712" s="78"/>
      <c r="S712" s="78"/>
      <c r="T712" s="78"/>
      <c r="U712" s="78"/>
      <c r="V712" s="78"/>
      <c r="W712" s="78"/>
      <c r="X712" s="78"/>
      <c r="Y712" s="78"/>
      <c r="Z712" s="78"/>
    </row>
    <row r="713" spans="1:26" ht="12.75" customHeight="1">
      <c r="A713" s="195"/>
      <c r="B713" s="195"/>
      <c r="C713" s="196"/>
      <c r="D713" s="197"/>
      <c r="E713" s="196"/>
      <c r="F713" s="196"/>
      <c r="G713" s="78"/>
      <c r="H713" s="78"/>
      <c r="I713" s="78"/>
      <c r="J713" s="78"/>
      <c r="K713" s="78"/>
      <c r="L713" s="78"/>
      <c r="M713" s="78"/>
      <c r="N713" s="78"/>
      <c r="O713" s="78"/>
      <c r="P713" s="78"/>
      <c r="Q713" s="78"/>
      <c r="R713" s="78"/>
      <c r="S713" s="78"/>
      <c r="T713" s="78"/>
      <c r="U713" s="78"/>
      <c r="V713" s="78"/>
      <c r="W713" s="78"/>
      <c r="X713" s="78"/>
      <c r="Y713" s="78"/>
      <c r="Z713" s="78"/>
    </row>
    <row r="714" spans="1:26" ht="12.75" customHeight="1">
      <c r="A714" s="195"/>
      <c r="B714" s="195"/>
      <c r="C714" s="196"/>
      <c r="D714" s="197"/>
      <c r="E714" s="196"/>
      <c r="F714" s="196"/>
      <c r="G714" s="78"/>
      <c r="H714" s="78"/>
      <c r="I714" s="78"/>
      <c r="J714" s="78"/>
      <c r="K714" s="78"/>
      <c r="L714" s="78"/>
      <c r="M714" s="78"/>
      <c r="N714" s="78"/>
      <c r="O714" s="78"/>
      <c r="P714" s="78"/>
      <c r="Q714" s="78"/>
      <c r="R714" s="78"/>
      <c r="S714" s="78"/>
      <c r="T714" s="78"/>
      <c r="U714" s="78"/>
      <c r="V714" s="78"/>
      <c r="W714" s="78"/>
      <c r="X714" s="78"/>
      <c r="Y714" s="78"/>
      <c r="Z714" s="78"/>
    </row>
    <row r="715" spans="1:26" ht="12.75" customHeight="1">
      <c r="A715" s="195"/>
      <c r="B715" s="195"/>
      <c r="C715" s="196"/>
      <c r="D715" s="197"/>
      <c r="E715" s="196"/>
      <c r="F715" s="196"/>
      <c r="G715" s="78"/>
      <c r="H715" s="78"/>
      <c r="I715" s="78"/>
      <c r="J715" s="78"/>
      <c r="K715" s="78"/>
      <c r="L715" s="78"/>
      <c r="M715" s="78"/>
      <c r="N715" s="78"/>
      <c r="O715" s="78"/>
      <c r="P715" s="78"/>
      <c r="Q715" s="78"/>
      <c r="R715" s="78"/>
      <c r="S715" s="78"/>
      <c r="T715" s="78"/>
      <c r="U715" s="78"/>
      <c r="V715" s="78"/>
      <c r="W715" s="78"/>
      <c r="X715" s="78"/>
      <c r="Y715" s="78"/>
      <c r="Z715" s="78"/>
    </row>
    <row r="716" spans="1:26" ht="12.75" customHeight="1">
      <c r="A716" s="195"/>
      <c r="B716" s="195"/>
      <c r="C716" s="196"/>
      <c r="D716" s="197"/>
      <c r="E716" s="196"/>
      <c r="F716" s="196"/>
      <c r="G716" s="78"/>
      <c r="H716" s="78"/>
      <c r="I716" s="78"/>
      <c r="J716" s="78"/>
      <c r="K716" s="78"/>
      <c r="L716" s="78"/>
      <c r="M716" s="78"/>
      <c r="N716" s="78"/>
      <c r="O716" s="78"/>
      <c r="P716" s="78"/>
      <c r="Q716" s="78"/>
      <c r="R716" s="78"/>
      <c r="S716" s="78"/>
      <c r="T716" s="78"/>
      <c r="U716" s="78"/>
      <c r="V716" s="78"/>
      <c r="W716" s="78"/>
      <c r="X716" s="78"/>
      <c r="Y716" s="78"/>
      <c r="Z716" s="78"/>
    </row>
    <row r="717" spans="1:26" ht="12.75" customHeight="1">
      <c r="A717" s="195"/>
      <c r="B717" s="195"/>
      <c r="C717" s="196"/>
      <c r="D717" s="197"/>
      <c r="E717" s="196"/>
      <c r="F717" s="196"/>
      <c r="G717" s="78"/>
      <c r="H717" s="78"/>
      <c r="I717" s="78"/>
      <c r="J717" s="78"/>
      <c r="K717" s="78"/>
      <c r="L717" s="78"/>
      <c r="M717" s="78"/>
      <c r="N717" s="78"/>
      <c r="O717" s="78"/>
      <c r="P717" s="78"/>
      <c r="Q717" s="78"/>
      <c r="R717" s="78"/>
      <c r="S717" s="78"/>
      <c r="T717" s="78"/>
      <c r="U717" s="78"/>
      <c r="V717" s="78"/>
      <c r="W717" s="78"/>
      <c r="X717" s="78"/>
      <c r="Y717" s="78"/>
      <c r="Z717" s="78"/>
    </row>
    <row r="718" spans="1:26" ht="12.75" customHeight="1">
      <c r="A718" s="195"/>
      <c r="B718" s="195"/>
      <c r="C718" s="196"/>
      <c r="D718" s="197"/>
      <c r="E718" s="196"/>
      <c r="F718" s="196"/>
      <c r="G718" s="78"/>
      <c r="H718" s="78"/>
      <c r="I718" s="78"/>
      <c r="J718" s="78"/>
      <c r="K718" s="78"/>
      <c r="L718" s="78"/>
      <c r="M718" s="78"/>
      <c r="N718" s="78"/>
      <c r="O718" s="78"/>
      <c r="P718" s="78"/>
      <c r="Q718" s="78"/>
      <c r="R718" s="78"/>
      <c r="S718" s="78"/>
      <c r="T718" s="78"/>
      <c r="U718" s="78"/>
      <c r="V718" s="78"/>
      <c r="W718" s="78"/>
      <c r="X718" s="78"/>
      <c r="Y718" s="78"/>
      <c r="Z718" s="78"/>
    </row>
    <row r="719" spans="1:26" ht="12.75" customHeight="1">
      <c r="A719" s="195"/>
      <c r="B719" s="195"/>
      <c r="C719" s="196"/>
      <c r="D719" s="197"/>
      <c r="E719" s="196"/>
      <c r="F719" s="196"/>
      <c r="G719" s="78"/>
      <c r="H719" s="78"/>
      <c r="I719" s="78"/>
      <c r="J719" s="78"/>
      <c r="K719" s="78"/>
      <c r="L719" s="78"/>
      <c r="M719" s="78"/>
      <c r="N719" s="78"/>
      <c r="O719" s="78"/>
      <c r="P719" s="78"/>
      <c r="Q719" s="78"/>
      <c r="R719" s="78"/>
      <c r="S719" s="78"/>
      <c r="T719" s="78"/>
      <c r="U719" s="78"/>
      <c r="V719" s="78"/>
      <c r="W719" s="78"/>
      <c r="X719" s="78"/>
      <c r="Y719" s="78"/>
      <c r="Z719" s="78"/>
    </row>
    <row r="720" spans="1:26" ht="12.75" customHeight="1">
      <c r="A720" s="195"/>
      <c r="B720" s="195"/>
      <c r="C720" s="196"/>
      <c r="D720" s="197"/>
      <c r="E720" s="196"/>
      <c r="F720" s="196"/>
      <c r="G720" s="78"/>
      <c r="H720" s="78"/>
      <c r="I720" s="78"/>
      <c r="J720" s="78"/>
      <c r="K720" s="78"/>
      <c r="L720" s="78"/>
      <c r="M720" s="78"/>
      <c r="N720" s="78"/>
      <c r="O720" s="78"/>
      <c r="P720" s="78"/>
      <c r="Q720" s="78"/>
      <c r="R720" s="78"/>
      <c r="S720" s="78"/>
      <c r="T720" s="78"/>
      <c r="U720" s="78"/>
      <c r="V720" s="78"/>
      <c r="W720" s="78"/>
      <c r="X720" s="78"/>
      <c r="Y720" s="78"/>
      <c r="Z720" s="78"/>
    </row>
    <row r="721" spans="1:26" ht="12.75" customHeight="1">
      <c r="A721" s="195"/>
      <c r="B721" s="195"/>
      <c r="C721" s="196"/>
      <c r="D721" s="197"/>
      <c r="E721" s="196"/>
      <c r="F721" s="196"/>
      <c r="G721" s="78"/>
      <c r="H721" s="78"/>
      <c r="I721" s="78"/>
      <c r="J721" s="78"/>
      <c r="K721" s="78"/>
      <c r="L721" s="78"/>
      <c r="M721" s="78"/>
      <c r="N721" s="78"/>
      <c r="O721" s="78"/>
      <c r="P721" s="78"/>
      <c r="Q721" s="78"/>
      <c r="R721" s="78"/>
      <c r="S721" s="78"/>
      <c r="T721" s="78"/>
      <c r="U721" s="78"/>
      <c r="V721" s="78"/>
      <c r="W721" s="78"/>
      <c r="X721" s="78"/>
      <c r="Y721" s="78"/>
      <c r="Z721" s="78"/>
    </row>
    <row r="722" spans="1:26" ht="12.75" customHeight="1">
      <c r="A722" s="195"/>
      <c r="B722" s="195"/>
      <c r="C722" s="196"/>
      <c r="D722" s="197"/>
      <c r="E722" s="196"/>
      <c r="F722" s="196"/>
      <c r="G722" s="78"/>
      <c r="H722" s="78"/>
      <c r="I722" s="78"/>
      <c r="J722" s="78"/>
      <c r="K722" s="78"/>
      <c r="L722" s="78"/>
      <c r="M722" s="78"/>
      <c r="N722" s="78"/>
      <c r="O722" s="78"/>
      <c r="P722" s="78"/>
      <c r="Q722" s="78"/>
      <c r="R722" s="78"/>
      <c r="S722" s="78"/>
      <c r="T722" s="78"/>
      <c r="U722" s="78"/>
      <c r="V722" s="78"/>
      <c r="W722" s="78"/>
      <c r="X722" s="78"/>
      <c r="Y722" s="78"/>
      <c r="Z722" s="78"/>
    </row>
    <row r="723" spans="1:26" ht="12.75" customHeight="1">
      <c r="A723" s="195"/>
      <c r="B723" s="195"/>
      <c r="C723" s="196"/>
      <c r="D723" s="197"/>
      <c r="E723" s="196"/>
      <c r="F723" s="196"/>
      <c r="G723" s="78"/>
      <c r="H723" s="78"/>
      <c r="I723" s="78"/>
      <c r="J723" s="78"/>
      <c r="K723" s="78"/>
      <c r="L723" s="78"/>
      <c r="M723" s="78"/>
      <c r="N723" s="78"/>
      <c r="O723" s="78"/>
      <c r="P723" s="78"/>
      <c r="Q723" s="78"/>
      <c r="R723" s="78"/>
      <c r="S723" s="78"/>
      <c r="T723" s="78"/>
      <c r="U723" s="78"/>
      <c r="V723" s="78"/>
      <c r="W723" s="78"/>
      <c r="X723" s="78"/>
      <c r="Y723" s="78"/>
      <c r="Z723" s="78"/>
    </row>
    <row r="724" spans="1:26" ht="12.75" customHeight="1">
      <c r="A724" s="195"/>
      <c r="B724" s="195"/>
      <c r="C724" s="196"/>
      <c r="D724" s="197"/>
      <c r="E724" s="196"/>
      <c r="F724" s="196"/>
      <c r="G724" s="78"/>
      <c r="H724" s="78"/>
      <c r="I724" s="78"/>
      <c r="J724" s="78"/>
      <c r="K724" s="78"/>
      <c r="L724" s="78"/>
      <c r="M724" s="78"/>
      <c r="N724" s="78"/>
      <c r="O724" s="78"/>
      <c r="P724" s="78"/>
      <c r="Q724" s="78"/>
      <c r="R724" s="78"/>
      <c r="S724" s="78"/>
      <c r="T724" s="78"/>
      <c r="U724" s="78"/>
      <c r="V724" s="78"/>
      <c r="W724" s="78"/>
      <c r="X724" s="78"/>
      <c r="Y724" s="78"/>
      <c r="Z724" s="78"/>
    </row>
    <row r="725" spans="1:26" ht="12.75" customHeight="1">
      <c r="A725" s="195"/>
      <c r="B725" s="195"/>
      <c r="C725" s="196"/>
      <c r="D725" s="197"/>
      <c r="E725" s="196"/>
      <c r="F725" s="196"/>
      <c r="G725" s="78"/>
      <c r="H725" s="78"/>
      <c r="I725" s="78"/>
      <c r="J725" s="78"/>
      <c r="K725" s="78"/>
      <c r="L725" s="78"/>
      <c r="M725" s="78"/>
      <c r="N725" s="78"/>
      <c r="O725" s="78"/>
      <c r="P725" s="78"/>
      <c r="Q725" s="78"/>
      <c r="R725" s="78"/>
      <c r="S725" s="78"/>
      <c r="T725" s="78"/>
      <c r="U725" s="78"/>
      <c r="V725" s="78"/>
      <c r="W725" s="78"/>
      <c r="X725" s="78"/>
      <c r="Y725" s="78"/>
      <c r="Z725" s="78"/>
    </row>
    <row r="726" spans="1:26" ht="12.75" customHeight="1">
      <c r="A726" s="195"/>
      <c r="B726" s="195"/>
      <c r="C726" s="196"/>
      <c r="D726" s="197"/>
      <c r="E726" s="196"/>
      <c r="F726" s="196"/>
      <c r="G726" s="78"/>
      <c r="H726" s="78"/>
      <c r="I726" s="78"/>
      <c r="J726" s="78"/>
      <c r="K726" s="78"/>
      <c r="L726" s="78"/>
      <c r="M726" s="78"/>
      <c r="N726" s="78"/>
      <c r="O726" s="78"/>
      <c r="P726" s="78"/>
      <c r="Q726" s="78"/>
      <c r="R726" s="78"/>
      <c r="S726" s="78"/>
      <c r="T726" s="78"/>
      <c r="U726" s="78"/>
      <c r="V726" s="78"/>
      <c r="W726" s="78"/>
      <c r="X726" s="78"/>
      <c r="Y726" s="78"/>
      <c r="Z726" s="78"/>
    </row>
    <row r="727" spans="1:26" ht="12.75" customHeight="1">
      <c r="A727" s="195"/>
      <c r="B727" s="195"/>
      <c r="C727" s="196"/>
      <c r="D727" s="197"/>
      <c r="E727" s="196"/>
      <c r="F727" s="196"/>
      <c r="G727" s="78"/>
      <c r="H727" s="78"/>
      <c r="I727" s="78"/>
      <c r="J727" s="78"/>
      <c r="K727" s="78"/>
      <c r="L727" s="78"/>
      <c r="M727" s="78"/>
      <c r="N727" s="78"/>
      <c r="O727" s="78"/>
      <c r="P727" s="78"/>
      <c r="Q727" s="78"/>
      <c r="R727" s="78"/>
      <c r="S727" s="78"/>
      <c r="T727" s="78"/>
      <c r="U727" s="78"/>
      <c r="V727" s="78"/>
      <c r="W727" s="78"/>
      <c r="X727" s="78"/>
      <c r="Y727" s="78"/>
      <c r="Z727" s="78"/>
    </row>
    <row r="728" spans="1:26" ht="12.75" customHeight="1">
      <c r="A728" s="195"/>
      <c r="B728" s="195"/>
      <c r="C728" s="196"/>
      <c r="D728" s="197"/>
      <c r="E728" s="196"/>
      <c r="F728" s="196"/>
      <c r="G728" s="78"/>
      <c r="H728" s="78"/>
      <c r="I728" s="78"/>
      <c r="J728" s="78"/>
      <c r="K728" s="78"/>
      <c r="L728" s="78"/>
      <c r="M728" s="78"/>
      <c r="N728" s="78"/>
      <c r="O728" s="78"/>
      <c r="P728" s="78"/>
      <c r="Q728" s="78"/>
      <c r="R728" s="78"/>
      <c r="S728" s="78"/>
      <c r="T728" s="78"/>
      <c r="U728" s="78"/>
      <c r="V728" s="78"/>
      <c r="W728" s="78"/>
      <c r="X728" s="78"/>
      <c r="Y728" s="78"/>
      <c r="Z728" s="78"/>
    </row>
    <row r="729" spans="1:26" ht="12.75" customHeight="1">
      <c r="A729" s="195"/>
      <c r="B729" s="195"/>
      <c r="C729" s="196"/>
      <c r="D729" s="197"/>
      <c r="E729" s="196"/>
      <c r="F729" s="196"/>
      <c r="G729" s="78"/>
      <c r="H729" s="78"/>
      <c r="I729" s="78"/>
      <c r="J729" s="78"/>
      <c r="K729" s="78"/>
      <c r="L729" s="78"/>
      <c r="M729" s="78"/>
      <c r="N729" s="78"/>
      <c r="O729" s="78"/>
      <c r="P729" s="78"/>
      <c r="Q729" s="78"/>
      <c r="R729" s="78"/>
      <c r="S729" s="78"/>
      <c r="T729" s="78"/>
      <c r="U729" s="78"/>
      <c r="V729" s="78"/>
      <c r="W729" s="78"/>
      <c r="X729" s="78"/>
      <c r="Y729" s="78"/>
      <c r="Z729" s="78"/>
    </row>
    <row r="730" spans="1:26" ht="12.75" customHeight="1">
      <c r="A730" s="195"/>
      <c r="B730" s="195"/>
      <c r="C730" s="196"/>
      <c r="D730" s="197"/>
      <c r="E730" s="196"/>
      <c r="F730" s="196"/>
      <c r="G730" s="78"/>
      <c r="H730" s="78"/>
      <c r="I730" s="78"/>
      <c r="J730" s="78"/>
      <c r="K730" s="78"/>
      <c r="L730" s="78"/>
      <c r="M730" s="78"/>
      <c r="N730" s="78"/>
      <c r="O730" s="78"/>
      <c r="P730" s="78"/>
      <c r="Q730" s="78"/>
      <c r="R730" s="78"/>
      <c r="S730" s="78"/>
      <c r="T730" s="78"/>
      <c r="U730" s="78"/>
      <c r="V730" s="78"/>
      <c r="W730" s="78"/>
      <c r="X730" s="78"/>
      <c r="Y730" s="78"/>
      <c r="Z730" s="78"/>
    </row>
    <row r="731" spans="1:26" ht="12.75" customHeight="1">
      <c r="A731" s="195"/>
      <c r="B731" s="195"/>
      <c r="C731" s="196"/>
      <c r="D731" s="197"/>
      <c r="E731" s="196"/>
      <c r="F731" s="196"/>
      <c r="G731" s="78"/>
      <c r="H731" s="78"/>
      <c r="I731" s="78"/>
      <c r="J731" s="78"/>
      <c r="K731" s="78"/>
      <c r="L731" s="78"/>
      <c r="M731" s="78"/>
      <c r="N731" s="78"/>
      <c r="O731" s="78"/>
      <c r="P731" s="78"/>
      <c r="Q731" s="78"/>
      <c r="R731" s="78"/>
      <c r="S731" s="78"/>
      <c r="T731" s="78"/>
      <c r="U731" s="78"/>
      <c r="V731" s="78"/>
      <c r="W731" s="78"/>
      <c r="X731" s="78"/>
      <c r="Y731" s="78"/>
      <c r="Z731" s="78"/>
    </row>
    <row r="732" spans="1:26" ht="12.75" customHeight="1">
      <c r="A732" s="195"/>
      <c r="B732" s="195"/>
      <c r="C732" s="196"/>
      <c r="D732" s="197"/>
      <c r="E732" s="196"/>
      <c r="F732" s="196"/>
      <c r="G732" s="78"/>
      <c r="H732" s="78"/>
      <c r="I732" s="78"/>
      <c r="J732" s="78"/>
      <c r="K732" s="78"/>
      <c r="L732" s="78"/>
      <c r="M732" s="78"/>
      <c r="N732" s="78"/>
      <c r="O732" s="78"/>
      <c r="P732" s="78"/>
      <c r="Q732" s="78"/>
      <c r="R732" s="78"/>
      <c r="S732" s="78"/>
      <c r="T732" s="78"/>
      <c r="U732" s="78"/>
      <c r="V732" s="78"/>
      <c r="W732" s="78"/>
      <c r="X732" s="78"/>
      <c r="Y732" s="78"/>
      <c r="Z732" s="78"/>
    </row>
    <row r="733" spans="1:26" ht="12.75" customHeight="1">
      <c r="A733" s="195"/>
      <c r="B733" s="195"/>
      <c r="C733" s="196"/>
      <c r="D733" s="197"/>
      <c r="E733" s="196"/>
      <c r="F733" s="196"/>
      <c r="G733" s="78"/>
      <c r="H733" s="78"/>
      <c r="I733" s="78"/>
      <c r="J733" s="78"/>
      <c r="K733" s="78"/>
      <c r="L733" s="78"/>
      <c r="M733" s="78"/>
      <c r="N733" s="78"/>
      <c r="O733" s="78"/>
      <c r="P733" s="78"/>
      <c r="Q733" s="78"/>
      <c r="R733" s="78"/>
      <c r="S733" s="78"/>
      <c r="T733" s="78"/>
      <c r="U733" s="78"/>
      <c r="V733" s="78"/>
      <c r="W733" s="78"/>
      <c r="X733" s="78"/>
      <c r="Y733" s="78"/>
      <c r="Z733" s="78"/>
    </row>
    <row r="734" spans="1:26" ht="12.75" customHeight="1">
      <c r="A734" s="195"/>
      <c r="B734" s="195"/>
      <c r="C734" s="196"/>
      <c r="D734" s="197"/>
      <c r="E734" s="196"/>
      <c r="F734" s="196"/>
      <c r="G734" s="78"/>
      <c r="H734" s="78"/>
      <c r="I734" s="78"/>
      <c r="J734" s="78"/>
      <c r="K734" s="78"/>
      <c r="L734" s="78"/>
      <c r="M734" s="78"/>
      <c r="N734" s="78"/>
      <c r="O734" s="78"/>
      <c r="P734" s="78"/>
      <c r="Q734" s="78"/>
      <c r="R734" s="78"/>
      <c r="S734" s="78"/>
      <c r="T734" s="78"/>
      <c r="U734" s="78"/>
      <c r="V734" s="78"/>
      <c r="W734" s="78"/>
      <c r="X734" s="78"/>
      <c r="Y734" s="78"/>
      <c r="Z734" s="78"/>
    </row>
    <row r="735" spans="1:26" ht="12.75" customHeight="1">
      <c r="A735" s="195"/>
      <c r="B735" s="195"/>
      <c r="C735" s="196"/>
      <c r="D735" s="197"/>
      <c r="E735" s="196"/>
      <c r="F735" s="196"/>
      <c r="G735" s="78"/>
      <c r="H735" s="78"/>
      <c r="I735" s="78"/>
      <c r="J735" s="78"/>
      <c r="K735" s="78"/>
      <c r="L735" s="78"/>
      <c r="M735" s="78"/>
      <c r="N735" s="78"/>
      <c r="O735" s="78"/>
      <c r="P735" s="78"/>
      <c r="Q735" s="78"/>
      <c r="R735" s="78"/>
      <c r="S735" s="78"/>
      <c r="T735" s="78"/>
      <c r="U735" s="78"/>
      <c r="V735" s="78"/>
      <c r="W735" s="78"/>
      <c r="X735" s="78"/>
      <c r="Y735" s="78"/>
      <c r="Z735" s="78"/>
    </row>
    <row r="736" spans="1:26" ht="12.75" customHeight="1">
      <c r="A736" s="195"/>
      <c r="B736" s="195"/>
      <c r="C736" s="196"/>
      <c r="D736" s="197"/>
      <c r="E736" s="196"/>
      <c r="F736" s="196"/>
      <c r="G736" s="78"/>
      <c r="H736" s="78"/>
      <c r="I736" s="78"/>
      <c r="J736" s="78"/>
      <c r="K736" s="78"/>
      <c r="L736" s="78"/>
      <c r="M736" s="78"/>
      <c r="N736" s="78"/>
      <c r="O736" s="78"/>
      <c r="P736" s="78"/>
      <c r="Q736" s="78"/>
      <c r="R736" s="78"/>
      <c r="S736" s="78"/>
      <c r="T736" s="78"/>
      <c r="U736" s="78"/>
      <c r="V736" s="78"/>
      <c r="W736" s="78"/>
      <c r="X736" s="78"/>
      <c r="Y736" s="78"/>
      <c r="Z736" s="78"/>
    </row>
    <row r="737" spans="1:26" ht="12.75" customHeight="1">
      <c r="A737" s="195"/>
      <c r="B737" s="195"/>
      <c r="C737" s="196"/>
      <c r="D737" s="197"/>
      <c r="E737" s="196"/>
      <c r="F737" s="196"/>
      <c r="G737" s="78"/>
      <c r="H737" s="78"/>
      <c r="I737" s="78"/>
      <c r="J737" s="78"/>
      <c r="K737" s="78"/>
      <c r="L737" s="78"/>
      <c r="M737" s="78"/>
      <c r="N737" s="78"/>
      <c r="O737" s="78"/>
      <c r="P737" s="78"/>
      <c r="Q737" s="78"/>
      <c r="R737" s="78"/>
      <c r="S737" s="78"/>
      <c r="T737" s="78"/>
      <c r="U737" s="78"/>
      <c r="V737" s="78"/>
      <c r="W737" s="78"/>
      <c r="X737" s="78"/>
      <c r="Y737" s="78"/>
      <c r="Z737" s="78"/>
    </row>
    <row r="738" spans="1:26" ht="12.75" customHeight="1">
      <c r="A738" s="195"/>
      <c r="B738" s="195"/>
      <c r="C738" s="196"/>
      <c r="D738" s="197"/>
      <c r="E738" s="196"/>
      <c r="F738" s="196"/>
      <c r="G738" s="78"/>
      <c r="H738" s="78"/>
      <c r="I738" s="78"/>
      <c r="J738" s="78"/>
      <c r="K738" s="78"/>
      <c r="L738" s="78"/>
      <c r="M738" s="78"/>
      <c r="N738" s="78"/>
      <c r="O738" s="78"/>
      <c r="P738" s="78"/>
      <c r="Q738" s="78"/>
      <c r="R738" s="78"/>
      <c r="S738" s="78"/>
      <c r="T738" s="78"/>
      <c r="U738" s="78"/>
      <c r="V738" s="78"/>
      <c r="W738" s="78"/>
      <c r="X738" s="78"/>
      <c r="Y738" s="78"/>
      <c r="Z738" s="78"/>
    </row>
    <row r="739" spans="1:26" ht="12.75" customHeight="1">
      <c r="A739" s="195"/>
      <c r="B739" s="195"/>
      <c r="C739" s="196"/>
      <c r="D739" s="197"/>
      <c r="E739" s="196"/>
      <c r="F739" s="196"/>
      <c r="G739" s="78"/>
      <c r="H739" s="78"/>
      <c r="I739" s="78"/>
      <c r="J739" s="78"/>
      <c r="K739" s="78"/>
      <c r="L739" s="78"/>
      <c r="M739" s="78"/>
      <c r="N739" s="78"/>
      <c r="O739" s="78"/>
      <c r="P739" s="78"/>
      <c r="Q739" s="78"/>
      <c r="R739" s="78"/>
      <c r="S739" s="78"/>
      <c r="T739" s="78"/>
      <c r="U739" s="78"/>
      <c r="V739" s="78"/>
      <c r="W739" s="78"/>
      <c r="X739" s="78"/>
      <c r="Y739" s="78"/>
      <c r="Z739" s="78"/>
    </row>
    <row r="740" spans="1:26" ht="12.75" customHeight="1">
      <c r="A740" s="195"/>
      <c r="B740" s="195"/>
      <c r="C740" s="196"/>
      <c r="D740" s="197"/>
      <c r="E740" s="196"/>
      <c r="F740" s="196"/>
      <c r="G740" s="78"/>
      <c r="H740" s="78"/>
      <c r="I740" s="78"/>
      <c r="J740" s="78"/>
      <c r="K740" s="78"/>
      <c r="L740" s="78"/>
      <c r="M740" s="78"/>
      <c r="N740" s="78"/>
      <c r="O740" s="78"/>
      <c r="P740" s="78"/>
      <c r="Q740" s="78"/>
      <c r="R740" s="78"/>
      <c r="S740" s="78"/>
      <c r="T740" s="78"/>
      <c r="U740" s="78"/>
      <c r="V740" s="78"/>
      <c r="W740" s="78"/>
      <c r="X740" s="78"/>
      <c r="Y740" s="78"/>
      <c r="Z740" s="78"/>
    </row>
    <row r="741" spans="1:26" ht="12.75" customHeight="1">
      <c r="A741" s="195"/>
      <c r="B741" s="195"/>
      <c r="C741" s="196"/>
      <c r="D741" s="197"/>
      <c r="E741" s="196"/>
      <c r="F741" s="196"/>
      <c r="G741" s="78"/>
      <c r="H741" s="78"/>
      <c r="I741" s="78"/>
      <c r="J741" s="78"/>
      <c r="K741" s="78"/>
      <c r="L741" s="78"/>
      <c r="M741" s="78"/>
      <c r="N741" s="78"/>
      <c r="O741" s="78"/>
      <c r="P741" s="78"/>
      <c r="Q741" s="78"/>
      <c r="R741" s="78"/>
      <c r="S741" s="78"/>
      <c r="T741" s="78"/>
      <c r="U741" s="78"/>
      <c r="V741" s="78"/>
      <c r="W741" s="78"/>
      <c r="X741" s="78"/>
      <c r="Y741" s="78"/>
      <c r="Z741" s="78"/>
    </row>
    <row r="742" spans="1:26" ht="12.75" customHeight="1">
      <c r="A742" s="195"/>
      <c r="B742" s="195"/>
      <c r="C742" s="196"/>
      <c r="D742" s="197"/>
      <c r="E742" s="196"/>
      <c r="F742" s="196"/>
      <c r="G742" s="78"/>
      <c r="H742" s="78"/>
      <c r="I742" s="78"/>
      <c r="J742" s="78"/>
      <c r="K742" s="78"/>
      <c r="L742" s="78"/>
      <c r="M742" s="78"/>
      <c r="N742" s="78"/>
      <c r="O742" s="78"/>
      <c r="P742" s="78"/>
      <c r="Q742" s="78"/>
      <c r="R742" s="78"/>
      <c r="S742" s="78"/>
      <c r="T742" s="78"/>
      <c r="U742" s="78"/>
      <c r="V742" s="78"/>
      <c r="W742" s="78"/>
      <c r="X742" s="78"/>
      <c r="Y742" s="78"/>
      <c r="Z742" s="78"/>
    </row>
    <row r="743" spans="1:26" ht="12.75" customHeight="1">
      <c r="A743" s="195"/>
      <c r="B743" s="195"/>
      <c r="C743" s="196"/>
      <c r="D743" s="197"/>
      <c r="E743" s="196"/>
      <c r="F743" s="196"/>
      <c r="G743" s="78"/>
      <c r="H743" s="78"/>
      <c r="I743" s="78"/>
      <c r="J743" s="78"/>
      <c r="K743" s="78"/>
      <c r="L743" s="78"/>
      <c r="M743" s="78"/>
      <c r="N743" s="78"/>
      <c r="O743" s="78"/>
      <c r="P743" s="78"/>
      <c r="Q743" s="78"/>
      <c r="R743" s="78"/>
      <c r="S743" s="78"/>
      <c r="T743" s="78"/>
      <c r="U743" s="78"/>
      <c r="V743" s="78"/>
      <c r="W743" s="78"/>
      <c r="X743" s="78"/>
      <c r="Y743" s="78"/>
      <c r="Z743" s="78"/>
    </row>
    <row r="744" spans="1:26" ht="12.75" customHeight="1">
      <c r="A744" s="195"/>
      <c r="B744" s="195"/>
      <c r="C744" s="196"/>
      <c r="D744" s="197"/>
      <c r="E744" s="196"/>
      <c r="F744" s="196"/>
      <c r="G744" s="78"/>
      <c r="H744" s="78"/>
      <c r="I744" s="78"/>
      <c r="J744" s="78"/>
      <c r="K744" s="78"/>
      <c r="L744" s="78"/>
      <c r="M744" s="78"/>
      <c r="N744" s="78"/>
      <c r="O744" s="78"/>
      <c r="P744" s="78"/>
      <c r="Q744" s="78"/>
      <c r="R744" s="78"/>
      <c r="S744" s="78"/>
      <c r="T744" s="78"/>
      <c r="U744" s="78"/>
      <c r="V744" s="78"/>
      <c r="W744" s="78"/>
      <c r="X744" s="78"/>
      <c r="Y744" s="78"/>
      <c r="Z744" s="78"/>
    </row>
    <row r="745" spans="1:26" ht="12.75" customHeight="1">
      <c r="A745" s="195"/>
      <c r="B745" s="195"/>
      <c r="C745" s="196"/>
      <c r="D745" s="197"/>
      <c r="E745" s="196"/>
      <c r="F745" s="196"/>
      <c r="G745" s="78"/>
      <c r="H745" s="78"/>
      <c r="I745" s="78"/>
      <c r="J745" s="78"/>
      <c r="K745" s="78"/>
      <c r="L745" s="78"/>
      <c r="M745" s="78"/>
      <c r="N745" s="78"/>
      <c r="O745" s="78"/>
      <c r="P745" s="78"/>
      <c r="Q745" s="78"/>
      <c r="R745" s="78"/>
      <c r="S745" s="78"/>
      <c r="T745" s="78"/>
      <c r="U745" s="78"/>
      <c r="V745" s="78"/>
      <c r="W745" s="78"/>
      <c r="X745" s="78"/>
      <c r="Y745" s="78"/>
      <c r="Z745" s="78"/>
    </row>
    <row r="746" spans="1:26" ht="12.75" customHeight="1">
      <c r="A746" s="195"/>
      <c r="B746" s="195"/>
      <c r="C746" s="196"/>
      <c r="D746" s="197"/>
      <c r="E746" s="196"/>
      <c r="F746" s="196"/>
      <c r="G746" s="78"/>
      <c r="H746" s="78"/>
      <c r="I746" s="78"/>
      <c r="J746" s="78"/>
      <c r="K746" s="78"/>
      <c r="L746" s="78"/>
      <c r="M746" s="78"/>
      <c r="N746" s="78"/>
      <c r="O746" s="78"/>
      <c r="P746" s="78"/>
      <c r="Q746" s="78"/>
      <c r="R746" s="78"/>
      <c r="S746" s="78"/>
      <c r="T746" s="78"/>
      <c r="U746" s="78"/>
      <c r="V746" s="78"/>
      <c r="W746" s="78"/>
      <c r="X746" s="78"/>
      <c r="Y746" s="78"/>
      <c r="Z746" s="78"/>
    </row>
    <row r="747" spans="1:26" ht="12.75" customHeight="1">
      <c r="A747" s="195"/>
      <c r="B747" s="195"/>
      <c r="C747" s="196"/>
      <c r="D747" s="197"/>
      <c r="E747" s="196"/>
      <c r="F747" s="196"/>
      <c r="G747" s="78"/>
      <c r="H747" s="78"/>
      <c r="I747" s="78"/>
      <c r="J747" s="78"/>
      <c r="K747" s="78"/>
      <c r="L747" s="78"/>
      <c r="M747" s="78"/>
      <c r="N747" s="78"/>
      <c r="O747" s="78"/>
      <c r="P747" s="78"/>
      <c r="Q747" s="78"/>
      <c r="R747" s="78"/>
      <c r="S747" s="78"/>
      <c r="T747" s="78"/>
      <c r="U747" s="78"/>
      <c r="V747" s="78"/>
      <c r="W747" s="78"/>
      <c r="X747" s="78"/>
      <c r="Y747" s="78"/>
      <c r="Z747" s="78"/>
    </row>
    <row r="748" spans="1:26" ht="12.75" customHeight="1">
      <c r="A748" s="195"/>
      <c r="B748" s="195"/>
      <c r="C748" s="196"/>
      <c r="D748" s="197"/>
      <c r="E748" s="196"/>
      <c r="F748" s="196"/>
      <c r="G748" s="78"/>
      <c r="H748" s="78"/>
      <c r="I748" s="78"/>
      <c r="J748" s="78"/>
      <c r="K748" s="78"/>
      <c r="L748" s="78"/>
      <c r="M748" s="78"/>
      <c r="N748" s="78"/>
      <c r="O748" s="78"/>
      <c r="P748" s="78"/>
      <c r="Q748" s="78"/>
      <c r="R748" s="78"/>
      <c r="S748" s="78"/>
      <c r="T748" s="78"/>
      <c r="U748" s="78"/>
      <c r="V748" s="78"/>
      <c r="W748" s="78"/>
      <c r="X748" s="78"/>
      <c r="Y748" s="78"/>
      <c r="Z748" s="78"/>
    </row>
    <row r="749" spans="1:26" ht="12.75" customHeight="1">
      <c r="A749" s="195"/>
      <c r="B749" s="195"/>
      <c r="C749" s="196"/>
      <c r="D749" s="197"/>
      <c r="E749" s="196"/>
      <c r="F749" s="196"/>
      <c r="G749" s="78"/>
      <c r="H749" s="78"/>
      <c r="I749" s="78"/>
      <c r="J749" s="78"/>
      <c r="K749" s="78"/>
      <c r="L749" s="78"/>
      <c r="M749" s="78"/>
      <c r="N749" s="78"/>
      <c r="O749" s="78"/>
      <c r="P749" s="78"/>
      <c r="Q749" s="78"/>
      <c r="R749" s="78"/>
      <c r="S749" s="78"/>
      <c r="T749" s="78"/>
      <c r="U749" s="78"/>
      <c r="V749" s="78"/>
      <c r="W749" s="78"/>
      <c r="X749" s="78"/>
      <c r="Y749" s="78"/>
      <c r="Z749" s="78"/>
    </row>
    <row r="750" spans="1:26" ht="12.75" customHeight="1">
      <c r="A750" s="195"/>
      <c r="B750" s="195"/>
      <c r="C750" s="196"/>
      <c r="D750" s="197"/>
      <c r="E750" s="196"/>
      <c r="F750" s="196"/>
      <c r="G750" s="78"/>
      <c r="H750" s="78"/>
      <c r="I750" s="78"/>
      <c r="J750" s="78"/>
      <c r="K750" s="78"/>
      <c r="L750" s="78"/>
      <c r="M750" s="78"/>
      <c r="N750" s="78"/>
      <c r="O750" s="78"/>
      <c r="P750" s="78"/>
      <c r="Q750" s="78"/>
      <c r="R750" s="78"/>
      <c r="S750" s="78"/>
      <c r="T750" s="78"/>
      <c r="U750" s="78"/>
      <c r="V750" s="78"/>
      <c r="W750" s="78"/>
      <c r="X750" s="78"/>
      <c r="Y750" s="78"/>
      <c r="Z750" s="78"/>
    </row>
    <row r="751" spans="1:26" ht="12.75" customHeight="1">
      <c r="A751" s="195"/>
      <c r="B751" s="195"/>
      <c r="C751" s="196"/>
      <c r="D751" s="197"/>
      <c r="E751" s="196"/>
      <c r="F751" s="196"/>
      <c r="G751" s="78"/>
      <c r="H751" s="78"/>
      <c r="I751" s="78"/>
      <c r="J751" s="78"/>
      <c r="K751" s="78"/>
      <c r="L751" s="78"/>
      <c r="M751" s="78"/>
      <c r="N751" s="78"/>
      <c r="O751" s="78"/>
      <c r="P751" s="78"/>
      <c r="Q751" s="78"/>
      <c r="R751" s="78"/>
      <c r="S751" s="78"/>
      <c r="T751" s="78"/>
      <c r="U751" s="78"/>
      <c r="V751" s="78"/>
      <c r="W751" s="78"/>
      <c r="X751" s="78"/>
      <c r="Y751" s="78"/>
      <c r="Z751" s="78"/>
    </row>
    <row r="752" spans="1:26" ht="12.75" customHeight="1">
      <c r="A752" s="195"/>
      <c r="B752" s="195"/>
      <c r="C752" s="196"/>
      <c r="D752" s="197"/>
      <c r="E752" s="196"/>
      <c r="F752" s="196"/>
      <c r="G752" s="78"/>
      <c r="H752" s="78"/>
      <c r="I752" s="78"/>
      <c r="J752" s="78"/>
      <c r="K752" s="78"/>
      <c r="L752" s="78"/>
      <c r="M752" s="78"/>
      <c r="N752" s="78"/>
      <c r="O752" s="78"/>
      <c r="P752" s="78"/>
      <c r="Q752" s="78"/>
      <c r="R752" s="78"/>
      <c r="S752" s="78"/>
      <c r="T752" s="78"/>
      <c r="U752" s="78"/>
      <c r="V752" s="78"/>
      <c r="W752" s="78"/>
      <c r="X752" s="78"/>
      <c r="Y752" s="78"/>
      <c r="Z752" s="78"/>
    </row>
    <row r="753" spans="1:26" ht="12.75" customHeight="1">
      <c r="A753" s="195"/>
      <c r="B753" s="195"/>
      <c r="C753" s="196"/>
      <c r="D753" s="197"/>
      <c r="E753" s="196"/>
      <c r="F753" s="196"/>
      <c r="G753" s="78"/>
      <c r="H753" s="78"/>
      <c r="I753" s="78"/>
      <c r="J753" s="78"/>
      <c r="K753" s="78"/>
      <c r="L753" s="78"/>
      <c r="M753" s="78"/>
      <c r="N753" s="78"/>
      <c r="O753" s="78"/>
      <c r="P753" s="78"/>
      <c r="Q753" s="78"/>
      <c r="R753" s="78"/>
      <c r="S753" s="78"/>
      <c r="T753" s="78"/>
      <c r="U753" s="78"/>
      <c r="V753" s="78"/>
      <c r="W753" s="78"/>
      <c r="X753" s="78"/>
      <c r="Y753" s="78"/>
      <c r="Z753" s="78"/>
    </row>
    <row r="754" spans="1:26" ht="12.75" customHeight="1">
      <c r="A754" s="195"/>
      <c r="B754" s="195"/>
      <c r="C754" s="196"/>
      <c r="D754" s="197"/>
      <c r="E754" s="196"/>
      <c r="F754" s="196"/>
      <c r="G754" s="78"/>
      <c r="H754" s="78"/>
      <c r="I754" s="78"/>
      <c r="J754" s="78"/>
      <c r="K754" s="78"/>
      <c r="L754" s="78"/>
      <c r="M754" s="78"/>
      <c r="N754" s="78"/>
      <c r="O754" s="78"/>
      <c r="P754" s="78"/>
      <c r="Q754" s="78"/>
      <c r="R754" s="78"/>
      <c r="S754" s="78"/>
      <c r="T754" s="78"/>
      <c r="U754" s="78"/>
      <c r="V754" s="78"/>
      <c r="W754" s="78"/>
      <c r="X754" s="78"/>
      <c r="Y754" s="78"/>
      <c r="Z754" s="78"/>
    </row>
    <row r="755" spans="1:26" ht="12.75" customHeight="1">
      <c r="A755" s="195"/>
      <c r="B755" s="195"/>
      <c r="C755" s="196"/>
      <c r="D755" s="197"/>
      <c r="E755" s="196"/>
      <c r="F755" s="196"/>
      <c r="G755" s="78"/>
      <c r="H755" s="78"/>
      <c r="I755" s="78"/>
      <c r="J755" s="78"/>
      <c r="K755" s="78"/>
      <c r="L755" s="78"/>
      <c r="M755" s="78"/>
      <c r="N755" s="78"/>
      <c r="O755" s="78"/>
      <c r="P755" s="78"/>
      <c r="Q755" s="78"/>
      <c r="R755" s="78"/>
      <c r="S755" s="78"/>
      <c r="T755" s="78"/>
      <c r="U755" s="78"/>
      <c r="V755" s="78"/>
      <c r="W755" s="78"/>
      <c r="X755" s="78"/>
      <c r="Y755" s="78"/>
      <c r="Z755" s="78"/>
    </row>
    <row r="756" spans="1:26" ht="12.75" customHeight="1">
      <c r="A756" s="195"/>
      <c r="B756" s="195"/>
      <c r="C756" s="196"/>
      <c r="D756" s="197"/>
      <c r="E756" s="196"/>
      <c r="F756" s="196"/>
      <c r="G756" s="78"/>
      <c r="H756" s="78"/>
      <c r="I756" s="78"/>
      <c r="J756" s="78"/>
      <c r="K756" s="78"/>
      <c r="L756" s="78"/>
      <c r="M756" s="78"/>
      <c r="N756" s="78"/>
      <c r="O756" s="78"/>
      <c r="P756" s="78"/>
      <c r="Q756" s="78"/>
      <c r="R756" s="78"/>
      <c r="S756" s="78"/>
      <c r="T756" s="78"/>
      <c r="U756" s="78"/>
      <c r="V756" s="78"/>
      <c r="W756" s="78"/>
      <c r="X756" s="78"/>
      <c r="Y756" s="78"/>
      <c r="Z756" s="78"/>
    </row>
    <row r="757" spans="1:26" ht="12.75" customHeight="1">
      <c r="A757" s="195"/>
      <c r="B757" s="195"/>
      <c r="C757" s="196"/>
      <c r="D757" s="197"/>
      <c r="E757" s="196"/>
      <c r="F757" s="196"/>
      <c r="G757" s="78"/>
      <c r="H757" s="78"/>
      <c r="I757" s="78"/>
      <c r="J757" s="78"/>
      <c r="K757" s="78"/>
      <c r="L757" s="78"/>
      <c r="M757" s="78"/>
      <c r="N757" s="78"/>
      <c r="O757" s="78"/>
      <c r="P757" s="78"/>
      <c r="Q757" s="78"/>
      <c r="R757" s="78"/>
      <c r="S757" s="78"/>
      <c r="T757" s="78"/>
      <c r="U757" s="78"/>
      <c r="V757" s="78"/>
      <c r="W757" s="78"/>
      <c r="X757" s="78"/>
      <c r="Y757" s="78"/>
      <c r="Z757" s="78"/>
    </row>
    <row r="758" spans="1:26" ht="12.75" customHeight="1">
      <c r="A758" s="195"/>
      <c r="B758" s="195"/>
      <c r="C758" s="196"/>
      <c r="D758" s="197"/>
      <c r="E758" s="196"/>
      <c r="F758" s="196"/>
      <c r="G758" s="78"/>
      <c r="H758" s="78"/>
      <c r="I758" s="78"/>
      <c r="J758" s="78"/>
      <c r="K758" s="78"/>
      <c r="L758" s="78"/>
      <c r="M758" s="78"/>
      <c r="N758" s="78"/>
      <c r="O758" s="78"/>
      <c r="P758" s="78"/>
      <c r="Q758" s="78"/>
      <c r="R758" s="78"/>
      <c r="S758" s="78"/>
      <c r="T758" s="78"/>
      <c r="U758" s="78"/>
      <c r="V758" s="78"/>
      <c r="W758" s="78"/>
      <c r="X758" s="78"/>
      <c r="Y758" s="78"/>
      <c r="Z758" s="78"/>
    </row>
    <row r="759" spans="1:26" ht="12.75" customHeight="1">
      <c r="A759" s="195"/>
      <c r="B759" s="195"/>
      <c r="C759" s="196"/>
      <c r="D759" s="197"/>
      <c r="E759" s="196"/>
      <c r="F759" s="196"/>
      <c r="G759" s="78"/>
      <c r="H759" s="78"/>
      <c r="I759" s="78"/>
      <c r="J759" s="78"/>
      <c r="K759" s="78"/>
      <c r="L759" s="78"/>
      <c r="M759" s="78"/>
      <c r="N759" s="78"/>
      <c r="O759" s="78"/>
      <c r="P759" s="78"/>
      <c r="Q759" s="78"/>
      <c r="R759" s="78"/>
      <c r="S759" s="78"/>
      <c r="T759" s="78"/>
      <c r="U759" s="78"/>
      <c r="V759" s="78"/>
      <c r="W759" s="78"/>
      <c r="X759" s="78"/>
      <c r="Y759" s="78"/>
      <c r="Z759" s="78"/>
    </row>
    <row r="760" spans="1:26" ht="12.75" customHeight="1">
      <c r="A760" s="195"/>
      <c r="B760" s="195"/>
      <c r="C760" s="196"/>
      <c r="D760" s="197"/>
      <c r="E760" s="196"/>
      <c r="F760" s="196"/>
      <c r="G760" s="78"/>
      <c r="H760" s="78"/>
      <c r="I760" s="78"/>
      <c r="J760" s="78"/>
      <c r="K760" s="78"/>
      <c r="L760" s="78"/>
      <c r="M760" s="78"/>
      <c r="N760" s="78"/>
      <c r="O760" s="78"/>
      <c r="P760" s="78"/>
      <c r="Q760" s="78"/>
      <c r="R760" s="78"/>
      <c r="S760" s="78"/>
      <c r="T760" s="78"/>
      <c r="U760" s="78"/>
      <c r="V760" s="78"/>
      <c r="W760" s="78"/>
      <c r="X760" s="78"/>
      <c r="Y760" s="78"/>
      <c r="Z760" s="78"/>
    </row>
    <row r="761" spans="1:26" ht="12.75" customHeight="1">
      <c r="A761" s="195"/>
      <c r="B761" s="195"/>
      <c r="C761" s="196"/>
      <c r="D761" s="197"/>
      <c r="E761" s="196"/>
      <c r="F761" s="196"/>
      <c r="G761" s="78"/>
      <c r="H761" s="78"/>
      <c r="I761" s="78"/>
      <c r="J761" s="78"/>
      <c r="K761" s="78"/>
      <c r="L761" s="78"/>
      <c r="M761" s="78"/>
      <c r="N761" s="78"/>
      <c r="O761" s="78"/>
      <c r="P761" s="78"/>
      <c r="Q761" s="78"/>
      <c r="R761" s="78"/>
      <c r="S761" s="78"/>
      <c r="T761" s="78"/>
      <c r="U761" s="78"/>
      <c r="V761" s="78"/>
      <c r="W761" s="78"/>
      <c r="X761" s="78"/>
      <c r="Y761" s="78"/>
      <c r="Z761" s="78"/>
    </row>
    <row r="762" spans="1:26" ht="12.75" customHeight="1">
      <c r="A762" s="195"/>
      <c r="B762" s="195"/>
      <c r="C762" s="196"/>
      <c r="D762" s="197"/>
      <c r="E762" s="196"/>
      <c r="F762" s="196"/>
      <c r="G762" s="78"/>
      <c r="H762" s="78"/>
      <c r="I762" s="78"/>
      <c r="J762" s="78"/>
      <c r="K762" s="78"/>
      <c r="L762" s="78"/>
      <c r="M762" s="78"/>
      <c r="N762" s="78"/>
      <c r="O762" s="78"/>
      <c r="P762" s="78"/>
      <c r="Q762" s="78"/>
      <c r="R762" s="78"/>
      <c r="S762" s="78"/>
      <c r="T762" s="78"/>
      <c r="U762" s="78"/>
      <c r="V762" s="78"/>
      <c r="W762" s="78"/>
      <c r="X762" s="78"/>
      <c r="Y762" s="78"/>
      <c r="Z762" s="78"/>
    </row>
    <row r="763" spans="1:26" ht="12.75" customHeight="1">
      <c r="A763" s="195"/>
      <c r="B763" s="195"/>
      <c r="C763" s="196"/>
      <c r="D763" s="197"/>
      <c r="E763" s="196"/>
      <c r="F763" s="196"/>
      <c r="G763" s="78"/>
      <c r="H763" s="78"/>
      <c r="I763" s="78"/>
      <c r="J763" s="78"/>
      <c r="K763" s="78"/>
      <c r="L763" s="78"/>
      <c r="M763" s="78"/>
      <c r="N763" s="78"/>
      <c r="O763" s="78"/>
      <c r="P763" s="78"/>
      <c r="Q763" s="78"/>
      <c r="R763" s="78"/>
      <c r="S763" s="78"/>
      <c r="T763" s="78"/>
      <c r="U763" s="78"/>
      <c r="V763" s="78"/>
      <c r="W763" s="78"/>
      <c r="X763" s="78"/>
      <c r="Y763" s="78"/>
      <c r="Z763" s="78"/>
    </row>
    <row r="764" spans="1:26" ht="12.75" customHeight="1">
      <c r="A764" s="195"/>
      <c r="B764" s="195"/>
      <c r="C764" s="196"/>
      <c r="D764" s="197"/>
      <c r="E764" s="196"/>
      <c r="F764" s="196"/>
      <c r="G764" s="78"/>
      <c r="H764" s="78"/>
      <c r="I764" s="78"/>
      <c r="J764" s="78"/>
      <c r="K764" s="78"/>
      <c r="L764" s="78"/>
      <c r="M764" s="78"/>
      <c r="N764" s="78"/>
      <c r="O764" s="78"/>
      <c r="P764" s="78"/>
      <c r="Q764" s="78"/>
      <c r="R764" s="78"/>
      <c r="S764" s="78"/>
      <c r="T764" s="78"/>
      <c r="U764" s="78"/>
      <c r="V764" s="78"/>
      <c r="W764" s="78"/>
      <c r="X764" s="78"/>
      <c r="Y764" s="78"/>
      <c r="Z764" s="78"/>
    </row>
    <row r="765" spans="1:26" ht="12.75" customHeight="1">
      <c r="A765" s="195"/>
      <c r="B765" s="195"/>
      <c r="C765" s="196"/>
      <c r="D765" s="197"/>
      <c r="E765" s="196"/>
      <c r="F765" s="196"/>
      <c r="G765" s="78"/>
      <c r="H765" s="78"/>
      <c r="I765" s="78"/>
      <c r="J765" s="78"/>
      <c r="K765" s="78"/>
      <c r="L765" s="78"/>
      <c r="M765" s="78"/>
      <c r="N765" s="78"/>
      <c r="O765" s="78"/>
      <c r="P765" s="78"/>
      <c r="Q765" s="78"/>
      <c r="R765" s="78"/>
      <c r="S765" s="78"/>
      <c r="T765" s="78"/>
      <c r="U765" s="78"/>
      <c r="V765" s="78"/>
      <c r="W765" s="78"/>
      <c r="X765" s="78"/>
      <c r="Y765" s="78"/>
      <c r="Z765" s="78"/>
    </row>
    <row r="766" spans="1:26" ht="12.75" customHeight="1">
      <c r="A766" s="195"/>
      <c r="B766" s="195"/>
      <c r="C766" s="196"/>
      <c r="D766" s="197"/>
      <c r="E766" s="196"/>
      <c r="F766" s="196"/>
      <c r="G766" s="78"/>
      <c r="H766" s="78"/>
      <c r="I766" s="78"/>
      <c r="J766" s="78"/>
      <c r="K766" s="78"/>
      <c r="L766" s="78"/>
      <c r="M766" s="78"/>
      <c r="N766" s="78"/>
      <c r="O766" s="78"/>
      <c r="P766" s="78"/>
      <c r="Q766" s="78"/>
      <c r="R766" s="78"/>
      <c r="S766" s="78"/>
      <c r="T766" s="78"/>
      <c r="U766" s="78"/>
      <c r="V766" s="78"/>
      <c r="W766" s="78"/>
      <c r="X766" s="78"/>
      <c r="Y766" s="78"/>
      <c r="Z766" s="78"/>
    </row>
    <row r="767" spans="1:26" ht="12.75" customHeight="1">
      <c r="A767" s="195"/>
      <c r="B767" s="195"/>
      <c r="C767" s="196"/>
      <c r="D767" s="197"/>
      <c r="E767" s="196"/>
      <c r="F767" s="196"/>
      <c r="G767" s="78"/>
      <c r="H767" s="78"/>
      <c r="I767" s="78"/>
      <c r="J767" s="78"/>
      <c r="K767" s="78"/>
      <c r="L767" s="78"/>
      <c r="M767" s="78"/>
      <c r="N767" s="78"/>
      <c r="O767" s="78"/>
      <c r="P767" s="78"/>
      <c r="Q767" s="78"/>
      <c r="R767" s="78"/>
      <c r="S767" s="78"/>
      <c r="T767" s="78"/>
      <c r="U767" s="78"/>
      <c r="V767" s="78"/>
      <c r="W767" s="78"/>
      <c r="X767" s="78"/>
      <c r="Y767" s="78"/>
      <c r="Z767" s="78"/>
    </row>
    <row r="768" spans="1:26" ht="12.75" customHeight="1">
      <c r="A768" s="195"/>
      <c r="B768" s="195"/>
      <c r="C768" s="196"/>
      <c r="D768" s="197"/>
      <c r="E768" s="196"/>
      <c r="F768" s="196"/>
      <c r="G768" s="78"/>
      <c r="H768" s="78"/>
      <c r="I768" s="78"/>
      <c r="J768" s="78"/>
      <c r="K768" s="78"/>
      <c r="L768" s="78"/>
      <c r="M768" s="78"/>
      <c r="N768" s="78"/>
      <c r="O768" s="78"/>
      <c r="P768" s="78"/>
      <c r="Q768" s="78"/>
      <c r="R768" s="78"/>
      <c r="S768" s="78"/>
      <c r="T768" s="78"/>
      <c r="U768" s="78"/>
      <c r="V768" s="78"/>
      <c r="W768" s="78"/>
      <c r="X768" s="78"/>
      <c r="Y768" s="78"/>
      <c r="Z768" s="78"/>
    </row>
    <row r="769" spans="1:26" ht="12.75" customHeight="1">
      <c r="A769" s="195"/>
      <c r="B769" s="195"/>
      <c r="C769" s="196"/>
      <c r="D769" s="197"/>
      <c r="E769" s="196"/>
      <c r="F769" s="196"/>
      <c r="G769" s="78"/>
      <c r="H769" s="78"/>
      <c r="I769" s="78"/>
      <c r="J769" s="78"/>
      <c r="K769" s="78"/>
      <c r="L769" s="78"/>
      <c r="M769" s="78"/>
      <c r="N769" s="78"/>
      <c r="O769" s="78"/>
      <c r="P769" s="78"/>
      <c r="Q769" s="78"/>
      <c r="R769" s="78"/>
      <c r="S769" s="78"/>
      <c r="T769" s="78"/>
      <c r="U769" s="78"/>
      <c r="V769" s="78"/>
      <c r="W769" s="78"/>
      <c r="X769" s="78"/>
      <c r="Y769" s="78"/>
      <c r="Z769" s="78"/>
    </row>
    <row r="770" spans="1:26" ht="12.75" customHeight="1">
      <c r="A770" s="195"/>
      <c r="B770" s="195"/>
      <c r="C770" s="196"/>
      <c r="D770" s="197"/>
      <c r="E770" s="196"/>
      <c r="F770" s="196"/>
      <c r="G770" s="78"/>
      <c r="H770" s="78"/>
      <c r="I770" s="78"/>
      <c r="J770" s="78"/>
      <c r="K770" s="78"/>
      <c r="L770" s="78"/>
      <c r="M770" s="78"/>
      <c r="N770" s="78"/>
      <c r="O770" s="78"/>
      <c r="P770" s="78"/>
      <c r="Q770" s="78"/>
      <c r="R770" s="78"/>
      <c r="S770" s="78"/>
      <c r="T770" s="78"/>
      <c r="U770" s="78"/>
      <c r="V770" s="78"/>
      <c r="W770" s="78"/>
      <c r="X770" s="78"/>
      <c r="Y770" s="78"/>
      <c r="Z770" s="78"/>
    </row>
    <row r="771" spans="1:26" ht="12.75" customHeight="1">
      <c r="A771" s="195"/>
      <c r="B771" s="195"/>
      <c r="C771" s="196"/>
      <c r="D771" s="197"/>
      <c r="E771" s="196"/>
      <c r="F771" s="196"/>
      <c r="G771" s="78"/>
      <c r="H771" s="78"/>
      <c r="I771" s="78"/>
      <c r="J771" s="78"/>
      <c r="K771" s="78"/>
      <c r="L771" s="78"/>
      <c r="M771" s="78"/>
      <c r="N771" s="78"/>
      <c r="O771" s="78"/>
      <c r="P771" s="78"/>
      <c r="Q771" s="78"/>
      <c r="R771" s="78"/>
      <c r="S771" s="78"/>
      <c r="T771" s="78"/>
      <c r="U771" s="78"/>
      <c r="V771" s="78"/>
      <c r="W771" s="78"/>
      <c r="X771" s="78"/>
      <c r="Y771" s="78"/>
      <c r="Z771" s="78"/>
    </row>
    <row r="772" spans="1:26" ht="12.75" customHeight="1">
      <c r="A772" s="195"/>
      <c r="B772" s="195"/>
      <c r="C772" s="196"/>
      <c r="D772" s="197"/>
      <c r="E772" s="196"/>
      <c r="F772" s="196"/>
      <c r="G772" s="78"/>
      <c r="H772" s="78"/>
      <c r="I772" s="78"/>
      <c r="J772" s="78"/>
      <c r="K772" s="78"/>
      <c r="L772" s="78"/>
      <c r="M772" s="78"/>
      <c r="N772" s="78"/>
      <c r="O772" s="78"/>
      <c r="P772" s="78"/>
      <c r="Q772" s="78"/>
      <c r="R772" s="78"/>
      <c r="S772" s="78"/>
      <c r="T772" s="78"/>
      <c r="U772" s="78"/>
      <c r="V772" s="78"/>
      <c r="W772" s="78"/>
      <c r="X772" s="78"/>
      <c r="Y772" s="78"/>
      <c r="Z772" s="78"/>
    </row>
    <row r="773" spans="1:26" ht="12.75" customHeight="1">
      <c r="A773" s="195"/>
      <c r="B773" s="195"/>
      <c r="C773" s="196"/>
      <c r="D773" s="197"/>
      <c r="E773" s="196"/>
      <c r="F773" s="196"/>
      <c r="G773" s="78"/>
      <c r="H773" s="78"/>
      <c r="I773" s="78"/>
      <c r="J773" s="78"/>
      <c r="K773" s="78"/>
      <c r="L773" s="78"/>
      <c r="M773" s="78"/>
      <c r="N773" s="78"/>
      <c r="O773" s="78"/>
      <c r="P773" s="78"/>
      <c r="Q773" s="78"/>
      <c r="R773" s="78"/>
      <c r="S773" s="78"/>
      <c r="T773" s="78"/>
      <c r="U773" s="78"/>
      <c r="V773" s="78"/>
      <c r="W773" s="78"/>
      <c r="X773" s="78"/>
      <c r="Y773" s="78"/>
      <c r="Z773" s="78"/>
    </row>
    <row r="774" spans="1:26" ht="12.75" customHeight="1">
      <c r="A774" s="195"/>
      <c r="B774" s="195"/>
      <c r="C774" s="196"/>
      <c r="D774" s="197"/>
      <c r="E774" s="196"/>
      <c r="F774" s="196"/>
      <c r="G774" s="78"/>
      <c r="H774" s="78"/>
      <c r="I774" s="78"/>
      <c r="J774" s="78"/>
      <c r="K774" s="78"/>
      <c r="L774" s="78"/>
      <c r="M774" s="78"/>
      <c r="N774" s="78"/>
      <c r="O774" s="78"/>
      <c r="P774" s="78"/>
      <c r="Q774" s="78"/>
      <c r="R774" s="78"/>
      <c r="S774" s="78"/>
      <c r="T774" s="78"/>
      <c r="U774" s="78"/>
      <c r="V774" s="78"/>
      <c r="W774" s="78"/>
      <c r="X774" s="78"/>
      <c r="Y774" s="78"/>
      <c r="Z774" s="78"/>
    </row>
    <row r="775" spans="1:26" ht="12.75" customHeight="1">
      <c r="A775" s="195"/>
      <c r="B775" s="195"/>
      <c r="C775" s="196"/>
      <c r="D775" s="197"/>
      <c r="E775" s="196"/>
      <c r="F775" s="196"/>
      <c r="G775" s="78"/>
      <c r="H775" s="78"/>
      <c r="I775" s="78"/>
      <c r="J775" s="78"/>
      <c r="K775" s="78"/>
      <c r="L775" s="78"/>
      <c r="M775" s="78"/>
      <c r="N775" s="78"/>
      <c r="O775" s="78"/>
      <c r="P775" s="78"/>
      <c r="Q775" s="78"/>
      <c r="R775" s="78"/>
      <c r="S775" s="78"/>
      <c r="T775" s="78"/>
      <c r="U775" s="78"/>
      <c r="V775" s="78"/>
      <c r="W775" s="78"/>
      <c r="X775" s="78"/>
      <c r="Y775" s="78"/>
      <c r="Z775" s="78"/>
    </row>
    <row r="776" spans="1:26" ht="12.75" customHeight="1">
      <c r="A776" s="195"/>
      <c r="B776" s="195"/>
      <c r="C776" s="196"/>
      <c r="D776" s="197"/>
      <c r="E776" s="196"/>
      <c r="F776" s="196"/>
      <c r="G776" s="78"/>
      <c r="H776" s="78"/>
      <c r="I776" s="78"/>
      <c r="J776" s="78"/>
      <c r="K776" s="78"/>
      <c r="L776" s="78"/>
      <c r="M776" s="78"/>
      <c r="N776" s="78"/>
      <c r="O776" s="78"/>
      <c r="P776" s="78"/>
      <c r="Q776" s="78"/>
      <c r="R776" s="78"/>
      <c r="S776" s="78"/>
      <c r="T776" s="78"/>
      <c r="U776" s="78"/>
      <c r="V776" s="78"/>
      <c r="W776" s="78"/>
      <c r="X776" s="78"/>
      <c r="Y776" s="78"/>
      <c r="Z776" s="78"/>
    </row>
    <row r="777" spans="1:26" ht="12.75" customHeight="1">
      <c r="A777" s="195"/>
      <c r="B777" s="195"/>
      <c r="C777" s="196"/>
      <c r="D777" s="197"/>
      <c r="E777" s="196"/>
      <c r="F777" s="196"/>
      <c r="G777" s="78"/>
      <c r="H777" s="78"/>
      <c r="I777" s="78"/>
      <c r="J777" s="78"/>
      <c r="K777" s="78"/>
      <c r="L777" s="78"/>
      <c r="M777" s="78"/>
      <c r="N777" s="78"/>
      <c r="O777" s="78"/>
      <c r="P777" s="78"/>
      <c r="Q777" s="78"/>
      <c r="R777" s="78"/>
      <c r="S777" s="78"/>
      <c r="T777" s="78"/>
      <c r="U777" s="78"/>
      <c r="V777" s="78"/>
      <c r="W777" s="78"/>
      <c r="X777" s="78"/>
      <c r="Y777" s="78"/>
      <c r="Z777" s="78"/>
    </row>
    <row r="778" spans="1:26" ht="12.75" customHeight="1">
      <c r="A778" s="195"/>
      <c r="B778" s="195"/>
      <c r="C778" s="196"/>
      <c r="D778" s="197"/>
      <c r="E778" s="196"/>
      <c r="F778" s="196"/>
      <c r="G778" s="78"/>
      <c r="H778" s="78"/>
      <c r="I778" s="78"/>
      <c r="J778" s="78"/>
      <c r="K778" s="78"/>
      <c r="L778" s="78"/>
      <c r="M778" s="78"/>
      <c r="N778" s="78"/>
      <c r="O778" s="78"/>
      <c r="P778" s="78"/>
      <c r="Q778" s="78"/>
      <c r="R778" s="78"/>
      <c r="S778" s="78"/>
      <c r="T778" s="78"/>
      <c r="U778" s="78"/>
      <c r="V778" s="78"/>
      <c r="W778" s="78"/>
      <c r="X778" s="78"/>
      <c r="Y778" s="78"/>
      <c r="Z778" s="78"/>
    </row>
    <row r="779" spans="1:26" ht="12.75" customHeight="1">
      <c r="A779" s="195"/>
      <c r="B779" s="195"/>
      <c r="C779" s="196"/>
      <c r="D779" s="197"/>
      <c r="E779" s="196"/>
      <c r="F779" s="196"/>
      <c r="G779" s="78"/>
      <c r="H779" s="78"/>
      <c r="I779" s="78"/>
      <c r="J779" s="78"/>
      <c r="K779" s="78"/>
      <c r="L779" s="78"/>
      <c r="M779" s="78"/>
      <c r="N779" s="78"/>
      <c r="O779" s="78"/>
      <c r="P779" s="78"/>
      <c r="Q779" s="78"/>
      <c r="R779" s="78"/>
      <c r="S779" s="78"/>
      <c r="T779" s="78"/>
      <c r="U779" s="78"/>
      <c r="V779" s="78"/>
      <c r="W779" s="78"/>
      <c r="X779" s="78"/>
      <c r="Y779" s="78"/>
      <c r="Z779" s="78"/>
    </row>
    <row r="780" spans="1:26" ht="12.75" customHeight="1">
      <c r="A780" s="195"/>
      <c r="B780" s="195"/>
      <c r="C780" s="196"/>
      <c r="D780" s="197"/>
      <c r="E780" s="196"/>
      <c r="F780" s="196"/>
      <c r="G780" s="78"/>
      <c r="H780" s="78"/>
      <c r="I780" s="78"/>
      <c r="J780" s="78"/>
      <c r="K780" s="78"/>
      <c r="L780" s="78"/>
      <c r="M780" s="78"/>
      <c r="N780" s="78"/>
      <c r="O780" s="78"/>
      <c r="P780" s="78"/>
      <c r="Q780" s="78"/>
      <c r="R780" s="78"/>
      <c r="S780" s="78"/>
      <c r="T780" s="78"/>
      <c r="U780" s="78"/>
      <c r="V780" s="78"/>
      <c r="W780" s="78"/>
      <c r="X780" s="78"/>
      <c r="Y780" s="78"/>
      <c r="Z780" s="78"/>
    </row>
    <row r="781" spans="1:26" ht="12.75" customHeight="1">
      <c r="A781" s="195"/>
      <c r="B781" s="195"/>
      <c r="C781" s="196"/>
      <c r="D781" s="197"/>
      <c r="E781" s="196"/>
      <c r="F781" s="196"/>
      <c r="G781" s="78"/>
      <c r="H781" s="78"/>
      <c r="I781" s="78"/>
      <c r="J781" s="78"/>
      <c r="K781" s="78"/>
      <c r="L781" s="78"/>
      <c r="M781" s="78"/>
      <c r="N781" s="78"/>
      <c r="O781" s="78"/>
      <c r="P781" s="78"/>
      <c r="Q781" s="78"/>
      <c r="R781" s="78"/>
      <c r="S781" s="78"/>
      <c r="T781" s="78"/>
      <c r="U781" s="78"/>
      <c r="V781" s="78"/>
      <c r="W781" s="78"/>
      <c r="X781" s="78"/>
      <c r="Y781" s="78"/>
      <c r="Z781" s="78"/>
    </row>
    <row r="782" spans="1:26" ht="12.75" customHeight="1">
      <c r="A782" s="195"/>
      <c r="B782" s="195"/>
      <c r="C782" s="196"/>
      <c r="D782" s="197"/>
      <c r="E782" s="196"/>
      <c r="F782" s="196"/>
      <c r="G782" s="78"/>
      <c r="H782" s="78"/>
      <c r="I782" s="78"/>
      <c r="J782" s="78"/>
      <c r="K782" s="78"/>
      <c r="L782" s="78"/>
      <c r="M782" s="78"/>
      <c r="N782" s="78"/>
      <c r="O782" s="78"/>
      <c r="P782" s="78"/>
      <c r="Q782" s="78"/>
      <c r="R782" s="78"/>
      <c r="S782" s="78"/>
      <c r="T782" s="78"/>
      <c r="U782" s="78"/>
      <c r="V782" s="78"/>
      <c r="W782" s="78"/>
      <c r="X782" s="78"/>
      <c r="Y782" s="78"/>
      <c r="Z782" s="78"/>
    </row>
    <row r="783" spans="1:26" ht="12.75" customHeight="1">
      <c r="A783" s="195"/>
      <c r="B783" s="195"/>
      <c r="C783" s="196"/>
      <c r="D783" s="197"/>
      <c r="E783" s="196"/>
      <c r="F783" s="196"/>
      <c r="G783" s="78"/>
      <c r="H783" s="78"/>
      <c r="I783" s="78"/>
      <c r="J783" s="78"/>
      <c r="K783" s="78"/>
      <c r="L783" s="78"/>
      <c r="M783" s="78"/>
      <c r="N783" s="78"/>
      <c r="O783" s="78"/>
      <c r="P783" s="78"/>
      <c r="Q783" s="78"/>
      <c r="R783" s="78"/>
      <c r="S783" s="78"/>
      <c r="T783" s="78"/>
      <c r="U783" s="78"/>
      <c r="V783" s="78"/>
      <c r="W783" s="78"/>
      <c r="X783" s="78"/>
      <c r="Y783" s="78"/>
      <c r="Z783" s="78"/>
    </row>
    <row r="784" spans="1:26" ht="12.75" customHeight="1">
      <c r="A784" s="195"/>
      <c r="B784" s="195"/>
      <c r="C784" s="196"/>
      <c r="D784" s="197"/>
      <c r="E784" s="196"/>
      <c r="F784" s="196"/>
      <c r="G784" s="78"/>
      <c r="H784" s="78"/>
      <c r="I784" s="78"/>
      <c r="J784" s="78"/>
      <c r="K784" s="78"/>
      <c r="L784" s="78"/>
      <c r="M784" s="78"/>
      <c r="N784" s="78"/>
      <c r="O784" s="78"/>
      <c r="P784" s="78"/>
      <c r="Q784" s="78"/>
      <c r="R784" s="78"/>
      <c r="S784" s="78"/>
      <c r="T784" s="78"/>
      <c r="U784" s="78"/>
      <c r="V784" s="78"/>
      <c r="W784" s="78"/>
      <c r="X784" s="78"/>
      <c r="Y784" s="78"/>
      <c r="Z784" s="78"/>
    </row>
    <row r="785" spans="1:26" ht="12.75" customHeight="1">
      <c r="A785" s="195"/>
      <c r="B785" s="195"/>
      <c r="C785" s="196"/>
      <c r="D785" s="197"/>
      <c r="E785" s="196"/>
      <c r="F785" s="196"/>
      <c r="G785" s="78"/>
      <c r="H785" s="78"/>
      <c r="I785" s="78"/>
      <c r="J785" s="78"/>
      <c r="K785" s="78"/>
      <c r="L785" s="78"/>
      <c r="M785" s="78"/>
      <c r="N785" s="78"/>
      <c r="O785" s="78"/>
      <c r="P785" s="78"/>
      <c r="Q785" s="78"/>
      <c r="R785" s="78"/>
      <c r="S785" s="78"/>
      <c r="T785" s="78"/>
      <c r="U785" s="78"/>
      <c r="V785" s="78"/>
      <c r="W785" s="78"/>
      <c r="X785" s="78"/>
      <c r="Y785" s="78"/>
      <c r="Z785" s="78"/>
    </row>
    <row r="786" spans="1:26" ht="12.75" customHeight="1">
      <c r="A786" s="195"/>
      <c r="B786" s="195"/>
      <c r="C786" s="196"/>
      <c r="D786" s="197"/>
      <c r="E786" s="196"/>
      <c r="F786" s="196"/>
      <c r="G786" s="78"/>
      <c r="H786" s="78"/>
      <c r="I786" s="78"/>
      <c r="J786" s="78"/>
      <c r="K786" s="78"/>
      <c r="L786" s="78"/>
      <c r="M786" s="78"/>
      <c r="N786" s="78"/>
      <c r="O786" s="78"/>
      <c r="P786" s="78"/>
      <c r="Q786" s="78"/>
      <c r="R786" s="78"/>
      <c r="S786" s="78"/>
      <c r="T786" s="78"/>
      <c r="U786" s="78"/>
      <c r="V786" s="78"/>
      <c r="W786" s="78"/>
      <c r="X786" s="78"/>
      <c r="Y786" s="78"/>
      <c r="Z786" s="78"/>
    </row>
    <row r="787" spans="1:26" ht="12.75" customHeight="1">
      <c r="A787" s="195"/>
      <c r="B787" s="195"/>
      <c r="C787" s="196"/>
      <c r="D787" s="197"/>
      <c r="E787" s="196"/>
      <c r="F787" s="196"/>
      <c r="G787" s="78"/>
      <c r="H787" s="78"/>
      <c r="I787" s="78"/>
      <c r="J787" s="78"/>
      <c r="K787" s="78"/>
      <c r="L787" s="78"/>
      <c r="M787" s="78"/>
      <c r="N787" s="78"/>
      <c r="O787" s="78"/>
      <c r="P787" s="78"/>
      <c r="Q787" s="78"/>
      <c r="R787" s="78"/>
      <c r="S787" s="78"/>
      <c r="T787" s="78"/>
      <c r="U787" s="78"/>
      <c r="V787" s="78"/>
      <c r="W787" s="78"/>
      <c r="X787" s="78"/>
      <c r="Y787" s="78"/>
      <c r="Z787" s="78"/>
    </row>
    <row r="788" spans="1:26" ht="12.75" customHeight="1">
      <c r="A788" s="195"/>
      <c r="B788" s="195"/>
      <c r="C788" s="196"/>
      <c r="D788" s="197"/>
      <c r="E788" s="196"/>
      <c r="F788" s="196"/>
      <c r="G788" s="78"/>
      <c r="H788" s="78"/>
      <c r="I788" s="78"/>
      <c r="J788" s="78"/>
      <c r="K788" s="78"/>
      <c r="L788" s="78"/>
      <c r="M788" s="78"/>
      <c r="N788" s="78"/>
      <c r="O788" s="78"/>
      <c r="P788" s="78"/>
      <c r="Q788" s="78"/>
      <c r="R788" s="78"/>
      <c r="S788" s="78"/>
      <c r="T788" s="78"/>
      <c r="U788" s="78"/>
      <c r="V788" s="78"/>
      <c r="W788" s="78"/>
      <c r="X788" s="78"/>
      <c r="Y788" s="78"/>
      <c r="Z788" s="78"/>
    </row>
    <row r="789" spans="1:26" ht="12.75" customHeight="1">
      <c r="A789" s="195"/>
      <c r="B789" s="195"/>
      <c r="C789" s="196"/>
      <c r="D789" s="197"/>
      <c r="E789" s="196"/>
      <c r="F789" s="196"/>
      <c r="G789" s="78"/>
      <c r="H789" s="78"/>
      <c r="I789" s="78"/>
      <c r="J789" s="78"/>
      <c r="K789" s="78"/>
      <c r="L789" s="78"/>
      <c r="M789" s="78"/>
      <c r="N789" s="78"/>
      <c r="O789" s="78"/>
      <c r="P789" s="78"/>
      <c r="Q789" s="78"/>
      <c r="R789" s="78"/>
      <c r="S789" s="78"/>
      <c r="T789" s="78"/>
      <c r="U789" s="78"/>
      <c r="V789" s="78"/>
      <c r="W789" s="78"/>
      <c r="X789" s="78"/>
      <c r="Y789" s="78"/>
      <c r="Z789" s="78"/>
    </row>
    <row r="790" spans="1:26" ht="12.75" customHeight="1">
      <c r="A790" s="195"/>
      <c r="B790" s="195"/>
      <c r="C790" s="196"/>
      <c r="D790" s="197"/>
      <c r="E790" s="196"/>
      <c r="F790" s="196"/>
      <c r="G790" s="78"/>
      <c r="H790" s="78"/>
      <c r="I790" s="78"/>
      <c r="J790" s="78"/>
      <c r="K790" s="78"/>
      <c r="L790" s="78"/>
      <c r="M790" s="78"/>
      <c r="N790" s="78"/>
      <c r="O790" s="78"/>
      <c r="P790" s="78"/>
      <c r="Q790" s="78"/>
      <c r="R790" s="78"/>
      <c r="S790" s="78"/>
      <c r="T790" s="78"/>
      <c r="U790" s="78"/>
      <c r="V790" s="78"/>
      <c r="W790" s="78"/>
      <c r="X790" s="78"/>
      <c r="Y790" s="78"/>
      <c r="Z790" s="78"/>
    </row>
    <row r="791" spans="1:26" ht="12.75" customHeight="1">
      <c r="A791" s="195"/>
      <c r="B791" s="195"/>
      <c r="C791" s="196"/>
      <c r="D791" s="197"/>
      <c r="E791" s="196"/>
      <c r="F791" s="196"/>
      <c r="G791" s="78"/>
      <c r="H791" s="78"/>
      <c r="I791" s="78"/>
      <c r="J791" s="78"/>
      <c r="K791" s="78"/>
      <c r="L791" s="78"/>
      <c r="M791" s="78"/>
      <c r="N791" s="78"/>
      <c r="O791" s="78"/>
      <c r="P791" s="78"/>
      <c r="Q791" s="78"/>
      <c r="R791" s="78"/>
      <c r="S791" s="78"/>
      <c r="T791" s="78"/>
      <c r="U791" s="78"/>
      <c r="V791" s="78"/>
      <c r="W791" s="78"/>
      <c r="X791" s="78"/>
      <c r="Y791" s="78"/>
      <c r="Z791" s="78"/>
    </row>
    <row r="792" spans="1:26" ht="12.75" customHeight="1">
      <c r="A792" s="195"/>
      <c r="B792" s="195"/>
      <c r="C792" s="196"/>
      <c r="D792" s="197"/>
      <c r="E792" s="196"/>
      <c r="F792" s="196"/>
      <c r="G792" s="78"/>
      <c r="H792" s="78"/>
      <c r="I792" s="78"/>
      <c r="J792" s="78"/>
      <c r="K792" s="78"/>
      <c r="L792" s="78"/>
      <c r="M792" s="78"/>
      <c r="N792" s="78"/>
      <c r="O792" s="78"/>
      <c r="P792" s="78"/>
      <c r="Q792" s="78"/>
      <c r="R792" s="78"/>
      <c r="S792" s="78"/>
      <c r="T792" s="78"/>
      <c r="U792" s="78"/>
      <c r="V792" s="78"/>
      <c r="W792" s="78"/>
      <c r="X792" s="78"/>
      <c r="Y792" s="78"/>
      <c r="Z792" s="78"/>
    </row>
    <row r="793" spans="1:26" ht="12.75" customHeight="1">
      <c r="A793" s="195"/>
      <c r="B793" s="195"/>
      <c r="C793" s="196"/>
      <c r="D793" s="197"/>
      <c r="E793" s="196"/>
      <c r="F793" s="196"/>
      <c r="G793" s="78"/>
      <c r="H793" s="78"/>
      <c r="I793" s="78"/>
      <c r="J793" s="78"/>
      <c r="K793" s="78"/>
      <c r="L793" s="78"/>
      <c r="M793" s="78"/>
      <c r="N793" s="78"/>
      <c r="O793" s="78"/>
      <c r="P793" s="78"/>
      <c r="Q793" s="78"/>
      <c r="R793" s="78"/>
      <c r="S793" s="78"/>
      <c r="T793" s="78"/>
      <c r="U793" s="78"/>
      <c r="V793" s="78"/>
      <c r="W793" s="78"/>
      <c r="X793" s="78"/>
      <c r="Y793" s="78"/>
      <c r="Z793" s="78"/>
    </row>
    <row r="794" spans="1:26" ht="12.75" customHeight="1">
      <c r="A794" s="195"/>
      <c r="B794" s="195"/>
      <c r="C794" s="196"/>
      <c r="D794" s="197"/>
      <c r="E794" s="196"/>
      <c r="F794" s="196"/>
      <c r="G794" s="78"/>
      <c r="H794" s="78"/>
      <c r="I794" s="78"/>
      <c r="J794" s="78"/>
      <c r="K794" s="78"/>
      <c r="L794" s="78"/>
      <c r="M794" s="78"/>
      <c r="N794" s="78"/>
      <c r="O794" s="78"/>
      <c r="P794" s="78"/>
      <c r="Q794" s="78"/>
      <c r="R794" s="78"/>
      <c r="S794" s="78"/>
      <c r="T794" s="78"/>
      <c r="U794" s="78"/>
      <c r="V794" s="78"/>
      <c r="W794" s="78"/>
      <c r="X794" s="78"/>
      <c r="Y794" s="78"/>
      <c r="Z794" s="78"/>
    </row>
    <row r="795" spans="1:26" ht="12.75" customHeight="1">
      <c r="A795" s="195"/>
      <c r="B795" s="195"/>
      <c r="C795" s="196"/>
      <c r="D795" s="197"/>
      <c r="E795" s="196"/>
      <c r="F795" s="196"/>
      <c r="G795" s="78"/>
      <c r="H795" s="78"/>
      <c r="I795" s="78"/>
      <c r="J795" s="78"/>
      <c r="K795" s="78"/>
      <c r="L795" s="78"/>
      <c r="M795" s="78"/>
      <c r="N795" s="78"/>
      <c r="O795" s="78"/>
      <c r="P795" s="78"/>
      <c r="Q795" s="78"/>
      <c r="R795" s="78"/>
      <c r="S795" s="78"/>
      <c r="T795" s="78"/>
      <c r="U795" s="78"/>
      <c r="V795" s="78"/>
      <c r="W795" s="78"/>
      <c r="X795" s="78"/>
      <c r="Y795" s="78"/>
      <c r="Z795" s="78"/>
    </row>
    <row r="796" spans="1:26" ht="12.75" customHeight="1">
      <c r="A796" s="195"/>
      <c r="B796" s="195"/>
      <c r="C796" s="196"/>
      <c r="D796" s="197"/>
      <c r="E796" s="196"/>
      <c r="F796" s="196"/>
      <c r="G796" s="78"/>
      <c r="H796" s="78"/>
      <c r="I796" s="78"/>
      <c r="J796" s="78"/>
      <c r="K796" s="78"/>
      <c r="L796" s="78"/>
      <c r="M796" s="78"/>
      <c r="N796" s="78"/>
      <c r="O796" s="78"/>
      <c r="P796" s="78"/>
      <c r="Q796" s="78"/>
      <c r="R796" s="78"/>
      <c r="S796" s="78"/>
      <c r="T796" s="78"/>
      <c r="U796" s="78"/>
      <c r="V796" s="78"/>
      <c r="W796" s="78"/>
      <c r="X796" s="78"/>
      <c r="Y796" s="78"/>
      <c r="Z796" s="78"/>
    </row>
    <row r="797" spans="1:26" ht="12.75" customHeight="1">
      <c r="A797" s="195"/>
      <c r="B797" s="195"/>
      <c r="C797" s="196"/>
      <c r="D797" s="197"/>
      <c r="E797" s="196"/>
      <c r="F797" s="196"/>
      <c r="G797" s="78"/>
      <c r="H797" s="78"/>
      <c r="I797" s="78"/>
      <c r="J797" s="78"/>
      <c r="K797" s="78"/>
      <c r="L797" s="78"/>
      <c r="M797" s="78"/>
      <c r="N797" s="78"/>
      <c r="O797" s="78"/>
      <c r="P797" s="78"/>
      <c r="Q797" s="78"/>
      <c r="R797" s="78"/>
      <c r="S797" s="78"/>
      <c r="T797" s="78"/>
      <c r="U797" s="78"/>
      <c r="V797" s="78"/>
      <c r="W797" s="78"/>
      <c r="X797" s="78"/>
      <c r="Y797" s="78"/>
      <c r="Z797" s="78"/>
    </row>
    <row r="798" spans="1:26" ht="12.75" customHeight="1">
      <c r="A798" s="195"/>
      <c r="B798" s="195"/>
      <c r="C798" s="196"/>
      <c r="D798" s="197"/>
      <c r="E798" s="196"/>
      <c r="F798" s="196"/>
      <c r="G798" s="78"/>
      <c r="H798" s="78"/>
      <c r="I798" s="78"/>
      <c r="J798" s="78"/>
      <c r="K798" s="78"/>
      <c r="L798" s="78"/>
      <c r="M798" s="78"/>
      <c r="N798" s="78"/>
      <c r="O798" s="78"/>
      <c r="P798" s="78"/>
      <c r="Q798" s="78"/>
      <c r="R798" s="78"/>
      <c r="S798" s="78"/>
      <c r="T798" s="78"/>
      <c r="U798" s="78"/>
      <c r="V798" s="78"/>
      <c r="W798" s="78"/>
      <c r="X798" s="78"/>
      <c r="Y798" s="78"/>
      <c r="Z798" s="78"/>
    </row>
    <row r="799" spans="1:26" ht="12.75" customHeight="1">
      <c r="A799" s="195"/>
      <c r="B799" s="195"/>
      <c r="C799" s="196"/>
      <c r="D799" s="197"/>
      <c r="E799" s="196"/>
      <c r="F799" s="196"/>
      <c r="G799" s="78"/>
      <c r="H799" s="78"/>
      <c r="I799" s="78"/>
      <c r="J799" s="78"/>
      <c r="K799" s="78"/>
      <c r="L799" s="78"/>
      <c r="M799" s="78"/>
      <c r="N799" s="78"/>
      <c r="O799" s="78"/>
      <c r="P799" s="78"/>
      <c r="Q799" s="78"/>
      <c r="R799" s="78"/>
      <c r="S799" s="78"/>
      <c r="T799" s="78"/>
      <c r="U799" s="78"/>
      <c r="V799" s="78"/>
      <c r="W799" s="78"/>
      <c r="X799" s="78"/>
      <c r="Y799" s="78"/>
      <c r="Z799" s="78"/>
    </row>
    <row r="800" spans="1:26" ht="12.75" customHeight="1">
      <c r="A800" s="195"/>
      <c r="B800" s="195"/>
      <c r="C800" s="196"/>
      <c r="D800" s="197"/>
      <c r="E800" s="196"/>
      <c r="F800" s="196"/>
      <c r="G800" s="78"/>
      <c r="H800" s="78"/>
      <c r="I800" s="78"/>
      <c r="J800" s="78"/>
      <c r="K800" s="78"/>
      <c r="L800" s="78"/>
      <c r="M800" s="78"/>
      <c r="N800" s="78"/>
      <c r="O800" s="78"/>
      <c r="P800" s="78"/>
      <c r="Q800" s="78"/>
      <c r="R800" s="78"/>
      <c r="S800" s="78"/>
      <c r="T800" s="78"/>
      <c r="U800" s="78"/>
      <c r="V800" s="78"/>
      <c r="W800" s="78"/>
      <c r="X800" s="78"/>
      <c r="Y800" s="78"/>
      <c r="Z800" s="78"/>
    </row>
    <row r="801" spans="1:26" ht="12.75" customHeight="1">
      <c r="A801" s="195"/>
      <c r="B801" s="195"/>
      <c r="C801" s="196"/>
      <c r="D801" s="197"/>
      <c r="E801" s="196"/>
      <c r="F801" s="196"/>
      <c r="G801" s="78"/>
      <c r="H801" s="78"/>
      <c r="I801" s="78"/>
      <c r="J801" s="78"/>
      <c r="K801" s="78"/>
      <c r="L801" s="78"/>
      <c r="M801" s="78"/>
      <c r="N801" s="78"/>
      <c r="O801" s="78"/>
      <c r="P801" s="78"/>
      <c r="Q801" s="78"/>
      <c r="R801" s="78"/>
      <c r="S801" s="78"/>
      <c r="T801" s="78"/>
      <c r="U801" s="78"/>
      <c r="V801" s="78"/>
      <c r="W801" s="78"/>
      <c r="X801" s="78"/>
      <c r="Y801" s="78"/>
      <c r="Z801" s="78"/>
    </row>
    <row r="802" spans="1:26" ht="12.75" customHeight="1">
      <c r="A802" s="195"/>
      <c r="B802" s="195"/>
      <c r="C802" s="196"/>
      <c r="D802" s="197"/>
      <c r="E802" s="196"/>
      <c r="F802" s="196"/>
      <c r="G802" s="78"/>
      <c r="H802" s="78"/>
      <c r="I802" s="78"/>
      <c r="J802" s="78"/>
      <c r="K802" s="78"/>
      <c r="L802" s="78"/>
      <c r="M802" s="78"/>
      <c r="N802" s="78"/>
      <c r="O802" s="78"/>
      <c r="P802" s="78"/>
      <c r="Q802" s="78"/>
      <c r="R802" s="78"/>
      <c r="S802" s="78"/>
      <c r="T802" s="78"/>
      <c r="U802" s="78"/>
      <c r="V802" s="78"/>
      <c r="W802" s="78"/>
      <c r="X802" s="78"/>
      <c r="Y802" s="78"/>
      <c r="Z802" s="78"/>
    </row>
    <row r="803" spans="1:26" ht="12.75" customHeight="1">
      <c r="A803" s="195"/>
      <c r="B803" s="195"/>
      <c r="C803" s="196"/>
      <c r="D803" s="197"/>
      <c r="E803" s="196"/>
      <c r="F803" s="196"/>
      <c r="G803" s="78"/>
      <c r="H803" s="78"/>
      <c r="I803" s="78"/>
      <c r="J803" s="78"/>
      <c r="K803" s="78"/>
      <c r="L803" s="78"/>
      <c r="M803" s="78"/>
      <c r="N803" s="78"/>
      <c r="O803" s="78"/>
      <c r="P803" s="78"/>
      <c r="Q803" s="78"/>
      <c r="R803" s="78"/>
      <c r="S803" s="78"/>
      <c r="T803" s="78"/>
      <c r="U803" s="78"/>
      <c r="V803" s="78"/>
      <c r="W803" s="78"/>
      <c r="X803" s="78"/>
      <c r="Y803" s="78"/>
      <c r="Z803" s="78"/>
    </row>
    <row r="804" spans="1:26" ht="12.75" customHeight="1">
      <c r="A804" s="195"/>
      <c r="B804" s="195"/>
      <c r="C804" s="196"/>
      <c r="D804" s="197"/>
      <c r="E804" s="196"/>
      <c r="F804" s="196"/>
      <c r="G804" s="78"/>
      <c r="H804" s="78"/>
      <c r="I804" s="78"/>
      <c r="J804" s="78"/>
      <c r="K804" s="78"/>
      <c r="L804" s="78"/>
      <c r="M804" s="78"/>
      <c r="N804" s="78"/>
      <c r="O804" s="78"/>
      <c r="P804" s="78"/>
      <c r="Q804" s="78"/>
      <c r="R804" s="78"/>
      <c r="S804" s="78"/>
      <c r="T804" s="78"/>
      <c r="U804" s="78"/>
      <c r="V804" s="78"/>
      <c r="W804" s="78"/>
      <c r="X804" s="78"/>
      <c r="Y804" s="78"/>
      <c r="Z804" s="78"/>
    </row>
    <row r="805" spans="1:26" ht="12.75" customHeight="1">
      <c r="A805" s="195"/>
      <c r="B805" s="195"/>
      <c r="C805" s="196"/>
      <c r="D805" s="197"/>
      <c r="E805" s="196"/>
      <c r="F805" s="196"/>
      <c r="G805" s="78"/>
      <c r="H805" s="78"/>
      <c r="I805" s="78"/>
      <c r="J805" s="78"/>
      <c r="K805" s="78"/>
      <c r="L805" s="78"/>
      <c r="M805" s="78"/>
      <c r="N805" s="78"/>
      <c r="O805" s="78"/>
      <c r="P805" s="78"/>
      <c r="Q805" s="78"/>
      <c r="R805" s="78"/>
      <c r="S805" s="78"/>
      <c r="T805" s="78"/>
      <c r="U805" s="78"/>
      <c r="V805" s="78"/>
      <c r="W805" s="78"/>
      <c r="X805" s="78"/>
      <c r="Y805" s="78"/>
      <c r="Z805" s="78"/>
    </row>
    <row r="806" spans="1:26" ht="12.75" customHeight="1">
      <c r="A806" s="195"/>
      <c r="B806" s="195"/>
      <c r="C806" s="196"/>
      <c r="D806" s="197"/>
      <c r="E806" s="196"/>
      <c r="F806" s="196"/>
      <c r="G806" s="78"/>
      <c r="H806" s="78"/>
      <c r="I806" s="78"/>
      <c r="J806" s="78"/>
      <c r="K806" s="78"/>
      <c r="L806" s="78"/>
      <c r="M806" s="78"/>
      <c r="N806" s="78"/>
      <c r="O806" s="78"/>
      <c r="P806" s="78"/>
      <c r="Q806" s="78"/>
      <c r="R806" s="78"/>
      <c r="S806" s="78"/>
      <c r="T806" s="78"/>
      <c r="U806" s="78"/>
      <c r="V806" s="78"/>
      <c r="W806" s="78"/>
      <c r="X806" s="78"/>
      <c r="Y806" s="78"/>
      <c r="Z806" s="78"/>
    </row>
    <row r="807" spans="1:26" ht="12.75" customHeight="1">
      <c r="A807" s="195"/>
      <c r="B807" s="195"/>
      <c r="C807" s="196"/>
      <c r="D807" s="197"/>
      <c r="E807" s="196"/>
      <c r="F807" s="196"/>
      <c r="G807" s="78"/>
      <c r="H807" s="78"/>
      <c r="I807" s="78"/>
      <c r="J807" s="78"/>
      <c r="K807" s="78"/>
      <c r="L807" s="78"/>
      <c r="M807" s="78"/>
      <c r="N807" s="78"/>
      <c r="O807" s="78"/>
      <c r="P807" s="78"/>
      <c r="Q807" s="78"/>
      <c r="R807" s="78"/>
      <c r="S807" s="78"/>
      <c r="T807" s="78"/>
      <c r="U807" s="78"/>
      <c r="V807" s="78"/>
      <c r="W807" s="78"/>
      <c r="X807" s="78"/>
      <c r="Y807" s="78"/>
      <c r="Z807" s="78"/>
    </row>
    <row r="808" spans="1:26" ht="12.75" customHeight="1">
      <c r="A808" s="195"/>
      <c r="B808" s="195"/>
      <c r="C808" s="196"/>
      <c r="D808" s="197"/>
      <c r="E808" s="196"/>
      <c r="F808" s="196"/>
      <c r="G808" s="78"/>
      <c r="H808" s="78"/>
      <c r="I808" s="78"/>
      <c r="J808" s="78"/>
      <c r="K808" s="78"/>
      <c r="L808" s="78"/>
      <c r="M808" s="78"/>
      <c r="N808" s="78"/>
      <c r="O808" s="78"/>
      <c r="P808" s="78"/>
      <c r="Q808" s="78"/>
      <c r="R808" s="78"/>
      <c r="S808" s="78"/>
      <c r="T808" s="78"/>
      <c r="U808" s="78"/>
      <c r="V808" s="78"/>
      <c r="W808" s="78"/>
      <c r="X808" s="78"/>
      <c r="Y808" s="78"/>
      <c r="Z808" s="78"/>
    </row>
    <row r="809" spans="1:26" ht="12.75" customHeight="1">
      <c r="A809" s="195"/>
      <c r="B809" s="195"/>
      <c r="C809" s="196"/>
      <c r="D809" s="197"/>
      <c r="E809" s="196"/>
      <c r="F809" s="196"/>
      <c r="G809" s="78"/>
      <c r="H809" s="78"/>
      <c r="I809" s="78"/>
      <c r="J809" s="78"/>
      <c r="K809" s="78"/>
      <c r="L809" s="78"/>
      <c r="M809" s="78"/>
      <c r="N809" s="78"/>
      <c r="O809" s="78"/>
      <c r="P809" s="78"/>
      <c r="Q809" s="78"/>
      <c r="R809" s="78"/>
      <c r="S809" s="78"/>
      <c r="T809" s="78"/>
      <c r="U809" s="78"/>
      <c r="V809" s="78"/>
      <c r="W809" s="78"/>
      <c r="X809" s="78"/>
      <c r="Y809" s="78"/>
      <c r="Z809" s="78"/>
    </row>
    <row r="810" spans="1:26" ht="12.75" customHeight="1">
      <c r="A810" s="195"/>
      <c r="B810" s="195"/>
      <c r="C810" s="196"/>
      <c r="D810" s="197"/>
      <c r="E810" s="196"/>
      <c r="F810" s="196"/>
      <c r="G810" s="78"/>
      <c r="H810" s="78"/>
      <c r="I810" s="78"/>
      <c r="J810" s="78"/>
      <c r="K810" s="78"/>
      <c r="L810" s="78"/>
      <c r="M810" s="78"/>
      <c r="N810" s="78"/>
      <c r="O810" s="78"/>
      <c r="P810" s="78"/>
      <c r="Q810" s="78"/>
      <c r="R810" s="78"/>
      <c r="S810" s="78"/>
      <c r="T810" s="78"/>
      <c r="U810" s="78"/>
      <c r="V810" s="78"/>
      <c r="W810" s="78"/>
      <c r="X810" s="78"/>
      <c r="Y810" s="78"/>
      <c r="Z810" s="78"/>
    </row>
    <row r="811" spans="1:26" ht="12.75" customHeight="1">
      <c r="A811" s="195"/>
      <c r="B811" s="195"/>
      <c r="C811" s="196"/>
      <c r="D811" s="197"/>
      <c r="E811" s="196"/>
      <c r="F811" s="196"/>
      <c r="G811" s="78"/>
      <c r="H811" s="78"/>
      <c r="I811" s="78"/>
      <c r="J811" s="78"/>
      <c r="K811" s="78"/>
      <c r="L811" s="78"/>
      <c r="M811" s="78"/>
      <c r="N811" s="78"/>
      <c r="O811" s="78"/>
      <c r="P811" s="78"/>
      <c r="Q811" s="78"/>
      <c r="R811" s="78"/>
      <c r="S811" s="78"/>
      <c r="T811" s="78"/>
      <c r="U811" s="78"/>
      <c r="V811" s="78"/>
      <c r="W811" s="78"/>
      <c r="X811" s="78"/>
      <c r="Y811" s="78"/>
      <c r="Z811" s="78"/>
    </row>
    <row r="812" spans="1:26" ht="12.75" customHeight="1">
      <c r="A812" s="195"/>
      <c r="B812" s="195"/>
      <c r="C812" s="196"/>
      <c r="D812" s="197"/>
      <c r="E812" s="196"/>
      <c r="F812" s="196"/>
      <c r="G812" s="78"/>
      <c r="H812" s="78"/>
      <c r="I812" s="78"/>
      <c r="J812" s="78"/>
      <c r="K812" s="78"/>
      <c r="L812" s="78"/>
      <c r="M812" s="78"/>
      <c r="N812" s="78"/>
      <c r="O812" s="78"/>
      <c r="P812" s="78"/>
      <c r="Q812" s="78"/>
      <c r="R812" s="78"/>
      <c r="S812" s="78"/>
      <c r="T812" s="78"/>
      <c r="U812" s="78"/>
      <c r="V812" s="78"/>
      <c r="W812" s="78"/>
      <c r="X812" s="78"/>
      <c r="Y812" s="78"/>
      <c r="Z812" s="78"/>
    </row>
    <row r="813" spans="1:26" ht="12.75" customHeight="1">
      <c r="A813" s="195"/>
      <c r="B813" s="195"/>
      <c r="C813" s="196"/>
      <c r="D813" s="197"/>
      <c r="E813" s="196"/>
      <c r="F813" s="196"/>
      <c r="G813" s="78"/>
      <c r="H813" s="78"/>
      <c r="I813" s="78"/>
      <c r="J813" s="78"/>
      <c r="K813" s="78"/>
      <c r="L813" s="78"/>
      <c r="M813" s="78"/>
      <c r="N813" s="78"/>
      <c r="O813" s="78"/>
      <c r="P813" s="78"/>
      <c r="Q813" s="78"/>
      <c r="R813" s="78"/>
      <c r="S813" s="78"/>
      <c r="T813" s="78"/>
      <c r="U813" s="78"/>
      <c r="V813" s="78"/>
      <c r="W813" s="78"/>
      <c r="X813" s="78"/>
      <c r="Y813" s="78"/>
      <c r="Z813" s="78"/>
    </row>
    <row r="814" spans="1:26" ht="12.75" customHeight="1">
      <c r="A814" s="195"/>
      <c r="B814" s="195"/>
      <c r="C814" s="196"/>
      <c r="D814" s="197"/>
      <c r="E814" s="196"/>
      <c r="F814" s="196"/>
      <c r="G814" s="78"/>
      <c r="H814" s="78"/>
      <c r="I814" s="78"/>
      <c r="J814" s="78"/>
      <c r="K814" s="78"/>
      <c r="L814" s="78"/>
      <c r="M814" s="78"/>
      <c r="N814" s="78"/>
      <c r="O814" s="78"/>
      <c r="P814" s="78"/>
      <c r="Q814" s="78"/>
      <c r="R814" s="78"/>
      <c r="S814" s="78"/>
      <c r="T814" s="78"/>
      <c r="U814" s="78"/>
      <c r="V814" s="78"/>
      <c r="W814" s="78"/>
      <c r="X814" s="78"/>
      <c r="Y814" s="78"/>
      <c r="Z814" s="78"/>
    </row>
    <row r="815" spans="1:26" ht="12.75" customHeight="1">
      <c r="A815" s="195"/>
      <c r="B815" s="195"/>
      <c r="C815" s="196"/>
      <c r="D815" s="197"/>
      <c r="E815" s="196"/>
      <c r="F815" s="196"/>
      <c r="G815" s="78"/>
      <c r="H815" s="78"/>
      <c r="I815" s="78"/>
      <c r="J815" s="78"/>
      <c r="K815" s="78"/>
      <c r="L815" s="78"/>
      <c r="M815" s="78"/>
      <c r="N815" s="78"/>
      <c r="O815" s="78"/>
      <c r="P815" s="78"/>
      <c r="Q815" s="78"/>
      <c r="R815" s="78"/>
      <c r="S815" s="78"/>
      <c r="T815" s="78"/>
      <c r="U815" s="78"/>
      <c r="V815" s="78"/>
      <c r="W815" s="78"/>
      <c r="X815" s="78"/>
      <c r="Y815" s="78"/>
      <c r="Z815" s="78"/>
    </row>
    <row r="816" spans="1:26" ht="12.75" customHeight="1">
      <c r="A816" s="195"/>
      <c r="B816" s="195"/>
      <c r="C816" s="196"/>
      <c r="D816" s="197"/>
      <c r="E816" s="196"/>
      <c r="F816" s="196"/>
      <c r="G816" s="78"/>
      <c r="H816" s="78"/>
      <c r="I816" s="78"/>
      <c r="J816" s="78"/>
      <c r="K816" s="78"/>
      <c r="L816" s="78"/>
      <c r="M816" s="78"/>
      <c r="N816" s="78"/>
      <c r="O816" s="78"/>
      <c r="P816" s="78"/>
      <c r="Q816" s="78"/>
      <c r="R816" s="78"/>
      <c r="S816" s="78"/>
      <c r="T816" s="78"/>
      <c r="U816" s="78"/>
      <c r="V816" s="78"/>
      <c r="W816" s="78"/>
      <c r="X816" s="78"/>
      <c r="Y816" s="78"/>
      <c r="Z816" s="78"/>
    </row>
    <row r="817" spans="1:26" ht="12.75" customHeight="1">
      <c r="A817" s="195"/>
      <c r="B817" s="195"/>
      <c r="C817" s="196"/>
      <c r="D817" s="197"/>
      <c r="E817" s="196"/>
      <c r="F817" s="196"/>
      <c r="G817" s="78"/>
      <c r="H817" s="78"/>
      <c r="I817" s="78"/>
      <c r="J817" s="78"/>
      <c r="K817" s="78"/>
      <c r="L817" s="78"/>
      <c r="M817" s="78"/>
      <c r="N817" s="78"/>
      <c r="O817" s="78"/>
      <c r="P817" s="78"/>
      <c r="Q817" s="78"/>
      <c r="R817" s="78"/>
      <c r="S817" s="78"/>
      <c r="T817" s="78"/>
      <c r="U817" s="78"/>
      <c r="V817" s="78"/>
      <c r="W817" s="78"/>
      <c r="X817" s="78"/>
      <c r="Y817" s="78"/>
      <c r="Z817" s="78"/>
    </row>
    <row r="818" spans="1:26" ht="12.75" customHeight="1">
      <c r="A818" s="195"/>
      <c r="B818" s="195"/>
      <c r="C818" s="196"/>
      <c r="D818" s="197"/>
      <c r="E818" s="196"/>
      <c r="F818" s="196"/>
      <c r="G818" s="78"/>
      <c r="H818" s="78"/>
      <c r="I818" s="78"/>
      <c r="J818" s="78"/>
      <c r="K818" s="78"/>
      <c r="L818" s="78"/>
      <c r="M818" s="78"/>
      <c r="N818" s="78"/>
      <c r="O818" s="78"/>
      <c r="P818" s="78"/>
      <c r="Q818" s="78"/>
      <c r="R818" s="78"/>
      <c r="S818" s="78"/>
      <c r="T818" s="78"/>
      <c r="U818" s="78"/>
      <c r="V818" s="78"/>
      <c r="W818" s="78"/>
      <c r="X818" s="78"/>
      <c r="Y818" s="78"/>
      <c r="Z818" s="78"/>
    </row>
    <row r="819" spans="1:26" ht="12.75" customHeight="1">
      <c r="A819" s="195"/>
      <c r="B819" s="195"/>
      <c r="C819" s="196"/>
      <c r="D819" s="197"/>
      <c r="E819" s="196"/>
      <c r="F819" s="196"/>
      <c r="G819" s="78"/>
      <c r="H819" s="78"/>
      <c r="I819" s="78"/>
      <c r="J819" s="78"/>
      <c r="K819" s="78"/>
      <c r="L819" s="78"/>
      <c r="M819" s="78"/>
      <c r="N819" s="78"/>
      <c r="O819" s="78"/>
      <c r="P819" s="78"/>
      <c r="Q819" s="78"/>
      <c r="R819" s="78"/>
      <c r="S819" s="78"/>
      <c r="T819" s="78"/>
      <c r="U819" s="78"/>
      <c r="V819" s="78"/>
      <c r="W819" s="78"/>
      <c r="X819" s="78"/>
      <c r="Y819" s="78"/>
      <c r="Z819" s="78"/>
    </row>
    <row r="820" spans="1:26" ht="12.75" customHeight="1">
      <c r="A820" s="195"/>
      <c r="B820" s="195"/>
      <c r="C820" s="196"/>
      <c r="D820" s="197"/>
      <c r="E820" s="196"/>
      <c r="F820" s="196"/>
      <c r="G820" s="78"/>
      <c r="H820" s="78"/>
      <c r="I820" s="78"/>
      <c r="J820" s="78"/>
      <c r="K820" s="78"/>
      <c r="L820" s="78"/>
      <c r="M820" s="78"/>
      <c r="N820" s="78"/>
      <c r="O820" s="78"/>
      <c r="P820" s="78"/>
      <c r="Q820" s="78"/>
      <c r="R820" s="78"/>
      <c r="S820" s="78"/>
      <c r="T820" s="78"/>
      <c r="U820" s="78"/>
      <c r="V820" s="78"/>
      <c r="W820" s="78"/>
      <c r="X820" s="78"/>
      <c r="Y820" s="78"/>
      <c r="Z820" s="78"/>
    </row>
    <row r="821" spans="1:26" ht="12.75" customHeight="1">
      <c r="A821" s="195"/>
      <c r="B821" s="195"/>
      <c r="C821" s="196"/>
      <c r="D821" s="197"/>
      <c r="E821" s="196"/>
      <c r="F821" s="196"/>
      <c r="G821" s="78"/>
      <c r="H821" s="78"/>
      <c r="I821" s="78"/>
      <c r="J821" s="78"/>
      <c r="K821" s="78"/>
      <c r="L821" s="78"/>
      <c r="M821" s="78"/>
      <c r="N821" s="78"/>
      <c r="O821" s="78"/>
      <c r="P821" s="78"/>
      <c r="Q821" s="78"/>
      <c r="R821" s="78"/>
      <c r="S821" s="78"/>
      <c r="T821" s="78"/>
      <c r="U821" s="78"/>
      <c r="V821" s="78"/>
      <c r="W821" s="78"/>
      <c r="X821" s="78"/>
      <c r="Y821" s="78"/>
      <c r="Z821" s="78"/>
    </row>
    <row r="822" spans="1:26" ht="12.75" customHeight="1">
      <c r="A822" s="195"/>
      <c r="B822" s="195"/>
      <c r="C822" s="196"/>
      <c r="D822" s="197"/>
      <c r="E822" s="196"/>
      <c r="F822" s="196"/>
      <c r="G822" s="78"/>
      <c r="H822" s="78"/>
      <c r="I822" s="78"/>
      <c r="J822" s="78"/>
      <c r="K822" s="78"/>
      <c r="L822" s="78"/>
      <c r="M822" s="78"/>
      <c r="N822" s="78"/>
      <c r="O822" s="78"/>
      <c r="P822" s="78"/>
      <c r="Q822" s="78"/>
      <c r="R822" s="78"/>
      <c r="S822" s="78"/>
      <c r="T822" s="78"/>
      <c r="U822" s="78"/>
      <c r="V822" s="78"/>
      <c r="W822" s="78"/>
      <c r="X822" s="78"/>
      <c r="Y822" s="78"/>
      <c r="Z822" s="78"/>
    </row>
    <row r="823" spans="1:26" ht="12.75" customHeight="1">
      <c r="A823" s="195"/>
      <c r="B823" s="195"/>
      <c r="C823" s="196"/>
      <c r="D823" s="197"/>
      <c r="E823" s="196"/>
      <c r="F823" s="196"/>
      <c r="G823" s="78"/>
      <c r="H823" s="78"/>
      <c r="I823" s="78"/>
      <c r="J823" s="78"/>
      <c r="K823" s="78"/>
      <c r="L823" s="78"/>
      <c r="M823" s="78"/>
      <c r="N823" s="78"/>
      <c r="O823" s="78"/>
      <c r="P823" s="78"/>
      <c r="Q823" s="78"/>
      <c r="R823" s="78"/>
      <c r="S823" s="78"/>
      <c r="T823" s="78"/>
      <c r="U823" s="78"/>
      <c r="V823" s="78"/>
      <c r="W823" s="78"/>
      <c r="X823" s="78"/>
      <c r="Y823" s="78"/>
      <c r="Z823" s="78"/>
    </row>
    <row r="824" spans="1:26" ht="12.75" customHeight="1">
      <c r="A824" s="195"/>
      <c r="B824" s="195"/>
      <c r="C824" s="196"/>
      <c r="D824" s="197"/>
      <c r="E824" s="196"/>
      <c r="F824" s="196"/>
      <c r="G824" s="78"/>
      <c r="H824" s="78"/>
      <c r="I824" s="78"/>
      <c r="J824" s="78"/>
      <c r="K824" s="78"/>
      <c r="L824" s="78"/>
      <c r="M824" s="78"/>
      <c r="N824" s="78"/>
      <c r="O824" s="78"/>
      <c r="P824" s="78"/>
      <c r="Q824" s="78"/>
      <c r="R824" s="78"/>
      <c r="S824" s="78"/>
      <c r="T824" s="78"/>
      <c r="U824" s="78"/>
      <c r="V824" s="78"/>
      <c r="W824" s="78"/>
      <c r="X824" s="78"/>
      <c r="Y824" s="78"/>
      <c r="Z824" s="78"/>
    </row>
    <row r="825" spans="1:26" ht="12.75" customHeight="1">
      <c r="A825" s="195"/>
      <c r="B825" s="195"/>
      <c r="C825" s="196"/>
      <c r="D825" s="197"/>
      <c r="E825" s="196"/>
      <c r="F825" s="196"/>
      <c r="G825" s="78"/>
      <c r="H825" s="78"/>
      <c r="I825" s="78"/>
      <c r="J825" s="78"/>
      <c r="K825" s="78"/>
      <c r="L825" s="78"/>
      <c r="M825" s="78"/>
      <c r="N825" s="78"/>
      <c r="O825" s="78"/>
      <c r="P825" s="78"/>
      <c r="Q825" s="78"/>
      <c r="R825" s="78"/>
      <c r="S825" s="78"/>
      <c r="T825" s="78"/>
      <c r="U825" s="78"/>
      <c r="V825" s="78"/>
      <c r="W825" s="78"/>
      <c r="X825" s="78"/>
      <c r="Y825" s="78"/>
      <c r="Z825" s="78"/>
    </row>
    <row r="826" spans="1:26" ht="12.75" customHeight="1">
      <c r="A826" s="195"/>
      <c r="B826" s="195"/>
      <c r="C826" s="196"/>
      <c r="D826" s="197"/>
      <c r="E826" s="196"/>
      <c r="F826" s="196"/>
      <c r="G826" s="78"/>
      <c r="H826" s="78"/>
      <c r="I826" s="78"/>
      <c r="J826" s="78"/>
      <c r="K826" s="78"/>
      <c r="L826" s="78"/>
      <c r="M826" s="78"/>
      <c r="N826" s="78"/>
      <c r="O826" s="78"/>
      <c r="P826" s="78"/>
      <c r="Q826" s="78"/>
      <c r="R826" s="78"/>
      <c r="S826" s="78"/>
      <c r="T826" s="78"/>
      <c r="U826" s="78"/>
      <c r="V826" s="78"/>
      <c r="W826" s="78"/>
      <c r="X826" s="78"/>
      <c r="Y826" s="78"/>
      <c r="Z826" s="78"/>
    </row>
    <row r="827" spans="1:26" ht="12.75" customHeight="1">
      <c r="A827" s="195"/>
      <c r="B827" s="195"/>
      <c r="C827" s="196"/>
      <c r="D827" s="197"/>
      <c r="E827" s="196"/>
      <c r="F827" s="196"/>
      <c r="G827" s="78"/>
      <c r="H827" s="78"/>
      <c r="I827" s="78"/>
      <c r="J827" s="78"/>
      <c r="K827" s="78"/>
      <c r="L827" s="78"/>
      <c r="M827" s="78"/>
      <c r="N827" s="78"/>
      <c r="O827" s="78"/>
      <c r="P827" s="78"/>
      <c r="Q827" s="78"/>
      <c r="R827" s="78"/>
      <c r="S827" s="78"/>
      <c r="T827" s="78"/>
      <c r="U827" s="78"/>
      <c r="V827" s="78"/>
      <c r="W827" s="78"/>
      <c r="X827" s="78"/>
      <c r="Y827" s="78"/>
      <c r="Z827" s="78"/>
    </row>
    <row r="828" spans="1:26" ht="12.75" customHeight="1">
      <c r="A828" s="195"/>
      <c r="B828" s="195"/>
      <c r="C828" s="196"/>
      <c r="D828" s="197"/>
      <c r="E828" s="196"/>
      <c r="F828" s="196"/>
      <c r="G828" s="78"/>
      <c r="H828" s="78"/>
      <c r="I828" s="78"/>
      <c r="J828" s="78"/>
      <c r="K828" s="78"/>
      <c r="L828" s="78"/>
      <c r="M828" s="78"/>
      <c r="N828" s="78"/>
      <c r="O828" s="78"/>
      <c r="P828" s="78"/>
      <c r="Q828" s="78"/>
      <c r="R828" s="78"/>
      <c r="S828" s="78"/>
      <c r="T828" s="78"/>
      <c r="U828" s="78"/>
      <c r="V828" s="78"/>
      <c r="W828" s="78"/>
      <c r="X828" s="78"/>
      <c r="Y828" s="78"/>
      <c r="Z828" s="78"/>
    </row>
    <row r="829" spans="1:26" ht="12.75" customHeight="1">
      <c r="A829" s="195"/>
      <c r="B829" s="195"/>
      <c r="C829" s="196"/>
      <c r="D829" s="197"/>
      <c r="E829" s="196"/>
      <c r="F829" s="196"/>
      <c r="G829" s="78"/>
      <c r="H829" s="78"/>
      <c r="I829" s="78"/>
      <c r="J829" s="78"/>
      <c r="K829" s="78"/>
      <c r="L829" s="78"/>
      <c r="M829" s="78"/>
      <c r="N829" s="78"/>
      <c r="O829" s="78"/>
      <c r="P829" s="78"/>
      <c r="Q829" s="78"/>
      <c r="R829" s="78"/>
      <c r="S829" s="78"/>
      <c r="T829" s="78"/>
      <c r="U829" s="78"/>
      <c r="V829" s="78"/>
      <c r="W829" s="78"/>
      <c r="X829" s="78"/>
      <c r="Y829" s="78"/>
      <c r="Z829" s="78"/>
    </row>
    <row r="830" spans="1:26" ht="12.75" customHeight="1">
      <c r="A830" s="195"/>
      <c r="B830" s="195"/>
      <c r="C830" s="196"/>
      <c r="D830" s="197"/>
      <c r="E830" s="196"/>
      <c r="F830" s="196"/>
      <c r="G830" s="78"/>
      <c r="H830" s="78"/>
      <c r="I830" s="78"/>
      <c r="J830" s="78"/>
      <c r="K830" s="78"/>
      <c r="L830" s="78"/>
      <c r="M830" s="78"/>
      <c r="N830" s="78"/>
      <c r="O830" s="78"/>
      <c r="P830" s="78"/>
      <c r="Q830" s="78"/>
      <c r="R830" s="78"/>
      <c r="S830" s="78"/>
      <c r="T830" s="78"/>
      <c r="U830" s="78"/>
      <c r="V830" s="78"/>
      <c r="W830" s="78"/>
      <c r="X830" s="78"/>
      <c r="Y830" s="78"/>
      <c r="Z830" s="78"/>
    </row>
    <row r="831" spans="1:26" ht="12.75" customHeight="1">
      <c r="A831" s="195"/>
      <c r="B831" s="195"/>
      <c r="C831" s="196"/>
      <c r="D831" s="197"/>
      <c r="E831" s="196"/>
      <c r="F831" s="196"/>
      <c r="G831" s="78"/>
      <c r="H831" s="78"/>
      <c r="I831" s="78"/>
      <c r="J831" s="78"/>
      <c r="K831" s="78"/>
      <c r="L831" s="78"/>
      <c r="M831" s="78"/>
      <c r="N831" s="78"/>
      <c r="O831" s="78"/>
      <c r="P831" s="78"/>
      <c r="Q831" s="78"/>
      <c r="R831" s="78"/>
      <c r="S831" s="78"/>
      <c r="T831" s="78"/>
      <c r="U831" s="78"/>
      <c r="V831" s="78"/>
      <c r="W831" s="78"/>
      <c r="X831" s="78"/>
      <c r="Y831" s="78"/>
      <c r="Z831" s="78"/>
    </row>
    <row r="832" spans="1:26" ht="12.75" customHeight="1">
      <c r="A832" s="195"/>
      <c r="B832" s="195"/>
      <c r="C832" s="196"/>
      <c r="D832" s="197"/>
      <c r="E832" s="196"/>
      <c r="F832" s="196"/>
      <c r="G832" s="78"/>
      <c r="H832" s="78"/>
      <c r="I832" s="78"/>
      <c r="J832" s="78"/>
      <c r="K832" s="78"/>
      <c r="L832" s="78"/>
      <c r="M832" s="78"/>
      <c r="N832" s="78"/>
      <c r="O832" s="78"/>
      <c r="P832" s="78"/>
      <c r="Q832" s="78"/>
      <c r="R832" s="78"/>
      <c r="S832" s="78"/>
      <c r="T832" s="78"/>
      <c r="U832" s="78"/>
      <c r="V832" s="78"/>
      <c r="W832" s="78"/>
      <c r="X832" s="78"/>
      <c r="Y832" s="78"/>
      <c r="Z832" s="78"/>
    </row>
    <row r="833" spans="1:26" ht="12.75" customHeight="1">
      <c r="A833" s="195"/>
      <c r="B833" s="195"/>
      <c r="C833" s="196"/>
      <c r="D833" s="197"/>
      <c r="E833" s="196"/>
      <c r="F833" s="196"/>
      <c r="G833" s="78"/>
      <c r="H833" s="78"/>
      <c r="I833" s="78"/>
      <c r="J833" s="78"/>
      <c r="K833" s="78"/>
      <c r="L833" s="78"/>
      <c r="M833" s="78"/>
      <c r="N833" s="78"/>
      <c r="O833" s="78"/>
      <c r="P833" s="78"/>
      <c r="Q833" s="78"/>
      <c r="R833" s="78"/>
      <c r="S833" s="78"/>
      <c r="T833" s="78"/>
      <c r="U833" s="78"/>
      <c r="V833" s="78"/>
      <c r="W833" s="78"/>
      <c r="X833" s="78"/>
      <c r="Y833" s="78"/>
      <c r="Z833" s="78"/>
    </row>
    <row r="834" spans="1:26" ht="12.75" customHeight="1">
      <c r="A834" s="195"/>
      <c r="B834" s="195"/>
      <c r="C834" s="196"/>
      <c r="D834" s="197"/>
      <c r="E834" s="196"/>
      <c r="F834" s="196"/>
      <c r="G834" s="78"/>
      <c r="H834" s="78"/>
      <c r="I834" s="78"/>
      <c r="J834" s="78"/>
      <c r="K834" s="78"/>
      <c r="L834" s="78"/>
      <c r="M834" s="78"/>
      <c r="N834" s="78"/>
      <c r="O834" s="78"/>
      <c r="P834" s="78"/>
      <c r="Q834" s="78"/>
      <c r="R834" s="78"/>
      <c r="S834" s="78"/>
      <c r="T834" s="78"/>
      <c r="U834" s="78"/>
      <c r="V834" s="78"/>
      <c r="W834" s="78"/>
      <c r="X834" s="78"/>
      <c r="Y834" s="78"/>
      <c r="Z834" s="78"/>
    </row>
    <row r="835" spans="1:26" ht="12.75" customHeight="1">
      <c r="A835" s="195"/>
      <c r="B835" s="195"/>
      <c r="C835" s="196"/>
      <c r="D835" s="197"/>
      <c r="E835" s="196"/>
      <c r="F835" s="196"/>
      <c r="G835" s="78"/>
      <c r="H835" s="78"/>
      <c r="I835" s="78"/>
      <c r="J835" s="78"/>
      <c r="K835" s="78"/>
      <c r="L835" s="78"/>
      <c r="M835" s="78"/>
      <c r="N835" s="78"/>
      <c r="O835" s="78"/>
      <c r="P835" s="78"/>
      <c r="Q835" s="78"/>
      <c r="R835" s="78"/>
      <c r="S835" s="78"/>
      <c r="T835" s="78"/>
      <c r="U835" s="78"/>
      <c r="V835" s="78"/>
      <c r="W835" s="78"/>
      <c r="X835" s="78"/>
      <c r="Y835" s="78"/>
      <c r="Z835" s="78"/>
    </row>
    <row r="836" spans="1:26" ht="12.75" customHeight="1">
      <c r="A836" s="195"/>
      <c r="B836" s="195"/>
      <c r="C836" s="196"/>
      <c r="D836" s="197"/>
      <c r="E836" s="196"/>
      <c r="F836" s="196"/>
      <c r="G836" s="78"/>
      <c r="H836" s="78"/>
      <c r="I836" s="78"/>
      <c r="J836" s="78"/>
      <c r="K836" s="78"/>
      <c r="L836" s="78"/>
      <c r="M836" s="78"/>
      <c r="N836" s="78"/>
      <c r="O836" s="78"/>
      <c r="P836" s="78"/>
      <c r="Q836" s="78"/>
      <c r="R836" s="78"/>
      <c r="S836" s="78"/>
      <c r="T836" s="78"/>
      <c r="U836" s="78"/>
      <c r="V836" s="78"/>
      <c r="W836" s="78"/>
      <c r="X836" s="78"/>
      <c r="Y836" s="78"/>
      <c r="Z836" s="78"/>
    </row>
    <row r="837" spans="1:26" ht="12.75" customHeight="1">
      <c r="A837" s="195"/>
      <c r="B837" s="195"/>
      <c r="C837" s="196"/>
      <c r="D837" s="197"/>
      <c r="E837" s="196"/>
      <c r="F837" s="196"/>
      <c r="G837" s="78"/>
      <c r="H837" s="78"/>
      <c r="I837" s="78"/>
      <c r="J837" s="78"/>
      <c r="K837" s="78"/>
      <c r="L837" s="78"/>
      <c r="M837" s="78"/>
      <c r="N837" s="78"/>
      <c r="O837" s="78"/>
      <c r="P837" s="78"/>
      <c r="Q837" s="78"/>
      <c r="R837" s="78"/>
      <c r="S837" s="78"/>
      <c r="T837" s="78"/>
      <c r="U837" s="78"/>
      <c r="V837" s="78"/>
      <c r="W837" s="78"/>
      <c r="X837" s="78"/>
      <c r="Y837" s="78"/>
      <c r="Z837" s="78"/>
    </row>
    <row r="838" spans="1:26" ht="12.75" customHeight="1">
      <c r="A838" s="195"/>
      <c r="B838" s="195"/>
      <c r="C838" s="196"/>
      <c r="D838" s="197"/>
      <c r="E838" s="196"/>
      <c r="F838" s="196"/>
      <c r="G838" s="78"/>
      <c r="H838" s="78"/>
      <c r="I838" s="78"/>
      <c r="J838" s="78"/>
      <c r="K838" s="78"/>
      <c r="L838" s="78"/>
      <c r="M838" s="78"/>
      <c r="N838" s="78"/>
      <c r="O838" s="78"/>
      <c r="P838" s="78"/>
      <c r="Q838" s="78"/>
      <c r="R838" s="78"/>
      <c r="S838" s="78"/>
      <c r="T838" s="78"/>
      <c r="U838" s="78"/>
      <c r="V838" s="78"/>
      <c r="W838" s="78"/>
      <c r="X838" s="78"/>
      <c r="Y838" s="78"/>
      <c r="Z838" s="78"/>
    </row>
    <row r="839" spans="1:26" ht="12.75" customHeight="1">
      <c r="A839" s="195"/>
      <c r="B839" s="195"/>
      <c r="C839" s="196"/>
      <c r="D839" s="197"/>
      <c r="E839" s="196"/>
      <c r="F839" s="196"/>
      <c r="G839" s="78"/>
      <c r="H839" s="78"/>
      <c r="I839" s="78"/>
      <c r="J839" s="78"/>
      <c r="K839" s="78"/>
      <c r="L839" s="78"/>
      <c r="M839" s="78"/>
      <c r="N839" s="78"/>
      <c r="O839" s="78"/>
      <c r="P839" s="78"/>
      <c r="Q839" s="78"/>
      <c r="R839" s="78"/>
      <c r="S839" s="78"/>
      <c r="T839" s="78"/>
      <c r="U839" s="78"/>
      <c r="V839" s="78"/>
      <c r="W839" s="78"/>
      <c r="X839" s="78"/>
      <c r="Y839" s="78"/>
      <c r="Z839" s="78"/>
    </row>
    <row r="840" spans="1:26" ht="12.75" customHeight="1">
      <c r="A840" s="195"/>
      <c r="B840" s="195"/>
      <c r="C840" s="196"/>
      <c r="D840" s="197"/>
      <c r="E840" s="196"/>
      <c r="F840" s="196"/>
      <c r="G840" s="78"/>
      <c r="H840" s="78"/>
      <c r="I840" s="78"/>
      <c r="J840" s="78"/>
      <c r="K840" s="78"/>
      <c r="L840" s="78"/>
      <c r="M840" s="78"/>
      <c r="N840" s="78"/>
      <c r="O840" s="78"/>
      <c r="P840" s="78"/>
      <c r="Q840" s="78"/>
      <c r="R840" s="78"/>
      <c r="S840" s="78"/>
      <c r="T840" s="78"/>
      <c r="U840" s="78"/>
      <c r="V840" s="78"/>
      <c r="W840" s="78"/>
      <c r="X840" s="78"/>
      <c r="Y840" s="78"/>
      <c r="Z840" s="78"/>
    </row>
    <row r="841" spans="1:26" ht="12.75" customHeight="1">
      <c r="A841" s="195"/>
      <c r="B841" s="195"/>
      <c r="C841" s="196"/>
      <c r="D841" s="197"/>
      <c r="E841" s="196"/>
      <c r="F841" s="196"/>
      <c r="G841" s="78"/>
      <c r="H841" s="78"/>
      <c r="I841" s="78"/>
      <c r="J841" s="78"/>
      <c r="K841" s="78"/>
      <c r="L841" s="78"/>
      <c r="M841" s="78"/>
      <c r="N841" s="78"/>
      <c r="O841" s="78"/>
      <c r="P841" s="78"/>
      <c r="Q841" s="78"/>
      <c r="R841" s="78"/>
      <c r="S841" s="78"/>
      <c r="T841" s="78"/>
      <c r="U841" s="78"/>
      <c r="V841" s="78"/>
      <c r="W841" s="78"/>
      <c r="X841" s="78"/>
      <c r="Y841" s="78"/>
      <c r="Z841" s="78"/>
    </row>
    <row r="842" spans="1:26" ht="12.75" customHeight="1">
      <c r="A842" s="195"/>
      <c r="B842" s="195"/>
      <c r="C842" s="196"/>
      <c r="D842" s="197"/>
      <c r="E842" s="196"/>
      <c r="F842" s="196"/>
      <c r="G842" s="78"/>
      <c r="H842" s="78"/>
      <c r="I842" s="78"/>
      <c r="J842" s="78"/>
      <c r="K842" s="78"/>
      <c r="L842" s="78"/>
      <c r="M842" s="78"/>
      <c r="N842" s="78"/>
      <c r="O842" s="78"/>
      <c r="P842" s="78"/>
      <c r="Q842" s="78"/>
      <c r="R842" s="78"/>
      <c r="S842" s="78"/>
      <c r="T842" s="78"/>
      <c r="U842" s="78"/>
      <c r="V842" s="78"/>
      <c r="W842" s="78"/>
      <c r="X842" s="78"/>
      <c r="Y842" s="78"/>
      <c r="Z842" s="78"/>
    </row>
    <row r="843" spans="1:26" ht="12.75" customHeight="1">
      <c r="A843" s="195"/>
      <c r="B843" s="195"/>
      <c r="C843" s="196"/>
      <c r="D843" s="197"/>
      <c r="E843" s="196"/>
      <c r="F843" s="196"/>
      <c r="G843" s="78"/>
      <c r="H843" s="78"/>
      <c r="I843" s="78"/>
      <c r="J843" s="78"/>
      <c r="K843" s="78"/>
      <c r="L843" s="78"/>
      <c r="M843" s="78"/>
      <c r="N843" s="78"/>
      <c r="O843" s="78"/>
      <c r="P843" s="78"/>
      <c r="Q843" s="78"/>
      <c r="R843" s="78"/>
      <c r="S843" s="78"/>
      <c r="T843" s="78"/>
      <c r="U843" s="78"/>
      <c r="V843" s="78"/>
      <c r="W843" s="78"/>
      <c r="X843" s="78"/>
      <c r="Y843" s="78"/>
      <c r="Z843" s="78"/>
    </row>
    <row r="844" spans="1:26" ht="12.75" customHeight="1">
      <c r="A844" s="195"/>
      <c r="B844" s="195"/>
      <c r="C844" s="196"/>
      <c r="D844" s="197"/>
      <c r="E844" s="196"/>
      <c r="F844" s="196"/>
      <c r="G844" s="78"/>
      <c r="H844" s="78"/>
      <c r="I844" s="78"/>
      <c r="J844" s="78"/>
      <c r="K844" s="78"/>
      <c r="L844" s="78"/>
      <c r="M844" s="78"/>
      <c r="N844" s="78"/>
      <c r="O844" s="78"/>
      <c r="P844" s="78"/>
      <c r="Q844" s="78"/>
      <c r="R844" s="78"/>
      <c r="S844" s="78"/>
      <c r="T844" s="78"/>
      <c r="U844" s="78"/>
      <c r="V844" s="78"/>
      <c r="W844" s="78"/>
      <c r="X844" s="78"/>
      <c r="Y844" s="78"/>
      <c r="Z844" s="78"/>
    </row>
    <row r="845" spans="1:26" ht="12.75" customHeight="1">
      <c r="A845" s="195"/>
      <c r="B845" s="195"/>
      <c r="C845" s="196"/>
      <c r="D845" s="197"/>
      <c r="E845" s="196"/>
      <c r="F845" s="196"/>
      <c r="G845" s="78"/>
      <c r="H845" s="78"/>
      <c r="I845" s="78"/>
      <c r="J845" s="78"/>
      <c r="K845" s="78"/>
      <c r="L845" s="78"/>
      <c r="M845" s="78"/>
      <c r="N845" s="78"/>
      <c r="O845" s="78"/>
      <c r="P845" s="78"/>
      <c r="Q845" s="78"/>
      <c r="R845" s="78"/>
      <c r="S845" s="78"/>
      <c r="T845" s="78"/>
      <c r="U845" s="78"/>
      <c r="V845" s="78"/>
      <c r="W845" s="78"/>
      <c r="X845" s="78"/>
      <c r="Y845" s="78"/>
      <c r="Z845" s="78"/>
    </row>
    <row r="846" spans="1:26" ht="12.75" customHeight="1">
      <c r="A846" s="195"/>
      <c r="B846" s="195"/>
      <c r="C846" s="196"/>
      <c r="D846" s="197"/>
      <c r="E846" s="196"/>
      <c r="F846" s="196"/>
      <c r="G846" s="78"/>
      <c r="H846" s="78"/>
      <c r="I846" s="78"/>
      <c r="J846" s="78"/>
      <c r="K846" s="78"/>
      <c r="L846" s="78"/>
      <c r="M846" s="78"/>
      <c r="N846" s="78"/>
      <c r="O846" s="78"/>
      <c r="P846" s="78"/>
      <c r="Q846" s="78"/>
      <c r="R846" s="78"/>
      <c r="S846" s="78"/>
      <c r="T846" s="78"/>
      <c r="U846" s="78"/>
      <c r="V846" s="78"/>
      <c r="W846" s="78"/>
      <c r="X846" s="78"/>
      <c r="Y846" s="78"/>
      <c r="Z846" s="78"/>
    </row>
    <row r="847" spans="1:26" ht="12.75" customHeight="1">
      <c r="A847" s="195"/>
      <c r="B847" s="195"/>
      <c r="C847" s="196"/>
      <c r="D847" s="197"/>
      <c r="E847" s="196"/>
      <c r="F847" s="196"/>
      <c r="G847" s="78"/>
      <c r="H847" s="78"/>
      <c r="I847" s="78"/>
      <c r="J847" s="78"/>
      <c r="K847" s="78"/>
      <c r="L847" s="78"/>
      <c r="M847" s="78"/>
      <c r="N847" s="78"/>
      <c r="O847" s="78"/>
      <c r="P847" s="78"/>
      <c r="Q847" s="78"/>
      <c r="R847" s="78"/>
      <c r="S847" s="78"/>
      <c r="T847" s="78"/>
      <c r="U847" s="78"/>
      <c r="V847" s="78"/>
      <c r="W847" s="78"/>
      <c r="X847" s="78"/>
      <c r="Y847" s="78"/>
      <c r="Z847" s="78"/>
    </row>
    <row r="848" spans="1:26" ht="12.75" customHeight="1">
      <c r="A848" s="195"/>
      <c r="B848" s="195"/>
      <c r="C848" s="196"/>
      <c r="D848" s="197"/>
      <c r="E848" s="196"/>
      <c r="F848" s="196"/>
      <c r="G848" s="78"/>
      <c r="H848" s="78"/>
      <c r="I848" s="78"/>
      <c r="J848" s="78"/>
      <c r="K848" s="78"/>
      <c r="L848" s="78"/>
      <c r="M848" s="78"/>
      <c r="N848" s="78"/>
      <c r="O848" s="78"/>
      <c r="P848" s="78"/>
      <c r="Q848" s="78"/>
      <c r="R848" s="78"/>
      <c r="S848" s="78"/>
      <c r="T848" s="78"/>
      <c r="U848" s="78"/>
      <c r="V848" s="78"/>
      <c r="W848" s="78"/>
      <c r="X848" s="78"/>
      <c r="Y848" s="78"/>
      <c r="Z848" s="78"/>
    </row>
    <row r="849" spans="1:26" ht="12.75" customHeight="1">
      <c r="A849" s="195"/>
      <c r="B849" s="195"/>
      <c r="C849" s="196"/>
      <c r="D849" s="197"/>
      <c r="E849" s="196"/>
      <c r="F849" s="196"/>
      <c r="G849" s="78"/>
      <c r="H849" s="78"/>
      <c r="I849" s="78"/>
      <c r="J849" s="78"/>
      <c r="K849" s="78"/>
      <c r="L849" s="78"/>
      <c r="M849" s="78"/>
      <c r="N849" s="78"/>
      <c r="O849" s="78"/>
      <c r="P849" s="78"/>
      <c r="Q849" s="78"/>
      <c r="R849" s="78"/>
      <c r="S849" s="78"/>
      <c r="T849" s="78"/>
      <c r="U849" s="78"/>
      <c r="V849" s="78"/>
      <c r="W849" s="78"/>
      <c r="X849" s="78"/>
      <c r="Y849" s="78"/>
      <c r="Z849" s="78"/>
    </row>
    <row r="850" spans="1:26" ht="12.75" customHeight="1">
      <c r="A850" s="195"/>
      <c r="B850" s="195"/>
      <c r="C850" s="196"/>
      <c r="D850" s="197"/>
      <c r="E850" s="196"/>
      <c r="F850" s="196"/>
      <c r="G850" s="78"/>
      <c r="H850" s="78"/>
      <c r="I850" s="78"/>
      <c r="J850" s="78"/>
      <c r="K850" s="78"/>
      <c r="L850" s="78"/>
      <c r="M850" s="78"/>
      <c r="N850" s="78"/>
      <c r="O850" s="78"/>
      <c r="P850" s="78"/>
      <c r="Q850" s="78"/>
      <c r="R850" s="78"/>
      <c r="S850" s="78"/>
      <c r="T850" s="78"/>
      <c r="U850" s="78"/>
      <c r="V850" s="78"/>
      <c r="W850" s="78"/>
      <c r="X850" s="78"/>
      <c r="Y850" s="78"/>
      <c r="Z850" s="78"/>
    </row>
    <row r="851" spans="1:26" ht="12.75" customHeight="1">
      <c r="A851" s="195"/>
      <c r="B851" s="195"/>
      <c r="C851" s="196"/>
      <c r="D851" s="197"/>
      <c r="E851" s="196"/>
      <c r="F851" s="196"/>
      <c r="G851" s="78"/>
      <c r="H851" s="78"/>
      <c r="I851" s="78"/>
      <c r="J851" s="78"/>
      <c r="K851" s="78"/>
      <c r="L851" s="78"/>
      <c r="M851" s="78"/>
      <c r="N851" s="78"/>
      <c r="O851" s="78"/>
      <c r="P851" s="78"/>
      <c r="Q851" s="78"/>
      <c r="R851" s="78"/>
      <c r="S851" s="78"/>
      <c r="T851" s="78"/>
      <c r="U851" s="78"/>
      <c r="V851" s="78"/>
      <c r="W851" s="78"/>
      <c r="X851" s="78"/>
      <c r="Y851" s="78"/>
      <c r="Z851" s="78"/>
    </row>
    <row r="852" spans="1:26" ht="12.75" customHeight="1">
      <c r="A852" s="195"/>
      <c r="B852" s="195"/>
      <c r="C852" s="196"/>
      <c r="D852" s="197"/>
      <c r="E852" s="196"/>
      <c r="F852" s="196"/>
      <c r="G852" s="78"/>
      <c r="H852" s="78"/>
      <c r="I852" s="78"/>
      <c r="J852" s="78"/>
      <c r="K852" s="78"/>
      <c r="L852" s="78"/>
      <c r="M852" s="78"/>
      <c r="N852" s="78"/>
      <c r="O852" s="78"/>
      <c r="P852" s="78"/>
      <c r="Q852" s="78"/>
      <c r="R852" s="78"/>
      <c r="S852" s="78"/>
      <c r="T852" s="78"/>
      <c r="U852" s="78"/>
      <c r="V852" s="78"/>
      <c r="W852" s="78"/>
      <c r="X852" s="78"/>
      <c r="Y852" s="78"/>
      <c r="Z852" s="78"/>
    </row>
    <row r="853" spans="1:26" ht="12.75" customHeight="1">
      <c r="A853" s="195"/>
      <c r="B853" s="195"/>
      <c r="C853" s="196"/>
      <c r="D853" s="197"/>
      <c r="E853" s="196"/>
      <c r="F853" s="196"/>
      <c r="G853" s="78"/>
      <c r="H853" s="78"/>
      <c r="I853" s="78"/>
      <c r="J853" s="78"/>
      <c r="K853" s="78"/>
      <c r="L853" s="78"/>
      <c r="M853" s="78"/>
      <c r="N853" s="78"/>
      <c r="O853" s="78"/>
      <c r="P853" s="78"/>
      <c r="Q853" s="78"/>
      <c r="R853" s="78"/>
      <c r="S853" s="78"/>
      <c r="T853" s="78"/>
      <c r="U853" s="78"/>
      <c r="V853" s="78"/>
      <c r="W853" s="78"/>
      <c r="X853" s="78"/>
      <c r="Y853" s="78"/>
      <c r="Z853" s="78"/>
    </row>
    <row r="854" spans="1:26" ht="12.75" customHeight="1">
      <c r="A854" s="195"/>
      <c r="B854" s="195"/>
      <c r="C854" s="196"/>
      <c r="D854" s="197"/>
      <c r="E854" s="196"/>
      <c r="F854" s="196"/>
      <c r="G854" s="78"/>
      <c r="H854" s="78"/>
      <c r="I854" s="78"/>
      <c r="J854" s="78"/>
      <c r="K854" s="78"/>
      <c r="L854" s="78"/>
      <c r="M854" s="78"/>
      <c r="N854" s="78"/>
      <c r="O854" s="78"/>
      <c r="P854" s="78"/>
      <c r="Q854" s="78"/>
      <c r="R854" s="78"/>
      <c r="S854" s="78"/>
      <c r="T854" s="78"/>
      <c r="U854" s="78"/>
      <c r="V854" s="78"/>
      <c r="W854" s="78"/>
      <c r="X854" s="78"/>
      <c r="Y854" s="78"/>
      <c r="Z854" s="78"/>
    </row>
    <row r="855" spans="1:26" ht="12.75" customHeight="1">
      <c r="A855" s="195"/>
      <c r="B855" s="195"/>
      <c r="C855" s="196"/>
      <c r="D855" s="197"/>
      <c r="E855" s="196"/>
      <c r="F855" s="196"/>
      <c r="G855" s="78"/>
      <c r="H855" s="78"/>
      <c r="I855" s="78"/>
      <c r="J855" s="78"/>
      <c r="K855" s="78"/>
      <c r="L855" s="78"/>
      <c r="M855" s="78"/>
      <c r="N855" s="78"/>
      <c r="O855" s="78"/>
      <c r="P855" s="78"/>
      <c r="Q855" s="78"/>
      <c r="R855" s="78"/>
      <c r="S855" s="78"/>
      <c r="T855" s="78"/>
      <c r="U855" s="78"/>
      <c r="V855" s="78"/>
      <c r="W855" s="78"/>
      <c r="X855" s="78"/>
      <c r="Y855" s="78"/>
      <c r="Z855" s="78"/>
    </row>
    <row r="856" spans="1:26" ht="12.75" customHeight="1">
      <c r="A856" s="195"/>
      <c r="B856" s="195"/>
      <c r="C856" s="196"/>
      <c r="D856" s="197"/>
      <c r="E856" s="196"/>
      <c r="F856" s="196"/>
      <c r="G856" s="78"/>
      <c r="H856" s="78"/>
      <c r="I856" s="78"/>
      <c r="J856" s="78"/>
      <c r="K856" s="78"/>
      <c r="L856" s="78"/>
      <c r="M856" s="78"/>
      <c r="N856" s="78"/>
      <c r="O856" s="78"/>
      <c r="P856" s="78"/>
      <c r="Q856" s="78"/>
      <c r="R856" s="78"/>
      <c r="S856" s="78"/>
      <c r="T856" s="78"/>
      <c r="U856" s="78"/>
      <c r="V856" s="78"/>
      <c r="W856" s="78"/>
      <c r="X856" s="78"/>
      <c r="Y856" s="78"/>
      <c r="Z856" s="78"/>
    </row>
    <row r="857" spans="1:26" ht="12.75" customHeight="1">
      <c r="A857" s="195"/>
      <c r="B857" s="195"/>
      <c r="C857" s="196"/>
      <c r="D857" s="197"/>
      <c r="E857" s="196"/>
      <c r="F857" s="196"/>
      <c r="G857" s="78"/>
      <c r="H857" s="78"/>
      <c r="I857" s="78"/>
      <c r="J857" s="78"/>
      <c r="K857" s="78"/>
      <c r="L857" s="78"/>
      <c r="M857" s="78"/>
      <c r="N857" s="78"/>
      <c r="O857" s="78"/>
      <c r="P857" s="78"/>
      <c r="Q857" s="78"/>
      <c r="R857" s="78"/>
      <c r="S857" s="78"/>
      <c r="T857" s="78"/>
      <c r="U857" s="78"/>
      <c r="V857" s="78"/>
      <c r="W857" s="78"/>
      <c r="X857" s="78"/>
      <c r="Y857" s="78"/>
      <c r="Z857" s="78"/>
    </row>
    <row r="858" spans="1:26" ht="12.75" customHeight="1">
      <c r="A858" s="195"/>
      <c r="B858" s="195"/>
      <c r="C858" s="196"/>
      <c r="D858" s="197"/>
      <c r="E858" s="196"/>
      <c r="F858" s="196"/>
      <c r="G858" s="78"/>
      <c r="H858" s="78"/>
      <c r="I858" s="78"/>
      <c r="J858" s="78"/>
      <c r="K858" s="78"/>
      <c r="L858" s="78"/>
      <c r="M858" s="78"/>
      <c r="N858" s="78"/>
      <c r="O858" s="78"/>
      <c r="P858" s="78"/>
      <c r="Q858" s="78"/>
      <c r="R858" s="78"/>
      <c r="S858" s="78"/>
      <c r="T858" s="78"/>
      <c r="U858" s="78"/>
      <c r="V858" s="78"/>
      <c r="W858" s="78"/>
      <c r="X858" s="78"/>
      <c r="Y858" s="78"/>
      <c r="Z858" s="78"/>
    </row>
    <row r="859" spans="1:26" ht="12.75" customHeight="1">
      <c r="A859" s="195"/>
      <c r="B859" s="195"/>
      <c r="C859" s="196"/>
      <c r="D859" s="197"/>
      <c r="E859" s="196"/>
      <c r="F859" s="196"/>
      <c r="G859" s="78"/>
      <c r="H859" s="78"/>
      <c r="I859" s="78"/>
      <c r="J859" s="78"/>
      <c r="K859" s="78"/>
      <c r="L859" s="78"/>
      <c r="M859" s="78"/>
      <c r="N859" s="78"/>
      <c r="O859" s="78"/>
      <c r="P859" s="78"/>
      <c r="Q859" s="78"/>
      <c r="R859" s="78"/>
      <c r="S859" s="78"/>
      <c r="T859" s="78"/>
      <c r="U859" s="78"/>
      <c r="V859" s="78"/>
      <c r="W859" s="78"/>
      <c r="X859" s="78"/>
      <c r="Y859" s="78"/>
      <c r="Z859" s="78"/>
    </row>
    <row r="860" spans="1:26" ht="12.75" customHeight="1">
      <c r="A860" s="195"/>
      <c r="B860" s="195"/>
      <c r="C860" s="196"/>
      <c r="D860" s="197"/>
      <c r="E860" s="196"/>
      <c r="F860" s="196"/>
      <c r="G860" s="78"/>
      <c r="H860" s="78"/>
      <c r="I860" s="78"/>
      <c r="J860" s="78"/>
      <c r="K860" s="78"/>
      <c r="L860" s="78"/>
      <c r="M860" s="78"/>
      <c r="N860" s="78"/>
      <c r="O860" s="78"/>
      <c r="P860" s="78"/>
      <c r="Q860" s="78"/>
      <c r="R860" s="78"/>
      <c r="S860" s="78"/>
      <c r="T860" s="78"/>
      <c r="U860" s="78"/>
      <c r="V860" s="78"/>
      <c r="W860" s="78"/>
      <c r="X860" s="78"/>
      <c r="Y860" s="78"/>
      <c r="Z860" s="78"/>
    </row>
    <row r="861" spans="1:26" ht="12.75" customHeight="1">
      <c r="A861" s="195"/>
      <c r="B861" s="195"/>
      <c r="C861" s="196"/>
      <c r="D861" s="197"/>
      <c r="E861" s="196"/>
      <c r="F861" s="196"/>
      <c r="G861" s="78"/>
      <c r="H861" s="78"/>
      <c r="I861" s="78"/>
      <c r="J861" s="78"/>
      <c r="K861" s="78"/>
      <c r="L861" s="78"/>
      <c r="M861" s="78"/>
      <c r="N861" s="78"/>
      <c r="O861" s="78"/>
      <c r="P861" s="78"/>
      <c r="Q861" s="78"/>
      <c r="R861" s="78"/>
      <c r="S861" s="78"/>
      <c r="T861" s="78"/>
      <c r="U861" s="78"/>
      <c r="V861" s="78"/>
      <c r="W861" s="78"/>
      <c r="X861" s="78"/>
      <c r="Y861" s="78"/>
      <c r="Z861" s="78"/>
    </row>
    <row r="862" spans="1:26" ht="12.75" customHeight="1">
      <c r="A862" s="195"/>
      <c r="B862" s="195"/>
      <c r="C862" s="196"/>
      <c r="D862" s="197"/>
      <c r="E862" s="196"/>
      <c r="F862" s="196"/>
      <c r="G862" s="78"/>
      <c r="H862" s="78"/>
      <c r="I862" s="78"/>
      <c r="J862" s="78"/>
      <c r="K862" s="78"/>
      <c r="L862" s="78"/>
      <c r="M862" s="78"/>
      <c r="N862" s="78"/>
      <c r="O862" s="78"/>
      <c r="P862" s="78"/>
      <c r="Q862" s="78"/>
      <c r="R862" s="78"/>
      <c r="S862" s="78"/>
      <c r="T862" s="78"/>
      <c r="U862" s="78"/>
      <c r="V862" s="78"/>
      <c r="W862" s="78"/>
      <c r="X862" s="78"/>
      <c r="Y862" s="78"/>
      <c r="Z862" s="78"/>
    </row>
    <row r="863" spans="1:26" ht="12.75" customHeight="1">
      <c r="A863" s="195"/>
      <c r="B863" s="195"/>
      <c r="C863" s="196"/>
      <c r="D863" s="197"/>
      <c r="E863" s="196"/>
      <c r="F863" s="196"/>
      <c r="G863" s="78"/>
      <c r="H863" s="78"/>
      <c r="I863" s="78"/>
      <c r="J863" s="78"/>
      <c r="K863" s="78"/>
      <c r="L863" s="78"/>
      <c r="M863" s="78"/>
      <c r="N863" s="78"/>
      <c r="O863" s="78"/>
      <c r="P863" s="78"/>
      <c r="Q863" s="78"/>
      <c r="R863" s="78"/>
      <c r="S863" s="78"/>
      <c r="T863" s="78"/>
      <c r="U863" s="78"/>
      <c r="V863" s="78"/>
      <c r="W863" s="78"/>
      <c r="X863" s="78"/>
      <c r="Y863" s="78"/>
      <c r="Z863" s="78"/>
    </row>
    <row r="864" spans="1:26" ht="12.75" customHeight="1">
      <c r="A864" s="195"/>
      <c r="B864" s="195"/>
      <c r="C864" s="196"/>
      <c r="D864" s="197"/>
      <c r="E864" s="196"/>
      <c r="F864" s="196"/>
      <c r="G864" s="78"/>
      <c r="H864" s="78"/>
      <c r="I864" s="78"/>
      <c r="J864" s="78"/>
      <c r="K864" s="78"/>
      <c r="L864" s="78"/>
      <c r="M864" s="78"/>
      <c r="N864" s="78"/>
      <c r="O864" s="78"/>
      <c r="P864" s="78"/>
      <c r="Q864" s="78"/>
      <c r="R864" s="78"/>
      <c r="S864" s="78"/>
      <c r="T864" s="78"/>
      <c r="U864" s="78"/>
      <c r="V864" s="78"/>
      <c r="W864" s="78"/>
      <c r="X864" s="78"/>
      <c r="Y864" s="78"/>
      <c r="Z864" s="78"/>
    </row>
    <row r="865" spans="1:26" ht="12.75" customHeight="1">
      <c r="A865" s="195"/>
      <c r="B865" s="195"/>
      <c r="C865" s="196"/>
      <c r="D865" s="197"/>
      <c r="E865" s="196"/>
      <c r="F865" s="196"/>
      <c r="G865" s="78"/>
      <c r="H865" s="78"/>
      <c r="I865" s="78"/>
      <c r="J865" s="78"/>
      <c r="K865" s="78"/>
      <c r="L865" s="78"/>
      <c r="M865" s="78"/>
      <c r="N865" s="78"/>
      <c r="O865" s="78"/>
      <c r="P865" s="78"/>
      <c r="Q865" s="78"/>
      <c r="R865" s="78"/>
      <c r="S865" s="78"/>
      <c r="T865" s="78"/>
      <c r="U865" s="78"/>
      <c r="V865" s="78"/>
      <c r="W865" s="78"/>
      <c r="X865" s="78"/>
      <c r="Y865" s="78"/>
      <c r="Z865" s="78"/>
    </row>
    <row r="866" spans="1:26" ht="12.75" customHeight="1">
      <c r="A866" s="195"/>
      <c r="B866" s="195"/>
      <c r="C866" s="196"/>
      <c r="D866" s="197"/>
      <c r="E866" s="196"/>
      <c r="F866" s="196"/>
      <c r="G866" s="78"/>
      <c r="H866" s="78"/>
      <c r="I866" s="78"/>
      <c r="J866" s="78"/>
      <c r="K866" s="78"/>
      <c r="L866" s="78"/>
      <c r="M866" s="78"/>
      <c r="N866" s="78"/>
      <c r="O866" s="78"/>
      <c r="P866" s="78"/>
      <c r="Q866" s="78"/>
      <c r="R866" s="78"/>
      <c r="S866" s="78"/>
      <c r="T866" s="78"/>
      <c r="U866" s="78"/>
      <c r="V866" s="78"/>
      <c r="W866" s="78"/>
      <c r="X866" s="78"/>
      <c r="Y866" s="78"/>
      <c r="Z866" s="78"/>
    </row>
    <row r="867" spans="1:26" ht="12.75" customHeight="1">
      <c r="A867" s="195"/>
      <c r="B867" s="195"/>
      <c r="C867" s="196"/>
      <c r="D867" s="197"/>
      <c r="E867" s="196"/>
      <c r="F867" s="196"/>
      <c r="G867" s="78"/>
      <c r="H867" s="78"/>
      <c r="I867" s="78"/>
      <c r="J867" s="78"/>
      <c r="K867" s="78"/>
      <c r="L867" s="78"/>
      <c r="M867" s="78"/>
      <c r="N867" s="78"/>
      <c r="O867" s="78"/>
      <c r="P867" s="78"/>
      <c r="Q867" s="78"/>
      <c r="R867" s="78"/>
      <c r="S867" s="78"/>
      <c r="T867" s="78"/>
      <c r="U867" s="78"/>
      <c r="V867" s="78"/>
      <c r="W867" s="78"/>
      <c r="X867" s="78"/>
      <c r="Y867" s="78"/>
      <c r="Z867" s="78"/>
    </row>
    <row r="868" spans="1:26" ht="12.75" customHeight="1">
      <c r="A868" s="195"/>
      <c r="B868" s="195"/>
      <c r="C868" s="196"/>
      <c r="D868" s="197"/>
      <c r="E868" s="196"/>
      <c r="F868" s="196"/>
      <c r="G868" s="78"/>
      <c r="H868" s="78"/>
      <c r="I868" s="78"/>
      <c r="J868" s="78"/>
      <c r="K868" s="78"/>
      <c r="L868" s="78"/>
      <c r="M868" s="78"/>
      <c r="N868" s="78"/>
      <c r="O868" s="78"/>
      <c r="P868" s="78"/>
      <c r="Q868" s="78"/>
      <c r="R868" s="78"/>
      <c r="S868" s="78"/>
      <c r="T868" s="78"/>
      <c r="U868" s="78"/>
      <c r="V868" s="78"/>
      <c r="W868" s="78"/>
      <c r="X868" s="78"/>
      <c r="Y868" s="78"/>
      <c r="Z868" s="78"/>
    </row>
    <row r="869" spans="1:26" ht="12.75" customHeight="1">
      <c r="A869" s="195"/>
      <c r="B869" s="195"/>
      <c r="C869" s="196"/>
      <c r="D869" s="197"/>
      <c r="E869" s="196"/>
      <c r="F869" s="196"/>
      <c r="G869" s="78"/>
      <c r="H869" s="78"/>
      <c r="I869" s="78"/>
      <c r="J869" s="78"/>
      <c r="K869" s="78"/>
      <c r="L869" s="78"/>
      <c r="M869" s="78"/>
      <c r="N869" s="78"/>
      <c r="O869" s="78"/>
      <c r="P869" s="78"/>
      <c r="Q869" s="78"/>
      <c r="R869" s="78"/>
      <c r="S869" s="78"/>
      <c r="T869" s="78"/>
      <c r="U869" s="78"/>
      <c r="V869" s="78"/>
      <c r="W869" s="78"/>
      <c r="X869" s="78"/>
      <c r="Y869" s="78"/>
      <c r="Z869" s="78"/>
    </row>
    <row r="870" spans="1:26" ht="12.75" customHeight="1">
      <c r="A870" s="195"/>
      <c r="B870" s="195"/>
      <c r="C870" s="196"/>
      <c r="D870" s="197"/>
      <c r="E870" s="196"/>
      <c r="F870" s="196"/>
      <c r="G870" s="78"/>
      <c r="H870" s="78"/>
      <c r="I870" s="78"/>
      <c r="J870" s="78"/>
      <c r="K870" s="78"/>
      <c r="L870" s="78"/>
      <c r="M870" s="78"/>
      <c r="N870" s="78"/>
      <c r="O870" s="78"/>
      <c r="P870" s="78"/>
      <c r="Q870" s="78"/>
      <c r="R870" s="78"/>
      <c r="S870" s="78"/>
      <c r="T870" s="78"/>
      <c r="U870" s="78"/>
      <c r="V870" s="78"/>
      <c r="W870" s="78"/>
      <c r="X870" s="78"/>
      <c r="Y870" s="78"/>
      <c r="Z870" s="78"/>
    </row>
    <row r="871" spans="1:26" ht="12.75" customHeight="1">
      <c r="A871" s="195"/>
      <c r="B871" s="195"/>
      <c r="C871" s="196"/>
      <c r="D871" s="197"/>
      <c r="E871" s="196"/>
      <c r="F871" s="196"/>
      <c r="G871" s="78"/>
      <c r="H871" s="78"/>
      <c r="I871" s="78"/>
      <c r="J871" s="78"/>
      <c r="K871" s="78"/>
      <c r="L871" s="78"/>
      <c r="M871" s="78"/>
      <c r="N871" s="78"/>
      <c r="O871" s="78"/>
      <c r="P871" s="78"/>
      <c r="Q871" s="78"/>
      <c r="R871" s="78"/>
      <c r="S871" s="78"/>
      <c r="T871" s="78"/>
      <c r="U871" s="78"/>
      <c r="V871" s="78"/>
      <c r="W871" s="78"/>
      <c r="X871" s="78"/>
      <c r="Y871" s="78"/>
      <c r="Z871" s="78"/>
    </row>
    <row r="872" spans="1:26" ht="12.75" customHeight="1">
      <c r="A872" s="195"/>
      <c r="B872" s="195"/>
      <c r="C872" s="196"/>
      <c r="D872" s="197"/>
      <c r="E872" s="196"/>
      <c r="F872" s="196"/>
      <c r="G872" s="78"/>
      <c r="H872" s="78"/>
      <c r="I872" s="78"/>
      <c r="J872" s="78"/>
      <c r="K872" s="78"/>
      <c r="L872" s="78"/>
      <c r="M872" s="78"/>
      <c r="N872" s="78"/>
      <c r="O872" s="78"/>
      <c r="P872" s="78"/>
      <c r="Q872" s="78"/>
      <c r="R872" s="78"/>
      <c r="S872" s="78"/>
      <c r="T872" s="78"/>
      <c r="U872" s="78"/>
      <c r="V872" s="78"/>
      <c r="W872" s="78"/>
      <c r="X872" s="78"/>
      <c r="Y872" s="78"/>
      <c r="Z872" s="78"/>
    </row>
    <row r="873" spans="1:26" ht="12.75" customHeight="1">
      <c r="A873" s="195"/>
      <c r="B873" s="195"/>
      <c r="C873" s="196"/>
      <c r="D873" s="197"/>
      <c r="E873" s="196"/>
      <c r="F873" s="196"/>
      <c r="G873" s="78"/>
      <c r="H873" s="78"/>
      <c r="I873" s="78"/>
      <c r="J873" s="78"/>
      <c r="K873" s="78"/>
      <c r="L873" s="78"/>
      <c r="M873" s="78"/>
      <c r="N873" s="78"/>
      <c r="O873" s="78"/>
      <c r="P873" s="78"/>
      <c r="Q873" s="78"/>
      <c r="R873" s="78"/>
      <c r="S873" s="78"/>
      <c r="T873" s="78"/>
      <c r="U873" s="78"/>
      <c r="V873" s="78"/>
      <c r="W873" s="78"/>
      <c r="X873" s="78"/>
      <c r="Y873" s="78"/>
      <c r="Z873" s="78"/>
    </row>
    <row r="874" spans="1:26" ht="12.75" customHeight="1">
      <c r="A874" s="195"/>
      <c r="B874" s="195"/>
      <c r="C874" s="196"/>
      <c r="D874" s="197"/>
      <c r="E874" s="196"/>
      <c r="F874" s="196"/>
      <c r="G874" s="78"/>
      <c r="H874" s="78"/>
      <c r="I874" s="78"/>
      <c r="J874" s="78"/>
      <c r="K874" s="78"/>
      <c r="L874" s="78"/>
      <c r="M874" s="78"/>
      <c r="N874" s="78"/>
      <c r="O874" s="78"/>
      <c r="P874" s="78"/>
      <c r="Q874" s="78"/>
      <c r="R874" s="78"/>
      <c r="S874" s="78"/>
      <c r="T874" s="78"/>
      <c r="U874" s="78"/>
      <c r="V874" s="78"/>
      <c r="W874" s="78"/>
      <c r="X874" s="78"/>
      <c r="Y874" s="78"/>
      <c r="Z874" s="78"/>
    </row>
    <row r="875" spans="1:26" ht="12.75" customHeight="1">
      <c r="A875" s="195"/>
      <c r="B875" s="195"/>
      <c r="C875" s="196"/>
      <c r="D875" s="197"/>
      <c r="E875" s="196"/>
      <c r="F875" s="196"/>
      <c r="G875" s="78"/>
      <c r="H875" s="78"/>
      <c r="I875" s="78"/>
      <c r="J875" s="78"/>
      <c r="K875" s="78"/>
      <c r="L875" s="78"/>
      <c r="M875" s="78"/>
      <c r="N875" s="78"/>
      <c r="O875" s="78"/>
      <c r="P875" s="78"/>
      <c r="Q875" s="78"/>
      <c r="R875" s="78"/>
      <c r="S875" s="78"/>
      <c r="T875" s="78"/>
      <c r="U875" s="78"/>
      <c r="V875" s="78"/>
      <c r="W875" s="78"/>
      <c r="X875" s="78"/>
      <c r="Y875" s="78"/>
      <c r="Z875" s="78"/>
    </row>
    <row r="876" spans="1:26" ht="12.75" customHeight="1">
      <c r="A876" s="195"/>
      <c r="B876" s="195"/>
      <c r="C876" s="196"/>
      <c r="D876" s="197"/>
      <c r="E876" s="196"/>
      <c r="F876" s="196"/>
      <c r="G876" s="78"/>
      <c r="H876" s="78"/>
      <c r="I876" s="78"/>
      <c r="J876" s="78"/>
      <c r="K876" s="78"/>
      <c r="L876" s="78"/>
      <c r="M876" s="78"/>
      <c r="N876" s="78"/>
      <c r="O876" s="78"/>
      <c r="P876" s="78"/>
      <c r="Q876" s="78"/>
      <c r="R876" s="78"/>
      <c r="S876" s="78"/>
      <c r="T876" s="78"/>
      <c r="U876" s="78"/>
      <c r="V876" s="78"/>
      <c r="W876" s="78"/>
      <c r="X876" s="78"/>
      <c r="Y876" s="78"/>
      <c r="Z876" s="78"/>
    </row>
    <row r="877" spans="1:26" ht="12.75" customHeight="1">
      <c r="A877" s="195"/>
      <c r="B877" s="195"/>
      <c r="C877" s="196"/>
      <c r="D877" s="197"/>
      <c r="E877" s="196"/>
      <c r="F877" s="196"/>
      <c r="G877" s="78"/>
      <c r="H877" s="78"/>
      <c r="I877" s="78"/>
      <c r="J877" s="78"/>
      <c r="K877" s="78"/>
      <c r="L877" s="78"/>
      <c r="M877" s="78"/>
      <c r="N877" s="78"/>
      <c r="O877" s="78"/>
      <c r="P877" s="78"/>
      <c r="Q877" s="78"/>
      <c r="R877" s="78"/>
      <c r="S877" s="78"/>
      <c r="T877" s="78"/>
      <c r="U877" s="78"/>
      <c r="V877" s="78"/>
      <c r="W877" s="78"/>
      <c r="X877" s="78"/>
      <c r="Y877" s="78"/>
      <c r="Z877" s="78"/>
    </row>
    <row r="878" spans="1:26" ht="12.75" customHeight="1">
      <c r="A878" s="195"/>
      <c r="B878" s="195"/>
      <c r="C878" s="196"/>
      <c r="D878" s="197"/>
      <c r="E878" s="196"/>
      <c r="F878" s="196"/>
      <c r="G878" s="78"/>
      <c r="H878" s="78"/>
      <c r="I878" s="78"/>
      <c r="J878" s="78"/>
      <c r="K878" s="78"/>
      <c r="L878" s="78"/>
      <c r="M878" s="78"/>
      <c r="N878" s="78"/>
      <c r="O878" s="78"/>
      <c r="P878" s="78"/>
      <c r="Q878" s="78"/>
      <c r="R878" s="78"/>
      <c r="S878" s="78"/>
      <c r="T878" s="78"/>
      <c r="U878" s="78"/>
      <c r="V878" s="78"/>
      <c r="W878" s="78"/>
      <c r="X878" s="78"/>
      <c r="Y878" s="78"/>
      <c r="Z878" s="78"/>
    </row>
    <row r="879" spans="1:26" ht="12.75" customHeight="1">
      <c r="A879" s="195"/>
      <c r="B879" s="195"/>
      <c r="C879" s="196"/>
      <c r="D879" s="197"/>
      <c r="E879" s="196"/>
      <c r="F879" s="196"/>
      <c r="G879" s="78"/>
      <c r="H879" s="78"/>
      <c r="I879" s="78"/>
      <c r="J879" s="78"/>
      <c r="K879" s="78"/>
      <c r="L879" s="78"/>
      <c r="M879" s="78"/>
      <c r="N879" s="78"/>
      <c r="O879" s="78"/>
      <c r="P879" s="78"/>
      <c r="Q879" s="78"/>
      <c r="R879" s="78"/>
      <c r="S879" s="78"/>
      <c r="T879" s="78"/>
      <c r="U879" s="78"/>
      <c r="V879" s="78"/>
      <c r="W879" s="78"/>
      <c r="X879" s="78"/>
      <c r="Y879" s="78"/>
      <c r="Z879" s="78"/>
    </row>
    <row r="880" spans="1:26" ht="12.75" customHeight="1">
      <c r="A880" s="195"/>
      <c r="B880" s="195"/>
      <c r="C880" s="196"/>
      <c r="D880" s="197"/>
      <c r="E880" s="196"/>
      <c r="F880" s="196"/>
      <c r="G880" s="78"/>
      <c r="H880" s="78"/>
      <c r="I880" s="78"/>
      <c r="J880" s="78"/>
      <c r="K880" s="78"/>
      <c r="L880" s="78"/>
      <c r="M880" s="78"/>
      <c r="N880" s="78"/>
      <c r="O880" s="78"/>
      <c r="P880" s="78"/>
      <c r="Q880" s="78"/>
      <c r="R880" s="78"/>
      <c r="S880" s="78"/>
      <c r="T880" s="78"/>
      <c r="U880" s="78"/>
      <c r="V880" s="78"/>
      <c r="W880" s="78"/>
      <c r="X880" s="78"/>
      <c r="Y880" s="78"/>
      <c r="Z880" s="78"/>
    </row>
    <row r="881" spans="1:26" ht="12.75" customHeight="1">
      <c r="A881" s="195"/>
      <c r="B881" s="195"/>
      <c r="C881" s="196"/>
      <c r="D881" s="197"/>
      <c r="E881" s="196"/>
      <c r="F881" s="196"/>
      <c r="G881" s="78"/>
      <c r="H881" s="78"/>
      <c r="I881" s="78"/>
      <c r="J881" s="78"/>
      <c r="K881" s="78"/>
      <c r="L881" s="78"/>
      <c r="M881" s="78"/>
      <c r="N881" s="78"/>
      <c r="O881" s="78"/>
      <c r="P881" s="78"/>
      <c r="Q881" s="78"/>
      <c r="R881" s="78"/>
      <c r="S881" s="78"/>
      <c r="T881" s="78"/>
      <c r="U881" s="78"/>
      <c r="V881" s="78"/>
      <c r="W881" s="78"/>
      <c r="X881" s="78"/>
      <c r="Y881" s="78"/>
      <c r="Z881" s="78"/>
    </row>
    <row r="882" spans="1:26" ht="12.75" customHeight="1">
      <c r="A882" s="195"/>
      <c r="B882" s="195"/>
      <c r="C882" s="196"/>
      <c r="D882" s="197"/>
      <c r="E882" s="196"/>
      <c r="F882" s="196"/>
      <c r="G882" s="78"/>
      <c r="H882" s="78"/>
      <c r="I882" s="78"/>
      <c r="J882" s="78"/>
      <c r="K882" s="78"/>
      <c r="L882" s="78"/>
      <c r="M882" s="78"/>
      <c r="N882" s="78"/>
      <c r="O882" s="78"/>
      <c r="P882" s="78"/>
      <c r="Q882" s="78"/>
      <c r="R882" s="78"/>
      <c r="S882" s="78"/>
      <c r="T882" s="78"/>
      <c r="U882" s="78"/>
      <c r="V882" s="78"/>
      <c r="W882" s="78"/>
      <c r="X882" s="78"/>
      <c r="Y882" s="78"/>
      <c r="Z882" s="78"/>
    </row>
    <row r="883" spans="1:26" ht="12.75" customHeight="1">
      <c r="A883" s="195"/>
      <c r="B883" s="195"/>
      <c r="C883" s="196"/>
      <c r="D883" s="197"/>
      <c r="E883" s="196"/>
      <c r="F883" s="196"/>
      <c r="G883" s="78"/>
      <c r="H883" s="78"/>
      <c r="I883" s="78"/>
      <c r="J883" s="78"/>
      <c r="K883" s="78"/>
      <c r="L883" s="78"/>
      <c r="M883" s="78"/>
      <c r="N883" s="78"/>
      <c r="O883" s="78"/>
      <c r="P883" s="78"/>
      <c r="Q883" s="78"/>
      <c r="R883" s="78"/>
      <c r="S883" s="78"/>
      <c r="T883" s="78"/>
      <c r="U883" s="78"/>
      <c r="V883" s="78"/>
      <c r="W883" s="78"/>
      <c r="X883" s="78"/>
      <c r="Y883" s="78"/>
      <c r="Z883" s="78"/>
    </row>
    <row r="884" spans="1:26" ht="12.75" customHeight="1">
      <c r="A884" s="195"/>
      <c r="B884" s="195"/>
      <c r="C884" s="196"/>
      <c r="D884" s="197"/>
      <c r="E884" s="196"/>
      <c r="F884" s="196"/>
      <c r="G884" s="78"/>
      <c r="H884" s="78"/>
      <c r="I884" s="78"/>
      <c r="J884" s="78"/>
      <c r="K884" s="78"/>
      <c r="L884" s="78"/>
      <c r="M884" s="78"/>
      <c r="N884" s="78"/>
      <c r="O884" s="78"/>
      <c r="P884" s="78"/>
      <c r="Q884" s="78"/>
      <c r="R884" s="78"/>
      <c r="S884" s="78"/>
      <c r="T884" s="78"/>
      <c r="U884" s="78"/>
      <c r="V884" s="78"/>
      <c r="W884" s="78"/>
      <c r="X884" s="78"/>
      <c r="Y884" s="78"/>
      <c r="Z884" s="78"/>
    </row>
    <row r="885" spans="1:26" ht="12.75" customHeight="1">
      <c r="A885" s="195"/>
      <c r="B885" s="195"/>
      <c r="C885" s="196"/>
      <c r="D885" s="197"/>
      <c r="E885" s="196"/>
      <c r="F885" s="196"/>
      <c r="G885" s="78"/>
      <c r="H885" s="78"/>
      <c r="I885" s="78"/>
      <c r="J885" s="78"/>
      <c r="K885" s="78"/>
      <c r="L885" s="78"/>
      <c r="M885" s="78"/>
      <c r="N885" s="78"/>
      <c r="O885" s="78"/>
      <c r="P885" s="78"/>
      <c r="Q885" s="78"/>
      <c r="R885" s="78"/>
      <c r="S885" s="78"/>
      <c r="T885" s="78"/>
      <c r="U885" s="78"/>
      <c r="V885" s="78"/>
      <c r="W885" s="78"/>
      <c r="X885" s="78"/>
      <c r="Y885" s="78"/>
      <c r="Z885" s="78"/>
    </row>
    <row r="886" spans="1:26" ht="12.75" customHeight="1">
      <c r="A886" s="195"/>
      <c r="B886" s="195"/>
      <c r="C886" s="196"/>
      <c r="D886" s="197"/>
      <c r="E886" s="196"/>
      <c r="F886" s="196"/>
      <c r="G886" s="78"/>
      <c r="H886" s="78"/>
      <c r="I886" s="78"/>
      <c r="J886" s="78"/>
      <c r="K886" s="78"/>
      <c r="L886" s="78"/>
      <c r="M886" s="78"/>
      <c r="N886" s="78"/>
      <c r="O886" s="78"/>
      <c r="P886" s="78"/>
      <c r="Q886" s="78"/>
      <c r="R886" s="78"/>
      <c r="S886" s="78"/>
      <c r="T886" s="78"/>
      <c r="U886" s="78"/>
      <c r="V886" s="78"/>
      <c r="W886" s="78"/>
      <c r="X886" s="78"/>
      <c r="Y886" s="78"/>
      <c r="Z886" s="78"/>
    </row>
    <row r="887" spans="1:26" ht="12.75" customHeight="1">
      <c r="A887" s="195"/>
      <c r="B887" s="195"/>
      <c r="C887" s="196"/>
      <c r="D887" s="197"/>
      <c r="E887" s="196"/>
      <c r="F887" s="196"/>
      <c r="G887" s="78"/>
      <c r="H887" s="78"/>
      <c r="I887" s="78"/>
      <c r="J887" s="78"/>
      <c r="K887" s="78"/>
      <c r="L887" s="78"/>
      <c r="M887" s="78"/>
      <c r="N887" s="78"/>
      <c r="O887" s="78"/>
      <c r="P887" s="78"/>
      <c r="Q887" s="78"/>
      <c r="R887" s="78"/>
      <c r="S887" s="78"/>
      <c r="T887" s="78"/>
      <c r="U887" s="78"/>
      <c r="V887" s="78"/>
      <c r="W887" s="78"/>
      <c r="X887" s="78"/>
      <c r="Y887" s="78"/>
      <c r="Z887" s="78"/>
    </row>
    <row r="888" spans="1:26" ht="12.75" customHeight="1">
      <c r="A888" s="195"/>
      <c r="B888" s="195"/>
      <c r="C888" s="196"/>
      <c r="D888" s="197"/>
      <c r="E888" s="196"/>
      <c r="F888" s="196"/>
      <c r="G888" s="78"/>
      <c r="H888" s="78"/>
      <c r="I888" s="78"/>
      <c r="J888" s="78"/>
      <c r="K888" s="78"/>
      <c r="L888" s="78"/>
      <c r="M888" s="78"/>
      <c r="N888" s="78"/>
      <c r="O888" s="78"/>
      <c r="P888" s="78"/>
      <c r="Q888" s="78"/>
      <c r="R888" s="78"/>
      <c r="S888" s="78"/>
      <c r="T888" s="78"/>
      <c r="U888" s="78"/>
      <c r="V888" s="78"/>
      <c r="W888" s="78"/>
      <c r="X888" s="78"/>
      <c r="Y888" s="78"/>
      <c r="Z888" s="78"/>
    </row>
    <row r="889" spans="1:26" ht="12.75" customHeight="1">
      <c r="A889" s="195"/>
      <c r="B889" s="195"/>
      <c r="C889" s="196"/>
      <c r="D889" s="197"/>
      <c r="E889" s="196"/>
      <c r="F889" s="196"/>
      <c r="G889" s="78"/>
      <c r="H889" s="78"/>
      <c r="I889" s="78"/>
      <c r="J889" s="78"/>
      <c r="K889" s="78"/>
      <c r="L889" s="78"/>
      <c r="M889" s="78"/>
      <c r="N889" s="78"/>
      <c r="O889" s="78"/>
      <c r="P889" s="78"/>
      <c r="Q889" s="78"/>
      <c r="R889" s="78"/>
      <c r="S889" s="78"/>
      <c r="T889" s="78"/>
      <c r="U889" s="78"/>
      <c r="V889" s="78"/>
      <c r="W889" s="78"/>
      <c r="X889" s="78"/>
      <c r="Y889" s="78"/>
      <c r="Z889" s="78"/>
    </row>
    <row r="890" spans="1:26" ht="12.75" customHeight="1">
      <c r="A890" s="195"/>
      <c r="B890" s="195"/>
      <c r="C890" s="196"/>
      <c r="D890" s="197"/>
      <c r="E890" s="196"/>
      <c r="F890" s="196"/>
      <c r="G890" s="78"/>
      <c r="H890" s="78"/>
      <c r="I890" s="78"/>
      <c r="J890" s="78"/>
      <c r="K890" s="78"/>
      <c r="L890" s="78"/>
      <c r="M890" s="78"/>
      <c r="N890" s="78"/>
      <c r="O890" s="78"/>
      <c r="P890" s="78"/>
      <c r="Q890" s="78"/>
      <c r="R890" s="78"/>
      <c r="S890" s="78"/>
      <c r="T890" s="78"/>
      <c r="U890" s="78"/>
      <c r="V890" s="78"/>
      <c r="W890" s="78"/>
      <c r="X890" s="78"/>
      <c r="Y890" s="78"/>
      <c r="Z890" s="78"/>
    </row>
    <row r="891" spans="1:26" ht="12.75" customHeight="1">
      <c r="A891" s="195"/>
      <c r="B891" s="195"/>
      <c r="C891" s="196"/>
      <c r="D891" s="197"/>
      <c r="E891" s="196"/>
      <c r="F891" s="196"/>
      <c r="G891" s="78"/>
      <c r="H891" s="78"/>
      <c r="I891" s="78"/>
      <c r="J891" s="78"/>
      <c r="K891" s="78"/>
      <c r="L891" s="78"/>
      <c r="M891" s="78"/>
      <c r="N891" s="78"/>
      <c r="O891" s="78"/>
      <c r="P891" s="78"/>
      <c r="Q891" s="78"/>
      <c r="R891" s="78"/>
      <c r="S891" s="78"/>
      <c r="T891" s="78"/>
      <c r="U891" s="78"/>
      <c r="V891" s="78"/>
      <c r="W891" s="78"/>
      <c r="X891" s="78"/>
      <c r="Y891" s="78"/>
      <c r="Z891" s="78"/>
    </row>
    <row r="892" spans="1:26" ht="12.75" customHeight="1">
      <c r="A892" s="195"/>
      <c r="B892" s="195"/>
      <c r="C892" s="196"/>
      <c r="D892" s="197"/>
      <c r="E892" s="196"/>
      <c r="F892" s="196"/>
      <c r="G892" s="78"/>
      <c r="H892" s="78"/>
      <c r="I892" s="78"/>
      <c r="J892" s="78"/>
      <c r="K892" s="78"/>
      <c r="L892" s="78"/>
      <c r="M892" s="78"/>
      <c r="N892" s="78"/>
      <c r="O892" s="78"/>
      <c r="P892" s="78"/>
      <c r="Q892" s="78"/>
      <c r="R892" s="78"/>
      <c r="S892" s="78"/>
      <c r="T892" s="78"/>
      <c r="U892" s="78"/>
      <c r="V892" s="78"/>
      <c r="W892" s="78"/>
      <c r="X892" s="78"/>
      <c r="Y892" s="78"/>
      <c r="Z892" s="78"/>
    </row>
    <row r="893" spans="1:26" ht="12.75" customHeight="1">
      <c r="A893" s="195"/>
      <c r="B893" s="195"/>
      <c r="C893" s="196"/>
      <c r="D893" s="197"/>
      <c r="E893" s="196"/>
      <c r="F893" s="196"/>
      <c r="G893" s="78"/>
      <c r="H893" s="78"/>
      <c r="I893" s="78"/>
      <c r="J893" s="78"/>
      <c r="K893" s="78"/>
      <c r="L893" s="78"/>
      <c r="M893" s="78"/>
      <c r="N893" s="78"/>
      <c r="O893" s="78"/>
      <c r="P893" s="78"/>
      <c r="Q893" s="78"/>
      <c r="R893" s="78"/>
      <c r="S893" s="78"/>
      <c r="T893" s="78"/>
      <c r="U893" s="78"/>
      <c r="V893" s="78"/>
      <c r="W893" s="78"/>
      <c r="X893" s="78"/>
      <c r="Y893" s="78"/>
      <c r="Z893" s="78"/>
    </row>
    <row r="894" spans="1:26" ht="12.75" customHeight="1">
      <c r="A894" s="195"/>
      <c r="B894" s="195"/>
      <c r="C894" s="196"/>
      <c r="D894" s="197"/>
      <c r="E894" s="196"/>
      <c r="F894" s="196"/>
      <c r="G894" s="78"/>
      <c r="H894" s="78"/>
      <c r="I894" s="78"/>
      <c r="J894" s="78"/>
      <c r="K894" s="78"/>
      <c r="L894" s="78"/>
      <c r="M894" s="78"/>
      <c r="N894" s="78"/>
      <c r="O894" s="78"/>
      <c r="P894" s="78"/>
      <c r="Q894" s="78"/>
      <c r="R894" s="78"/>
      <c r="S894" s="78"/>
      <c r="T894" s="78"/>
      <c r="U894" s="78"/>
      <c r="V894" s="78"/>
      <c r="W894" s="78"/>
      <c r="X894" s="78"/>
      <c r="Y894" s="78"/>
      <c r="Z894" s="78"/>
    </row>
    <row r="895" spans="1:26" ht="12.75" customHeight="1">
      <c r="A895" s="195"/>
      <c r="B895" s="195"/>
      <c r="C895" s="196"/>
      <c r="D895" s="197"/>
      <c r="E895" s="196"/>
      <c r="F895" s="196"/>
      <c r="G895" s="78"/>
      <c r="H895" s="78"/>
      <c r="I895" s="78"/>
      <c r="J895" s="78"/>
      <c r="K895" s="78"/>
      <c r="L895" s="78"/>
      <c r="M895" s="78"/>
      <c r="N895" s="78"/>
      <c r="O895" s="78"/>
      <c r="P895" s="78"/>
      <c r="Q895" s="78"/>
      <c r="R895" s="78"/>
      <c r="S895" s="78"/>
      <c r="T895" s="78"/>
      <c r="U895" s="78"/>
      <c r="V895" s="78"/>
      <c r="W895" s="78"/>
      <c r="X895" s="78"/>
      <c r="Y895" s="78"/>
      <c r="Z895" s="78"/>
    </row>
    <row r="896" spans="1:26" ht="12.75" customHeight="1">
      <c r="A896" s="195"/>
      <c r="B896" s="195"/>
      <c r="C896" s="196"/>
      <c r="D896" s="197"/>
      <c r="E896" s="196"/>
      <c r="F896" s="196"/>
      <c r="G896" s="78"/>
      <c r="H896" s="78"/>
      <c r="I896" s="78"/>
      <c r="J896" s="78"/>
      <c r="K896" s="78"/>
      <c r="L896" s="78"/>
      <c r="M896" s="78"/>
      <c r="N896" s="78"/>
      <c r="O896" s="78"/>
      <c r="P896" s="78"/>
      <c r="Q896" s="78"/>
      <c r="R896" s="78"/>
      <c r="S896" s="78"/>
      <c r="T896" s="78"/>
      <c r="U896" s="78"/>
      <c r="V896" s="78"/>
      <c r="W896" s="78"/>
      <c r="X896" s="78"/>
      <c r="Y896" s="78"/>
      <c r="Z896" s="78"/>
    </row>
    <row r="897" spans="1:26" ht="12.75" customHeight="1">
      <c r="A897" s="195"/>
      <c r="B897" s="195"/>
      <c r="C897" s="196"/>
      <c r="D897" s="197"/>
      <c r="E897" s="196"/>
      <c r="F897" s="196"/>
      <c r="G897" s="78"/>
      <c r="H897" s="78"/>
      <c r="I897" s="78"/>
      <c r="J897" s="78"/>
      <c r="K897" s="78"/>
      <c r="L897" s="78"/>
      <c r="M897" s="78"/>
      <c r="N897" s="78"/>
      <c r="O897" s="78"/>
      <c r="P897" s="78"/>
      <c r="Q897" s="78"/>
      <c r="R897" s="78"/>
      <c r="S897" s="78"/>
      <c r="T897" s="78"/>
      <c r="U897" s="78"/>
      <c r="V897" s="78"/>
      <c r="W897" s="78"/>
      <c r="X897" s="78"/>
      <c r="Y897" s="78"/>
      <c r="Z897" s="78"/>
    </row>
    <row r="898" spans="1:26" ht="12.75" customHeight="1">
      <c r="A898" s="195"/>
      <c r="B898" s="195"/>
      <c r="C898" s="196"/>
      <c r="D898" s="197"/>
      <c r="E898" s="196"/>
      <c r="F898" s="196"/>
      <c r="G898" s="78"/>
      <c r="H898" s="78"/>
      <c r="I898" s="78"/>
      <c r="J898" s="78"/>
      <c r="K898" s="78"/>
      <c r="L898" s="78"/>
      <c r="M898" s="78"/>
      <c r="N898" s="78"/>
      <c r="O898" s="78"/>
      <c r="P898" s="78"/>
      <c r="Q898" s="78"/>
      <c r="R898" s="78"/>
      <c r="S898" s="78"/>
      <c r="T898" s="78"/>
      <c r="U898" s="78"/>
      <c r="V898" s="78"/>
      <c r="W898" s="78"/>
      <c r="X898" s="78"/>
      <c r="Y898" s="78"/>
      <c r="Z898" s="78"/>
    </row>
    <row r="899" spans="1:26" ht="12.75" customHeight="1">
      <c r="A899" s="195"/>
      <c r="B899" s="195"/>
      <c r="C899" s="196"/>
      <c r="D899" s="197"/>
      <c r="E899" s="196"/>
      <c r="F899" s="196"/>
      <c r="G899" s="78"/>
      <c r="H899" s="78"/>
      <c r="I899" s="78"/>
      <c r="J899" s="78"/>
      <c r="K899" s="78"/>
      <c r="L899" s="78"/>
      <c r="M899" s="78"/>
      <c r="N899" s="78"/>
      <c r="O899" s="78"/>
      <c r="P899" s="78"/>
      <c r="Q899" s="78"/>
      <c r="R899" s="78"/>
      <c r="S899" s="78"/>
      <c r="T899" s="78"/>
      <c r="U899" s="78"/>
      <c r="V899" s="78"/>
      <c r="W899" s="78"/>
      <c r="X899" s="78"/>
      <c r="Y899" s="78"/>
      <c r="Z899" s="78"/>
    </row>
    <row r="900" spans="1:26" ht="12.75" customHeight="1">
      <c r="A900" s="195"/>
      <c r="B900" s="195"/>
      <c r="C900" s="196"/>
      <c r="D900" s="197"/>
      <c r="E900" s="196"/>
      <c r="F900" s="196"/>
      <c r="G900" s="78"/>
      <c r="H900" s="78"/>
      <c r="I900" s="78"/>
      <c r="J900" s="78"/>
      <c r="K900" s="78"/>
      <c r="L900" s="78"/>
      <c r="M900" s="78"/>
      <c r="N900" s="78"/>
      <c r="O900" s="78"/>
      <c r="P900" s="78"/>
      <c r="Q900" s="78"/>
      <c r="R900" s="78"/>
      <c r="S900" s="78"/>
      <c r="T900" s="78"/>
      <c r="U900" s="78"/>
      <c r="V900" s="78"/>
      <c r="W900" s="78"/>
      <c r="X900" s="78"/>
      <c r="Y900" s="78"/>
      <c r="Z900" s="78"/>
    </row>
    <row r="901" spans="1:26" ht="12.75" customHeight="1">
      <c r="A901" s="195"/>
      <c r="B901" s="195"/>
      <c r="C901" s="196"/>
      <c r="D901" s="197"/>
      <c r="E901" s="196"/>
      <c r="F901" s="196"/>
      <c r="G901" s="78"/>
      <c r="H901" s="78"/>
      <c r="I901" s="78"/>
      <c r="J901" s="78"/>
      <c r="K901" s="78"/>
      <c r="L901" s="78"/>
      <c r="M901" s="78"/>
      <c r="N901" s="78"/>
      <c r="O901" s="78"/>
      <c r="P901" s="78"/>
      <c r="Q901" s="78"/>
      <c r="R901" s="78"/>
      <c r="S901" s="78"/>
      <c r="T901" s="78"/>
      <c r="U901" s="78"/>
      <c r="V901" s="78"/>
      <c r="W901" s="78"/>
      <c r="X901" s="78"/>
      <c r="Y901" s="78"/>
      <c r="Z901" s="78"/>
    </row>
    <row r="902" spans="1:26" ht="12.75" customHeight="1">
      <c r="A902" s="195"/>
      <c r="B902" s="195"/>
      <c r="C902" s="196"/>
      <c r="D902" s="197"/>
      <c r="E902" s="196"/>
      <c r="F902" s="196"/>
      <c r="G902" s="78"/>
      <c r="H902" s="78"/>
      <c r="I902" s="78"/>
      <c r="J902" s="78"/>
      <c r="K902" s="78"/>
      <c r="L902" s="78"/>
      <c r="M902" s="78"/>
      <c r="N902" s="78"/>
      <c r="O902" s="78"/>
      <c r="P902" s="78"/>
      <c r="Q902" s="78"/>
      <c r="R902" s="78"/>
      <c r="S902" s="78"/>
      <c r="T902" s="78"/>
      <c r="U902" s="78"/>
      <c r="V902" s="78"/>
      <c r="W902" s="78"/>
      <c r="X902" s="78"/>
      <c r="Y902" s="78"/>
      <c r="Z902" s="78"/>
    </row>
    <row r="903" spans="1:26" ht="12.75" customHeight="1">
      <c r="A903" s="195"/>
      <c r="B903" s="195"/>
      <c r="C903" s="196"/>
      <c r="D903" s="197"/>
      <c r="E903" s="196"/>
      <c r="F903" s="196"/>
      <c r="G903" s="78"/>
      <c r="H903" s="78"/>
      <c r="I903" s="78"/>
      <c r="J903" s="78"/>
      <c r="K903" s="78"/>
      <c r="L903" s="78"/>
      <c r="M903" s="78"/>
      <c r="N903" s="78"/>
      <c r="O903" s="78"/>
      <c r="P903" s="78"/>
      <c r="Q903" s="78"/>
      <c r="R903" s="78"/>
      <c r="S903" s="78"/>
      <c r="T903" s="78"/>
      <c r="U903" s="78"/>
      <c r="V903" s="78"/>
      <c r="W903" s="78"/>
      <c r="X903" s="78"/>
      <c r="Y903" s="78"/>
      <c r="Z903" s="78"/>
    </row>
    <row r="904" spans="1:26" ht="12.75" customHeight="1">
      <c r="A904" s="195"/>
      <c r="B904" s="195"/>
      <c r="C904" s="196"/>
      <c r="D904" s="197"/>
      <c r="E904" s="196"/>
      <c r="F904" s="196"/>
      <c r="G904" s="78"/>
      <c r="H904" s="78"/>
      <c r="I904" s="78"/>
      <c r="J904" s="78"/>
      <c r="K904" s="78"/>
      <c r="L904" s="78"/>
      <c r="M904" s="78"/>
      <c r="N904" s="78"/>
      <c r="O904" s="78"/>
      <c r="P904" s="78"/>
      <c r="Q904" s="78"/>
      <c r="R904" s="78"/>
      <c r="S904" s="78"/>
      <c r="T904" s="78"/>
      <c r="U904" s="78"/>
      <c r="V904" s="78"/>
      <c r="W904" s="78"/>
      <c r="X904" s="78"/>
      <c r="Y904" s="78"/>
      <c r="Z904" s="78"/>
    </row>
    <row r="905" spans="1:26" ht="12.75" customHeight="1">
      <c r="A905" s="195"/>
      <c r="B905" s="195"/>
      <c r="C905" s="196"/>
      <c r="D905" s="197"/>
      <c r="E905" s="196"/>
      <c r="F905" s="196"/>
      <c r="G905" s="78"/>
      <c r="H905" s="78"/>
      <c r="I905" s="78"/>
      <c r="J905" s="78"/>
      <c r="K905" s="78"/>
      <c r="L905" s="78"/>
      <c r="M905" s="78"/>
      <c r="N905" s="78"/>
      <c r="O905" s="78"/>
      <c r="P905" s="78"/>
      <c r="Q905" s="78"/>
      <c r="R905" s="78"/>
      <c r="S905" s="78"/>
      <c r="T905" s="78"/>
      <c r="U905" s="78"/>
      <c r="V905" s="78"/>
      <c r="W905" s="78"/>
      <c r="X905" s="78"/>
      <c r="Y905" s="78"/>
      <c r="Z905" s="78"/>
    </row>
    <row r="906" spans="1:26" ht="12.75" customHeight="1">
      <c r="A906" s="195"/>
      <c r="B906" s="195"/>
      <c r="C906" s="196"/>
      <c r="D906" s="197"/>
      <c r="E906" s="196"/>
      <c r="F906" s="196"/>
      <c r="G906" s="78"/>
      <c r="H906" s="78"/>
      <c r="I906" s="78"/>
      <c r="J906" s="78"/>
      <c r="K906" s="78"/>
      <c r="L906" s="78"/>
      <c r="M906" s="78"/>
      <c r="N906" s="78"/>
      <c r="O906" s="78"/>
      <c r="P906" s="78"/>
      <c r="Q906" s="78"/>
      <c r="R906" s="78"/>
      <c r="S906" s="78"/>
      <c r="T906" s="78"/>
      <c r="U906" s="78"/>
      <c r="V906" s="78"/>
      <c r="W906" s="78"/>
      <c r="X906" s="78"/>
      <c r="Y906" s="78"/>
      <c r="Z906" s="78"/>
    </row>
    <row r="907" spans="1:26" ht="12.75" customHeight="1">
      <c r="A907" s="195"/>
      <c r="B907" s="195"/>
      <c r="C907" s="196"/>
      <c r="D907" s="197"/>
      <c r="E907" s="196"/>
      <c r="F907" s="196"/>
      <c r="G907" s="78"/>
      <c r="H907" s="78"/>
      <c r="I907" s="78"/>
      <c r="J907" s="78"/>
      <c r="K907" s="78"/>
      <c r="L907" s="78"/>
      <c r="M907" s="78"/>
      <c r="N907" s="78"/>
      <c r="O907" s="78"/>
      <c r="P907" s="78"/>
      <c r="Q907" s="78"/>
      <c r="R907" s="78"/>
      <c r="S907" s="78"/>
      <c r="T907" s="78"/>
      <c r="U907" s="78"/>
      <c r="V907" s="78"/>
      <c r="W907" s="78"/>
      <c r="X907" s="78"/>
      <c r="Y907" s="78"/>
      <c r="Z907" s="78"/>
    </row>
    <row r="908" spans="1:26" ht="12.75" customHeight="1">
      <c r="A908" s="195"/>
      <c r="B908" s="195"/>
      <c r="C908" s="196"/>
      <c r="D908" s="197"/>
      <c r="E908" s="196"/>
      <c r="F908" s="196"/>
      <c r="G908" s="78"/>
      <c r="H908" s="78"/>
      <c r="I908" s="78"/>
      <c r="J908" s="78"/>
      <c r="K908" s="78"/>
      <c r="L908" s="78"/>
      <c r="M908" s="78"/>
      <c r="N908" s="78"/>
      <c r="O908" s="78"/>
      <c r="P908" s="78"/>
      <c r="Q908" s="78"/>
      <c r="R908" s="78"/>
      <c r="S908" s="78"/>
      <c r="T908" s="78"/>
      <c r="U908" s="78"/>
      <c r="V908" s="78"/>
      <c r="W908" s="78"/>
      <c r="X908" s="78"/>
      <c r="Y908" s="78"/>
      <c r="Z908" s="78"/>
    </row>
    <row r="909" spans="1:26" ht="12.75" customHeight="1">
      <c r="A909" s="195"/>
      <c r="B909" s="195"/>
      <c r="C909" s="196"/>
      <c r="D909" s="197"/>
      <c r="E909" s="196"/>
      <c r="F909" s="196"/>
      <c r="G909" s="78"/>
      <c r="H909" s="78"/>
      <c r="I909" s="78"/>
      <c r="J909" s="78"/>
      <c r="K909" s="78"/>
      <c r="L909" s="78"/>
      <c r="M909" s="78"/>
      <c r="N909" s="78"/>
      <c r="O909" s="78"/>
      <c r="P909" s="78"/>
      <c r="Q909" s="78"/>
      <c r="R909" s="78"/>
      <c r="S909" s="78"/>
      <c r="T909" s="78"/>
      <c r="U909" s="78"/>
      <c r="V909" s="78"/>
      <c r="W909" s="78"/>
      <c r="X909" s="78"/>
      <c r="Y909" s="78"/>
      <c r="Z909" s="78"/>
    </row>
    <row r="910" spans="1:26" ht="12.75" customHeight="1">
      <c r="A910" s="195"/>
      <c r="B910" s="195"/>
      <c r="C910" s="196"/>
      <c r="D910" s="197"/>
      <c r="E910" s="196"/>
      <c r="F910" s="196"/>
      <c r="G910" s="78"/>
      <c r="H910" s="78"/>
      <c r="I910" s="78"/>
      <c r="J910" s="78"/>
      <c r="K910" s="78"/>
      <c r="L910" s="78"/>
      <c r="M910" s="78"/>
      <c r="N910" s="78"/>
      <c r="O910" s="78"/>
      <c r="P910" s="78"/>
      <c r="Q910" s="78"/>
      <c r="R910" s="78"/>
      <c r="S910" s="78"/>
      <c r="T910" s="78"/>
      <c r="U910" s="78"/>
      <c r="V910" s="78"/>
      <c r="W910" s="78"/>
      <c r="X910" s="78"/>
      <c r="Y910" s="78"/>
      <c r="Z910" s="78"/>
    </row>
    <row r="911" spans="1:26" ht="12.75" customHeight="1">
      <c r="A911" s="195"/>
      <c r="B911" s="195"/>
      <c r="C911" s="196"/>
      <c r="D911" s="197"/>
      <c r="E911" s="196"/>
      <c r="F911" s="196"/>
      <c r="G911" s="78"/>
      <c r="H911" s="78"/>
      <c r="I911" s="78"/>
      <c r="J911" s="78"/>
      <c r="K911" s="78"/>
      <c r="L911" s="78"/>
      <c r="M911" s="78"/>
      <c r="N911" s="78"/>
      <c r="O911" s="78"/>
      <c r="P911" s="78"/>
      <c r="Q911" s="78"/>
      <c r="R911" s="78"/>
      <c r="S911" s="78"/>
      <c r="T911" s="78"/>
      <c r="U911" s="78"/>
      <c r="V911" s="78"/>
      <c r="W911" s="78"/>
      <c r="X911" s="78"/>
      <c r="Y911" s="78"/>
      <c r="Z911" s="78"/>
    </row>
    <row r="912" spans="1:26" ht="12.75" customHeight="1">
      <c r="A912" s="195"/>
      <c r="B912" s="195"/>
      <c r="C912" s="196"/>
      <c r="D912" s="197"/>
      <c r="E912" s="196"/>
      <c r="F912" s="196"/>
      <c r="G912" s="78"/>
      <c r="H912" s="78"/>
      <c r="I912" s="78"/>
      <c r="J912" s="78"/>
      <c r="K912" s="78"/>
      <c r="L912" s="78"/>
      <c r="M912" s="78"/>
      <c r="N912" s="78"/>
      <c r="O912" s="78"/>
      <c r="P912" s="78"/>
      <c r="Q912" s="78"/>
      <c r="R912" s="78"/>
      <c r="S912" s="78"/>
      <c r="T912" s="78"/>
      <c r="U912" s="78"/>
      <c r="V912" s="78"/>
      <c r="W912" s="78"/>
      <c r="X912" s="78"/>
      <c r="Y912" s="78"/>
      <c r="Z912" s="78"/>
    </row>
    <row r="913" spans="1:26" ht="12.75" customHeight="1">
      <c r="A913" s="195"/>
      <c r="B913" s="195"/>
      <c r="C913" s="196"/>
      <c r="D913" s="197"/>
      <c r="E913" s="196"/>
      <c r="F913" s="196"/>
      <c r="G913" s="78"/>
      <c r="H913" s="78"/>
      <c r="I913" s="78"/>
      <c r="J913" s="78"/>
      <c r="K913" s="78"/>
      <c r="L913" s="78"/>
      <c r="M913" s="78"/>
      <c r="N913" s="78"/>
      <c r="O913" s="78"/>
      <c r="P913" s="78"/>
      <c r="Q913" s="78"/>
      <c r="R913" s="78"/>
      <c r="S913" s="78"/>
      <c r="T913" s="78"/>
      <c r="U913" s="78"/>
      <c r="V913" s="78"/>
      <c r="W913" s="78"/>
      <c r="X913" s="78"/>
      <c r="Y913" s="78"/>
      <c r="Z913" s="78"/>
    </row>
    <row r="914" spans="1:26" ht="12.75" customHeight="1">
      <c r="A914" s="195"/>
      <c r="B914" s="195"/>
      <c r="C914" s="196"/>
      <c r="D914" s="197"/>
      <c r="E914" s="196"/>
      <c r="F914" s="196"/>
      <c r="G914" s="78"/>
      <c r="H914" s="78"/>
      <c r="I914" s="78"/>
      <c r="J914" s="78"/>
      <c r="K914" s="78"/>
      <c r="L914" s="78"/>
      <c r="M914" s="78"/>
      <c r="N914" s="78"/>
      <c r="O914" s="78"/>
      <c r="P914" s="78"/>
      <c r="Q914" s="78"/>
      <c r="R914" s="78"/>
      <c r="S914" s="78"/>
      <c r="T914" s="78"/>
      <c r="U914" s="78"/>
      <c r="V914" s="78"/>
      <c r="W914" s="78"/>
      <c r="X914" s="78"/>
      <c r="Y914" s="78"/>
      <c r="Z914" s="78"/>
    </row>
    <row r="915" spans="1:26" ht="12.75" customHeight="1">
      <c r="A915" s="195"/>
      <c r="B915" s="195"/>
      <c r="C915" s="196"/>
      <c r="D915" s="197"/>
      <c r="E915" s="196"/>
      <c r="F915" s="196"/>
      <c r="G915" s="78"/>
      <c r="H915" s="78"/>
      <c r="I915" s="78"/>
      <c r="J915" s="78"/>
      <c r="K915" s="78"/>
      <c r="L915" s="78"/>
      <c r="M915" s="78"/>
      <c r="N915" s="78"/>
      <c r="O915" s="78"/>
      <c r="P915" s="78"/>
      <c r="Q915" s="78"/>
      <c r="R915" s="78"/>
      <c r="S915" s="78"/>
      <c r="T915" s="78"/>
      <c r="U915" s="78"/>
      <c r="V915" s="78"/>
      <c r="W915" s="78"/>
      <c r="X915" s="78"/>
      <c r="Y915" s="78"/>
      <c r="Z915" s="78"/>
    </row>
    <row r="916" spans="1:26" ht="12.75" customHeight="1">
      <c r="A916" s="195"/>
      <c r="B916" s="195"/>
      <c r="C916" s="196"/>
      <c r="D916" s="197"/>
      <c r="E916" s="196"/>
      <c r="F916" s="196"/>
      <c r="G916" s="78"/>
      <c r="H916" s="78"/>
      <c r="I916" s="78"/>
      <c r="J916" s="78"/>
      <c r="K916" s="78"/>
      <c r="L916" s="78"/>
      <c r="M916" s="78"/>
      <c r="N916" s="78"/>
      <c r="O916" s="78"/>
      <c r="P916" s="78"/>
      <c r="Q916" s="78"/>
      <c r="R916" s="78"/>
      <c r="S916" s="78"/>
      <c r="T916" s="78"/>
      <c r="U916" s="78"/>
      <c r="V916" s="78"/>
      <c r="W916" s="78"/>
      <c r="X916" s="78"/>
      <c r="Y916" s="78"/>
      <c r="Z916" s="78"/>
    </row>
    <row r="917" spans="1:26" ht="12.75" customHeight="1">
      <c r="A917" s="195"/>
      <c r="B917" s="195"/>
      <c r="C917" s="196"/>
      <c r="D917" s="197"/>
      <c r="E917" s="196"/>
      <c r="F917" s="196"/>
      <c r="G917" s="78"/>
      <c r="H917" s="78"/>
      <c r="I917" s="78"/>
      <c r="J917" s="78"/>
      <c r="K917" s="78"/>
      <c r="L917" s="78"/>
      <c r="M917" s="78"/>
      <c r="N917" s="78"/>
      <c r="O917" s="78"/>
      <c r="P917" s="78"/>
      <c r="Q917" s="78"/>
      <c r="R917" s="78"/>
      <c r="S917" s="78"/>
      <c r="T917" s="78"/>
      <c r="U917" s="78"/>
      <c r="V917" s="78"/>
      <c r="W917" s="78"/>
      <c r="X917" s="78"/>
      <c r="Y917" s="78"/>
      <c r="Z917" s="78"/>
    </row>
    <row r="918" spans="1:26" ht="12.75" customHeight="1">
      <c r="A918" s="195"/>
      <c r="B918" s="195"/>
      <c r="C918" s="196"/>
      <c r="D918" s="197"/>
      <c r="E918" s="196"/>
      <c r="F918" s="196"/>
      <c r="G918" s="78"/>
      <c r="H918" s="78"/>
      <c r="I918" s="78"/>
      <c r="J918" s="78"/>
      <c r="K918" s="78"/>
      <c r="L918" s="78"/>
      <c r="M918" s="78"/>
      <c r="N918" s="78"/>
      <c r="O918" s="78"/>
      <c r="P918" s="78"/>
      <c r="Q918" s="78"/>
      <c r="R918" s="78"/>
      <c r="S918" s="78"/>
      <c r="T918" s="78"/>
      <c r="U918" s="78"/>
      <c r="V918" s="78"/>
      <c r="W918" s="78"/>
      <c r="X918" s="78"/>
      <c r="Y918" s="78"/>
      <c r="Z918" s="78"/>
    </row>
    <row r="919" spans="1:26" ht="12.75" customHeight="1">
      <c r="A919" s="195"/>
      <c r="B919" s="195"/>
      <c r="C919" s="196"/>
      <c r="D919" s="197"/>
      <c r="E919" s="196"/>
      <c r="F919" s="196"/>
      <c r="G919" s="78"/>
      <c r="H919" s="78"/>
      <c r="I919" s="78"/>
      <c r="J919" s="78"/>
      <c r="K919" s="78"/>
      <c r="L919" s="78"/>
      <c r="M919" s="78"/>
      <c r="N919" s="78"/>
      <c r="O919" s="78"/>
      <c r="P919" s="78"/>
      <c r="Q919" s="78"/>
      <c r="R919" s="78"/>
      <c r="S919" s="78"/>
      <c r="T919" s="78"/>
      <c r="U919" s="78"/>
      <c r="V919" s="78"/>
      <c r="W919" s="78"/>
      <c r="X919" s="78"/>
      <c r="Y919" s="78"/>
      <c r="Z919" s="78"/>
    </row>
    <row r="920" spans="1:26" ht="12.75" customHeight="1">
      <c r="A920" s="195"/>
      <c r="B920" s="195"/>
      <c r="C920" s="196"/>
      <c r="D920" s="197"/>
      <c r="E920" s="196"/>
      <c r="F920" s="196"/>
      <c r="G920" s="78"/>
      <c r="H920" s="78"/>
      <c r="I920" s="78"/>
      <c r="J920" s="78"/>
      <c r="K920" s="78"/>
      <c r="L920" s="78"/>
      <c r="M920" s="78"/>
      <c r="N920" s="78"/>
      <c r="O920" s="78"/>
      <c r="P920" s="78"/>
      <c r="Q920" s="78"/>
      <c r="R920" s="78"/>
      <c r="S920" s="78"/>
      <c r="T920" s="78"/>
      <c r="U920" s="78"/>
      <c r="V920" s="78"/>
      <c r="W920" s="78"/>
      <c r="X920" s="78"/>
      <c r="Y920" s="78"/>
      <c r="Z920" s="78"/>
    </row>
    <row r="921" spans="1:26" ht="12.75" customHeight="1">
      <c r="A921" s="195"/>
      <c r="B921" s="195"/>
      <c r="C921" s="196"/>
      <c r="D921" s="197"/>
      <c r="E921" s="196"/>
      <c r="F921" s="196"/>
      <c r="G921" s="78"/>
      <c r="H921" s="78"/>
      <c r="I921" s="78"/>
      <c r="J921" s="78"/>
      <c r="K921" s="78"/>
      <c r="L921" s="78"/>
      <c r="M921" s="78"/>
      <c r="N921" s="78"/>
      <c r="O921" s="78"/>
      <c r="P921" s="78"/>
      <c r="Q921" s="78"/>
      <c r="R921" s="78"/>
      <c r="S921" s="78"/>
      <c r="T921" s="78"/>
      <c r="U921" s="78"/>
      <c r="V921" s="78"/>
      <c r="W921" s="78"/>
      <c r="X921" s="78"/>
      <c r="Y921" s="78"/>
      <c r="Z921" s="78"/>
    </row>
    <row r="922" spans="1:26" ht="12.75" customHeight="1">
      <c r="A922" s="195"/>
      <c r="B922" s="195"/>
      <c r="C922" s="196"/>
      <c r="D922" s="197"/>
      <c r="E922" s="196"/>
      <c r="F922" s="196"/>
      <c r="G922" s="78"/>
      <c r="H922" s="78"/>
      <c r="I922" s="78"/>
      <c r="J922" s="78"/>
      <c r="K922" s="78"/>
      <c r="L922" s="78"/>
      <c r="M922" s="78"/>
      <c r="N922" s="78"/>
      <c r="O922" s="78"/>
      <c r="P922" s="78"/>
      <c r="Q922" s="78"/>
      <c r="R922" s="78"/>
      <c r="S922" s="78"/>
      <c r="T922" s="78"/>
      <c r="U922" s="78"/>
      <c r="V922" s="78"/>
      <c r="W922" s="78"/>
      <c r="X922" s="78"/>
      <c r="Y922" s="78"/>
      <c r="Z922" s="78"/>
    </row>
    <row r="923" spans="1:26" ht="12.75" customHeight="1">
      <c r="A923" s="195"/>
      <c r="B923" s="195"/>
      <c r="C923" s="196"/>
      <c r="D923" s="197"/>
      <c r="E923" s="196"/>
      <c r="F923" s="196"/>
      <c r="G923" s="78"/>
      <c r="H923" s="78"/>
      <c r="I923" s="78"/>
      <c r="J923" s="78"/>
      <c r="K923" s="78"/>
      <c r="L923" s="78"/>
      <c r="M923" s="78"/>
      <c r="N923" s="78"/>
      <c r="O923" s="78"/>
      <c r="P923" s="78"/>
      <c r="Q923" s="78"/>
      <c r="R923" s="78"/>
      <c r="S923" s="78"/>
      <c r="T923" s="78"/>
      <c r="U923" s="78"/>
      <c r="V923" s="78"/>
      <c r="W923" s="78"/>
      <c r="X923" s="78"/>
      <c r="Y923" s="78"/>
      <c r="Z923" s="78"/>
    </row>
    <row r="924" spans="1:26" ht="12.75" customHeight="1">
      <c r="A924" s="195"/>
      <c r="B924" s="195"/>
      <c r="C924" s="196"/>
      <c r="D924" s="197"/>
      <c r="E924" s="196"/>
      <c r="F924" s="196"/>
      <c r="G924" s="78"/>
      <c r="H924" s="78"/>
      <c r="I924" s="78"/>
      <c r="J924" s="78"/>
      <c r="K924" s="78"/>
      <c r="L924" s="78"/>
      <c r="M924" s="78"/>
      <c r="N924" s="78"/>
      <c r="O924" s="78"/>
      <c r="P924" s="78"/>
      <c r="Q924" s="78"/>
      <c r="R924" s="78"/>
      <c r="S924" s="78"/>
      <c r="T924" s="78"/>
      <c r="U924" s="78"/>
      <c r="V924" s="78"/>
      <c r="W924" s="78"/>
      <c r="X924" s="78"/>
      <c r="Y924" s="78"/>
      <c r="Z924" s="78"/>
    </row>
    <row r="925" spans="1:26" ht="12.75" customHeight="1">
      <c r="A925" s="195"/>
      <c r="B925" s="195"/>
      <c r="C925" s="196"/>
      <c r="D925" s="197"/>
      <c r="E925" s="196"/>
      <c r="F925" s="196"/>
      <c r="G925" s="78"/>
      <c r="H925" s="78"/>
      <c r="I925" s="78"/>
      <c r="J925" s="78"/>
      <c r="K925" s="78"/>
      <c r="L925" s="78"/>
      <c r="M925" s="78"/>
      <c r="N925" s="78"/>
      <c r="O925" s="78"/>
      <c r="P925" s="78"/>
      <c r="Q925" s="78"/>
      <c r="R925" s="78"/>
      <c r="S925" s="78"/>
      <c r="T925" s="78"/>
      <c r="U925" s="78"/>
      <c r="V925" s="78"/>
      <c r="W925" s="78"/>
      <c r="X925" s="78"/>
      <c r="Y925" s="78"/>
      <c r="Z925" s="78"/>
    </row>
    <row r="926" spans="1:26" ht="12.75" customHeight="1">
      <c r="A926" s="195"/>
      <c r="B926" s="195"/>
      <c r="C926" s="196"/>
      <c r="D926" s="197"/>
      <c r="E926" s="196"/>
      <c r="F926" s="196"/>
      <c r="G926" s="78"/>
      <c r="H926" s="78"/>
      <c r="I926" s="78"/>
      <c r="J926" s="78"/>
      <c r="K926" s="78"/>
      <c r="L926" s="78"/>
      <c r="M926" s="78"/>
      <c r="N926" s="78"/>
      <c r="O926" s="78"/>
      <c r="P926" s="78"/>
      <c r="Q926" s="78"/>
      <c r="R926" s="78"/>
      <c r="S926" s="78"/>
      <c r="T926" s="78"/>
      <c r="U926" s="78"/>
      <c r="V926" s="78"/>
      <c r="W926" s="78"/>
      <c r="X926" s="78"/>
      <c r="Y926" s="78"/>
      <c r="Z926" s="78"/>
    </row>
    <row r="927" spans="1:26" ht="12.75" customHeight="1">
      <c r="A927" s="195"/>
      <c r="B927" s="195"/>
      <c r="C927" s="196"/>
      <c r="D927" s="197"/>
      <c r="E927" s="196"/>
      <c r="F927" s="196"/>
      <c r="G927" s="78"/>
      <c r="H927" s="78"/>
      <c r="I927" s="78"/>
      <c r="J927" s="78"/>
      <c r="K927" s="78"/>
      <c r="L927" s="78"/>
      <c r="M927" s="78"/>
      <c r="N927" s="78"/>
      <c r="O927" s="78"/>
      <c r="P927" s="78"/>
      <c r="Q927" s="78"/>
      <c r="R927" s="78"/>
      <c r="S927" s="78"/>
      <c r="T927" s="78"/>
      <c r="U927" s="78"/>
      <c r="V927" s="78"/>
      <c r="W927" s="78"/>
      <c r="X927" s="78"/>
      <c r="Y927" s="78"/>
      <c r="Z927" s="78"/>
    </row>
    <row r="928" spans="1:26" ht="12.75" customHeight="1">
      <c r="A928" s="195"/>
      <c r="B928" s="195"/>
      <c r="C928" s="196"/>
      <c r="D928" s="197"/>
      <c r="E928" s="196"/>
      <c r="F928" s="196"/>
      <c r="G928" s="78"/>
      <c r="H928" s="78"/>
      <c r="I928" s="78"/>
      <c r="J928" s="78"/>
      <c r="K928" s="78"/>
      <c r="L928" s="78"/>
      <c r="M928" s="78"/>
      <c r="N928" s="78"/>
      <c r="O928" s="78"/>
      <c r="P928" s="78"/>
      <c r="Q928" s="78"/>
      <c r="R928" s="78"/>
      <c r="S928" s="78"/>
      <c r="T928" s="78"/>
      <c r="U928" s="78"/>
      <c r="V928" s="78"/>
      <c r="W928" s="78"/>
      <c r="X928" s="78"/>
      <c r="Y928" s="78"/>
      <c r="Z928" s="78"/>
    </row>
    <row r="929" spans="1:26" ht="12.75" customHeight="1">
      <c r="A929" s="195"/>
      <c r="B929" s="195"/>
      <c r="C929" s="196"/>
      <c r="D929" s="197"/>
      <c r="E929" s="196"/>
      <c r="F929" s="196"/>
      <c r="G929" s="78"/>
      <c r="H929" s="78"/>
      <c r="I929" s="78"/>
      <c r="J929" s="78"/>
      <c r="K929" s="78"/>
      <c r="L929" s="78"/>
      <c r="M929" s="78"/>
      <c r="N929" s="78"/>
      <c r="O929" s="78"/>
      <c r="P929" s="78"/>
      <c r="Q929" s="78"/>
      <c r="R929" s="78"/>
      <c r="S929" s="78"/>
      <c r="T929" s="78"/>
      <c r="U929" s="78"/>
      <c r="V929" s="78"/>
      <c r="W929" s="78"/>
      <c r="X929" s="78"/>
      <c r="Y929" s="78"/>
      <c r="Z929" s="78"/>
    </row>
    <row r="930" spans="1:26" ht="12.75" customHeight="1">
      <c r="A930" s="195"/>
      <c r="B930" s="195"/>
      <c r="C930" s="196"/>
      <c r="D930" s="197"/>
      <c r="E930" s="196"/>
      <c r="F930" s="196"/>
      <c r="G930" s="78"/>
      <c r="H930" s="78"/>
      <c r="I930" s="78"/>
      <c r="J930" s="78"/>
      <c r="K930" s="78"/>
      <c r="L930" s="78"/>
      <c r="M930" s="78"/>
      <c r="N930" s="78"/>
      <c r="O930" s="78"/>
      <c r="P930" s="78"/>
      <c r="Q930" s="78"/>
      <c r="R930" s="78"/>
      <c r="S930" s="78"/>
      <c r="T930" s="78"/>
      <c r="U930" s="78"/>
      <c r="V930" s="78"/>
      <c r="W930" s="78"/>
      <c r="X930" s="78"/>
      <c r="Y930" s="78"/>
      <c r="Z930" s="78"/>
    </row>
    <row r="931" spans="1:26" ht="12.75" customHeight="1">
      <c r="A931" s="195"/>
      <c r="B931" s="195"/>
      <c r="C931" s="196"/>
      <c r="D931" s="197"/>
      <c r="E931" s="196"/>
      <c r="F931" s="196"/>
      <c r="G931" s="78"/>
      <c r="H931" s="78"/>
      <c r="I931" s="78"/>
      <c r="J931" s="78"/>
      <c r="K931" s="78"/>
      <c r="L931" s="78"/>
      <c r="M931" s="78"/>
      <c r="N931" s="78"/>
      <c r="O931" s="78"/>
      <c r="P931" s="78"/>
      <c r="Q931" s="78"/>
      <c r="R931" s="78"/>
      <c r="S931" s="78"/>
      <c r="T931" s="78"/>
      <c r="U931" s="78"/>
      <c r="V931" s="78"/>
      <c r="W931" s="78"/>
      <c r="X931" s="78"/>
      <c r="Y931" s="78"/>
      <c r="Z931" s="78"/>
    </row>
    <row r="932" spans="1:26" ht="12.75" customHeight="1">
      <c r="A932" s="195"/>
      <c r="B932" s="195"/>
      <c r="C932" s="196"/>
      <c r="D932" s="197"/>
      <c r="E932" s="196"/>
      <c r="F932" s="196"/>
      <c r="G932" s="78"/>
      <c r="H932" s="78"/>
      <c r="I932" s="78"/>
      <c r="J932" s="78"/>
      <c r="K932" s="78"/>
      <c r="L932" s="78"/>
      <c r="M932" s="78"/>
      <c r="N932" s="78"/>
      <c r="O932" s="78"/>
      <c r="P932" s="78"/>
      <c r="Q932" s="78"/>
      <c r="R932" s="78"/>
      <c r="S932" s="78"/>
      <c r="T932" s="78"/>
      <c r="U932" s="78"/>
      <c r="V932" s="78"/>
      <c r="W932" s="78"/>
      <c r="X932" s="78"/>
      <c r="Y932" s="78"/>
      <c r="Z932" s="78"/>
    </row>
    <row r="933" spans="1:26" ht="12.75" customHeight="1">
      <c r="A933" s="195"/>
      <c r="B933" s="195"/>
      <c r="C933" s="196"/>
      <c r="D933" s="197"/>
      <c r="E933" s="196"/>
      <c r="F933" s="196"/>
      <c r="G933" s="78"/>
      <c r="H933" s="78"/>
      <c r="I933" s="78"/>
      <c r="J933" s="78"/>
      <c r="K933" s="78"/>
      <c r="L933" s="78"/>
      <c r="M933" s="78"/>
      <c r="N933" s="78"/>
      <c r="O933" s="78"/>
      <c r="P933" s="78"/>
      <c r="Q933" s="78"/>
      <c r="R933" s="78"/>
      <c r="S933" s="78"/>
      <c r="T933" s="78"/>
      <c r="U933" s="78"/>
      <c r="V933" s="78"/>
      <c r="W933" s="78"/>
      <c r="X933" s="78"/>
      <c r="Y933" s="78"/>
      <c r="Z933" s="78"/>
    </row>
    <row r="934" spans="1:26" ht="12.75" customHeight="1">
      <c r="A934" s="195"/>
      <c r="B934" s="195"/>
      <c r="C934" s="196"/>
      <c r="D934" s="197"/>
      <c r="E934" s="196"/>
      <c r="F934" s="196"/>
      <c r="G934" s="78"/>
      <c r="H934" s="78"/>
      <c r="I934" s="78"/>
      <c r="J934" s="78"/>
      <c r="K934" s="78"/>
      <c r="L934" s="78"/>
      <c r="M934" s="78"/>
      <c r="N934" s="78"/>
      <c r="O934" s="78"/>
      <c r="P934" s="78"/>
      <c r="Q934" s="78"/>
      <c r="R934" s="78"/>
      <c r="S934" s="78"/>
      <c r="T934" s="78"/>
      <c r="U934" s="78"/>
      <c r="V934" s="78"/>
      <c r="W934" s="78"/>
      <c r="X934" s="78"/>
      <c r="Y934" s="78"/>
      <c r="Z934" s="78"/>
    </row>
    <row r="935" spans="1:26" ht="12.75" customHeight="1">
      <c r="A935" s="195"/>
      <c r="B935" s="195"/>
      <c r="C935" s="196"/>
      <c r="D935" s="197"/>
      <c r="E935" s="196"/>
      <c r="F935" s="196"/>
      <c r="G935" s="78"/>
      <c r="H935" s="78"/>
      <c r="I935" s="78"/>
      <c r="J935" s="78"/>
      <c r="K935" s="78"/>
      <c r="L935" s="78"/>
      <c r="M935" s="78"/>
      <c r="N935" s="78"/>
      <c r="O935" s="78"/>
      <c r="P935" s="78"/>
      <c r="Q935" s="78"/>
      <c r="R935" s="78"/>
      <c r="S935" s="78"/>
      <c r="T935" s="78"/>
      <c r="U935" s="78"/>
      <c r="V935" s="78"/>
      <c r="W935" s="78"/>
      <c r="X935" s="78"/>
      <c r="Y935" s="78"/>
      <c r="Z935" s="78"/>
    </row>
    <row r="936" spans="1:26" ht="12.75" customHeight="1">
      <c r="A936" s="195"/>
      <c r="B936" s="195"/>
      <c r="C936" s="196"/>
      <c r="D936" s="197"/>
      <c r="E936" s="196"/>
      <c r="F936" s="196"/>
      <c r="G936" s="78"/>
      <c r="H936" s="78"/>
      <c r="I936" s="78"/>
      <c r="J936" s="78"/>
      <c r="K936" s="78"/>
      <c r="L936" s="78"/>
      <c r="M936" s="78"/>
      <c r="N936" s="78"/>
      <c r="O936" s="78"/>
      <c r="P936" s="78"/>
      <c r="Q936" s="78"/>
      <c r="R936" s="78"/>
      <c r="S936" s="78"/>
      <c r="T936" s="78"/>
      <c r="U936" s="78"/>
      <c r="V936" s="78"/>
      <c r="W936" s="78"/>
      <c r="X936" s="78"/>
      <c r="Y936" s="78"/>
      <c r="Z936" s="78"/>
    </row>
    <row r="937" spans="1:26" ht="12.75" customHeight="1">
      <c r="A937" s="195"/>
      <c r="B937" s="195"/>
      <c r="C937" s="196"/>
      <c r="D937" s="197"/>
      <c r="E937" s="196"/>
      <c r="F937" s="196"/>
      <c r="G937" s="78"/>
      <c r="H937" s="78"/>
      <c r="I937" s="78"/>
      <c r="J937" s="78"/>
      <c r="K937" s="78"/>
      <c r="L937" s="78"/>
      <c r="M937" s="78"/>
      <c r="N937" s="78"/>
      <c r="O937" s="78"/>
      <c r="P937" s="78"/>
      <c r="Q937" s="78"/>
      <c r="R937" s="78"/>
      <c r="S937" s="78"/>
      <c r="T937" s="78"/>
      <c r="U937" s="78"/>
      <c r="V937" s="78"/>
      <c r="W937" s="78"/>
      <c r="X937" s="78"/>
      <c r="Y937" s="78"/>
      <c r="Z937" s="78"/>
    </row>
    <row r="938" spans="1:26" ht="12.75" customHeight="1">
      <c r="A938" s="195"/>
      <c r="B938" s="195"/>
      <c r="C938" s="196"/>
      <c r="D938" s="197"/>
      <c r="E938" s="196"/>
      <c r="F938" s="196"/>
      <c r="G938" s="78"/>
      <c r="H938" s="78"/>
      <c r="I938" s="78"/>
      <c r="J938" s="78"/>
      <c r="K938" s="78"/>
      <c r="L938" s="78"/>
      <c r="M938" s="78"/>
      <c r="N938" s="78"/>
      <c r="O938" s="78"/>
      <c r="P938" s="78"/>
      <c r="Q938" s="78"/>
      <c r="R938" s="78"/>
      <c r="S938" s="78"/>
      <c r="T938" s="78"/>
      <c r="U938" s="78"/>
      <c r="V938" s="78"/>
      <c r="W938" s="78"/>
      <c r="X938" s="78"/>
      <c r="Y938" s="78"/>
      <c r="Z938" s="78"/>
    </row>
    <row r="939" spans="1:26" ht="12.75" customHeight="1">
      <c r="A939" s="195"/>
      <c r="B939" s="195"/>
      <c r="C939" s="196"/>
      <c r="D939" s="197"/>
      <c r="E939" s="196"/>
      <c r="F939" s="196"/>
      <c r="G939" s="78"/>
      <c r="H939" s="78"/>
      <c r="I939" s="78"/>
      <c r="J939" s="78"/>
      <c r="K939" s="78"/>
      <c r="L939" s="78"/>
      <c r="M939" s="78"/>
      <c r="N939" s="78"/>
      <c r="O939" s="78"/>
      <c r="P939" s="78"/>
      <c r="Q939" s="78"/>
      <c r="R939" s="78"/>
      <c r="S939" s="78"/>
      <c r="T939" s="78"/>
      <c r="U939" s="78"/>
      <c r="V939" s="78"/>
      <c r="W939" s="78"/>
      <c r="X939" s="78"/>
      <c r="Y939" s="78"/>
      <c r="Z939" s="78"/>
    </row>
    <row r="940" spans="1:26" ht="12.75" customHeight="1">
      <c r="A940" s="195"/>
      <c r="B940" s="195"/>
      <c r="C940" s="196"/>
      <c r="D940" s="197"/>
      <c r="E940" s="196"/>
      <c r="F940" s="196"/>
      <c r="G940" s="78"/>
      <c r="H940" s="78"/>
      <c r="I940" s="78"/>
      <c r="J940" s="78"/>
      <c r="K940" s="78"/>
      <c r="L940" s="78"/>
      <c r="M940" s="78"/>
      <c r="N940" s="78"/>
      <c r="O940" s="78"/>
      <c r="P940" s="78"/>
      <c r="Q940" s="78"/>
      <c r="R940" s="78"/>
      <c r="S940" s="78"/>
      <c r="T940" s="78"/>
      <c r="U940" s="78"/>
      <c r="V940" s="78"/>
      <c r="W940" s="78"/>
      <c r="X940" s="78"/>
      <c r="Y940" s="78"/>
      <c r="Z940" s="78"/>
    </row>
    <row r="941" spans="1:26" ht="12.75" customHeight="1">
      <c r="A941" s="195"/>
      <c r="B941" s="195"/>
      <c r="C941" s="196"/>
      <c r="D941" s="197"/>
      <c r="E941" s="196"/>
      <c r="F941" s="196"/>
      <c r="G941" s="78"/>
      <c r="H941" s="78"/>
      <c r="I941" s="78"/>
      <c r="J941" s="78"/>
      <c r="K941" s="78"/>
      <c r="L941" s="78"/>
      <c r="M941" s="78"/>
      <c r="N941" s="78"/>
      <c r="O941" s="78"/>
      <c r="P941" s="78"/>
      <c r="Q941" s="78"/>
      <c r="R941" s="78"/>
      <c r="S941" s="78"/>
      <c r="T941" s="78"/>
      <c r="U941" s="78"/>
      <c r="V941" s="78"/>
      <c r="W941" s="78"/>
      <c r="X941" s="78"/>
      <c r="Y941" s="78"/>
      <c r="Z941" s="78"/>
    </row>
    <row r="942" spans="1:26" ht="12.75" customHeight="1">
      <c r="A942" s="195"/>
      <c r="B942" s="195"/>
      <c r="C942" s="196"/>
      <c r="D942" s="197"/>
      <c r="E942" s="196"/>
      <c r="F942" s="196"/>
      <c r="G942" s="78"/>
      <c r="H942" s="78"/>
      <c r="I942" s="78"/>
      <c r="J942" s="78"/>
      <c r="K942" s="78"/>
      <c r="L942" s="78"/>
      <c r="M942" s="78"/>
      <c r="N942" s="78"/>
      <c r="O942" s="78"/>
      <c r="P942" s="78"/>
      <c r="Q942" s="78"/>
      <c r="R942" s="78"/>
      <c r="S942" s="78"/>
      <c r="T942" s="78"/>
      <c r="U942" s="78"/>
      <c r="V942" s="78"/>
      <c r="W942" s="78"/>
      <c r="X942" s="78"/>
      <c r="Y942" s="78"/>
      <c r="Z942" s="78"/>
    </row>
    <row r="943" spans="1:26" ht="12.75" customHeight="1">
      <c r="A943" s="195"/>
      <c r="B943" s="195"/>
      <c r="C943" s="196"/>
      <c r="D943" s="197"/>
      <c r="E943" s="196"/>
      <c r="F943" s="196"/>
      <c r="G943" s="78"/>
      <c r="H943" s="78"/>
      <c r="I943" s="78"/>
      <c r="J943" s="78"/>
      <c r="K943" s="78"/>
      <c r="L943" s="78"/>
      <c r="M943" s="78"/>
      <c r="N943" s="78"/>
      <c r="O943" s="78"/>
      <c r="P943" s="78"/>
      <c r="Q943" s="78"/>
      <c r="R943" s="78"/>
      <c r="S943" s="78"/>
      <c r="T943" s="78"/>
      <c r="U943" s="78"/>
      <c r="V943" s="78"/>
      <c r="W943" s="78"/>
      <c r="X943" s="78"/>
      <c r="Y943" s="78"/>
      <c r="Z943" s="78"/>
    </row>
    <row r="944" spans="1:26" ht="12.75" customHeight="1">
      <c r="A944" s="195"/>
      <c r="B944" s="195"/>
      <c r="C944" s="196"/>
      <c r="D944" s="197"/>
      <c r="E944" s="196"/>
      <c r="F944" s="196"/>
      <c r="G944" s="78"/>
      <c r="H944" s="78"/>
      <c r="I944" s="78"/>
      <c r="J944" s="78"/>
      <c r="K944" s="78"/>
      <c r="L944" s="78"/>
      <c r="M944" s="78"/>
      <c r="N944" s="78"/>
      <c r="O944" s="78"/>
      <c r="P944" s="78"/>
      <c r="Q944" s="78"/>
      <c r="R944" s="78"/>
      <c r="S944" s="78"/>
      <c r="T944" s="78"/>
      <c r="U944" s="78"/>
      <c r="V944" s="78"/>
      <c r="W944" s="78"/>
      <c r="X944" s="78"/>
      <c r="Y944" s="78"/>
      <c r="Z944" s="78"/>
    </row>
    <row r="945" spans="1:26" ht="12.75" customHeight="1">
      <c r="A945" s="195"/>
      <c r="B945" s="195"/>
      <c r="C945" s="196"/>
      <c r="D945" s="197"/>
      <c r="E945" s="196"/>
      <c r="F945" s="196"/>
      <c r="G945" s="78"/>
      <c r="H945" s="78"/>
      <c r="I945" s="78"/>
      <c r="J945" s="78"/>
      <c r="K945" s="78"/>
      <c r="L945" s="78"/>
      <c r="M945" s="78"/>
      <c r="N945" s="78"/>
      <c r="O945" s="78"/>
      <c r="P945" s="78"/>
      <c r="Q945" s="78"/>
      <c r="R945" s="78"/>
      <c r="S945" s="78"/>
      <c r="T945" s="78"/>
      <c r="U945" s="78"/>
      <c r="V945" s="78"/>
      <c r="W945" s="78"/>
      <c r="X945" s="78"/>
      <c r="Y945" s="78"/>
      <c r="Z945" s="78"/>
    </row>
    <row r="946" spans="1:26" ht="12.75" customHeight="1">
      <c r="A946" s="195"/>
      <c r="B946" s="195"/>
      <c r="C946" s="196"/>
      <c r="D946" s="197"/>
      <c r="E946" s="196"/>
      <c r="F946" s="196"/>
      <c r="G946" s="78"/>
      <c r="H946" s="78"/>
      <c r="I946" s="78"/>
      <c r="J946" s="78"/>
      <c r="K946" s="78"/>
      <c r="L946" s="78"/>
      <c r="M946" s="78"/>
      <c r="N946" s="78"/>
      <c r="O946" s="78"/>
      <c r="P946" s="78"/>
      <c r="Q946" s="78"/>
      <c r="R946" s="78"/>
      <c r="S946" s="78"/>
      <c r="T946" s="78"/>
      <c r="U946" s="78"/>
      <c r="V946" s="78"/>
      <c r="W946" s="78"/>
      <c r="X946" s="78"/>
      <c r="Y946" s="78"/>
      <c r="Z946" s="78"/>
    </row>
    <row r="947" spans="1:26" ht="12.75" customHeight="1">
      <c r="A947" s="195"/>
      <c r="B947" s="195"/>
      <c r="C947" s="196"/>
      <c r="D947" s="197"/>
      <c r="E947" s="196"/>
      <c r="F947" s="196"/>
      <c r="G947" s="78"/>
      <c r="H947" s="78"/>
      <c r="I947" s="78"/>
      <c r="J947" s="78"/>
      <c r="K947" s="78"/>
      <c r="L947" s="78"/>
      <c r="M947" s="78"/>
      <c r="N947" s="78"/>
      <c r="O947" s="78"/>
      <c r="P947" s="78"/>
      <c r="Q947" s="78"/>
      <c r="R947" s="78"/>
      <c r="S947" s="78"/>
      <c r="T947" s="78"/>
      <c r="U947" s="78"/>
      <c r="V947" s="78"/>
      <c r="W947" s="78"/>
      <c r="X947" s="78"/>
      <c r="Y947" s="78"/>
      <c r="Z947" s="78"/>
    </row>
    <row r="948" spans="1:26" ht="12.75" customHeight="1">
      <c r="A948" s="195"/>
      <c r="B948" s="195"/>
      <c r="C948" s="196"/>
      <c r="D948" s="197"/>
      <c r="E948" s="196"/>
      <c r="F948" s="196"/>
      <c r="G948" s="78"/>
      <c r="H948" s="78"/>
      <c r="I948" s="78"/>
      <c r="J948" s="78"/>
      <c r="K948" s="78"/>
      <c r="L948" s="78"/>
      <c r="M948" s="78"/>
      <c r="N948" s="78"/>
      <c r="O948" s="78"/>
      <c r="P948" s="78"/>
      <c r="Q948" s="78"/>
      <c r="R948" s="78"/>
      <c r="S948" s="78"/>
      <c r="T948" s="78"/>
      <c r="U948" s="78"/>
      <c r="V948" s="78"/>
      <c r="W948" s="78"/>
      <c r="X948" s="78"/>
      <c r="Y948" s="78"/>
      <c r="Z948" s="78"/>
    </row>
    <row r="949" spans="1:26" ht="12.75" customHeight="1">
      <c r="A949" s="195"/>
      <c r="B949" s="195"/>
      <c r="C949" s="196"/>
      <c r="D949" s="197"/>
      <c r="E949" s="196"/>
      <c r="F949" s="196"/>
      <c r="G949" s="78"/>
      <c r="H949" s="78"/>
      <c r="I949" s="78"/>
      <c r="J949" s="78"/>
      <c r="K949" s="78"/>
      <c r="L949" s="78"/>
      <c r="M949" s="78"/>
      <c r="N949" s="78"/>
      <c r="O949" s="78"/>
      <c r="P949" s="78"/>
      <c r="Q949" s="78"/>
      <c r="R949" s="78"/>
      <c r="S949" s="78"/>
      <c r="T949" s="78"/>
      <c r="U949" s="78"/>
      <c r="V949" s="78"/>
      <c r="W949" s="78"/>
      <c r="X949" s="78"/>
      <c r="Y949" s="78"/>
      <c r="Z949" s="78"/>
    </row>
    <row r="950" spans="1:26" ht="12.75" customHeight="1">
      <c r="A950" s="195"/>
      <c r="B950" s="195"/>
      <c r="C950" s="196"/>
      <c r="D950" s="197"/>
      <c r="E950" s="196"/>
      <c r="F950" s="196"/>
      <c r="G950" s="78"/>
      <c r="H950" s="78"/>
      <c r="I950" s="78"/>
      <c r="J950" s="78"/>
      <c r="K950" s="78"/>
      <c r="L950" s="78"/>
      <c r="M950" s="78"/>
      <c r="N950" s="78"/>
      <c r="O950" s="78"/>
      <c r="P950" s="78"/>
      <c r="Q950" s="78"/>
      <c r="R950" s="78"/>
      <c r="S950" s="78"/>
      <c r="T950" s="78"/>
      <c r="U950" s="78"/>
      <c r="V950" s="78"/>
      <c r="W950" s="78"/>
      <c r="X950" s="78"/>
      <c r="Y950" s="78"/>
      <c r="Z950" s="78"/>
    </row>
    <row r="951" spans="1:26" ht="12.75" customHeight="1">
      <c r="A951" s="195"/>
      <c r="B951" s="195"/>
      <c r="C951" s="196"/>
      <c r="D951" s="197"/>
      <c r="E951" s="196"/>
      <c r="F951" s="196"/>
      <c r="G951" s="78"/>
      <c r="H951" s="78"/>
      <c r="I951" s="78"/>
      <c r="J951" s="78"/>
      <c r="K951" s="78"/>
      <c r="L951" s="78"/>
      <c r="M951" s="78"/>
      <c r="N951" s="78"/>
      <c r="O951" s="78"/>
      <c r="P951" s="78"/>
      <c r="Q951" s="78"/>
      <c r="R951" s="78"/>
      <c r="S951" s="78"/>
      <c r="T951" s="78"/>
      <c r="U951" s="78"/>
      <c r="V951" s="78"/>
      <c r="W951" s="78"/>
      <c r="X951" s="78"/>
      <c r="Y951" s="78"/>
      <c r="Z951" s="78"/>
    </row>
    <row r="952" spans="1:26" ht="12.75" customHeight="1">
      <c r="A952" s="195"/>
      <c r="B952" s="195"/>
      <c r="C952" s="196"/>
      <c r="D952" s="197"/>
      <c r="E952" s="196"/>
      <c r="F952" s="196"/>
      <c r="G952" s="78"/>
      <c r="H952" s="78"/>
      <c r="I952" s="78"/>
      <c r="J952" s="78"/>
      <c r="K952" s="78"/>
      <c r="L952" s="78"/>
      <c r="M952" s="78"/>
      <c r="N952" s="78"/>
      <c r="O952" s="78"/>
      <c r="P952" s="78"/>
      <c r="Q952" s="78"/>
      <c r="R952" s="78"/>
      <c r="S952" s="78"/>
      <c r="T952" s="78"/>
      <c r="U952" s="78"/>
      <c r="V952" s="78"/>
      <c r="W952" s="78"/>
      <c r="X952" s="78"/>
      <c r="Y952" s="78"/>
      <c r="Z952" s="78"/>
    </row>
    <row r="953" spans="1:26" ht="12.75" customHeight="1">
      <c r="A953" s="195"/>
      <c r="B953" s="195"/>
      <c r="C953" s="196"/>
      <c r="D953" s="197"/>
      <c r="E953" s="196"/>
      <c r="F953" s="196"/>
      <c r="G953" s="78"/>
      <c r="H953" s="78"/>
      <c r="I953" s="78"/>
      <c r="J953" s="78"/>
      <c r="K953" s="78"/>
      <c r="L953" s="78"/>
      <c r="M953" s="78"/>
      <c r="N953" s="78"/>
      <c r="O953" s="78"/>
      <c r="P953" s="78"/>
      <c r="Q953" s="78"/>
      <c r="R953" s="78"/>
      <c r="S953" s="78"/>
      <c r="T953" s="78"/>
      <c r="U953" s="78"/>
      <c r="V953" s="78"/>
      <c r="W953" s="78"/>
      <c r="X953" s="78"/>
      <c r="Y953" s="78"/>
      <c r="Z953" s="78"/>
    </row>
    <row r="954" spans="1:26" ht="12.75" customHeight="1">
      <c r="A954" s="195"/>
      <c r="B954" s="195"/>
      <c r="C954" s="196"/>
      <c r="D954" s="197"/>
      <c r="E954" s="196"/>
      <c r="F954" s="196"/>
      <c r="G954" s="78"/>
      <c r="H954" s="78"/>
      <c r="I954" s="78"/>
      <c r="J954" s="78"/>
      <c r="K954" s="78"/>
      <c r="L954" s="78"/>
      <c r="M954" s="78"/>
      <c r="N954" s="78"/>
      <c r="O954" s="78"/>
      <c r="P954" s="78"/>
      <c r="Q954" s="78"/>
      <c r="R954" s="78"/>
      <c r="S954" s="78"/>
      <c r="T954" s="78"/>
      <c r="U954" s="78"/>
      <c r="V954" s="78"/>
      <c r="W954" s="78"/>
      <c r="X954" s="78"/>
      <c r="Y954" s="78"/>
      <c r="Z954" s="78"/>
    </row>
    <row r="955" spans="1:26" ht="12.75" customHeight="1">
      <c r="A955" s="195"/>
      <c r="B955" s="195"/>
      <c r="C955" s="196"/>
      <c r="D955" s="197"/>
      <c r="E955" s="196"/>
      <c r="F955" s="196"/>
      <c r="G955" s="78"/>
      <c r="H955" s="78"/>
      <c r="I955" s="78"/>
      <c r="J955" s="78"/>
      <c r="K955" s="78"/>
      <c r="L955" s="78"/>
      <c r="M955" s="78"/>
      <c r="N955" s="78"/>
      <c r="O955" s="78"/>
      <c r="P955" s="78"/>
      <c r="Q955" s="78"/>
      <c r="R955" s="78"/>
      <c r="S955" s="78"/>
      <c r="T955" s="78"/>
      <c r="U955" s="78"/>
      <c r="V955" s="78"/>
      <c r="W955" s="78"/>
      <c r="X955" s="78"/>
      <c r="Y955" s="78"/>
      <c r="Z955" s="78"/>
    </row>
    <row r="956" spans="1:26" ht="12.75" customHeight="1">
      <c r="A956" s="195"/>
      <c r="B956" s="195"/>
      <c r="C956" s="196"/>
      <c r="D956" s="197"/>
      <c r="E956" s="196"/>
      <c r="F956" s="196"/>
      <c r="G956" s="78"/>
      <c r="H956" s="78"/>
      <c r="I956" s="78"/>
      <c r="J956" s="78"/>
      <c r="K956" s="78"/>
      <c r="L956" s="78"/>
      <c r="M956" s="78"/>
      <c r="N956" s="78"/>
      <c r="O956" s="78"/>
      <c r="P956" s="78"/>
      <c r="Q956" s="78"/>
      <c r="R956" s="78"/>
      <c r="S956" s="78"/>
      <c r="T956" s="78"/>
      <c r="U956" s="78"/>
      <c r="V956" s="78"/>
      <c r="W956" s="78"/>
      <c r="X956" s="78"/>
      <c r="Y956" s="78"/>
      <c r="Z956" s="78"/>
    </row>
    <row r="957" spans="1:26" ht="12.75" customHeight="1">
      <c r="A957" s="195"/>
      <c r="B957" s="195"/>
      <c r="C957" s="196"/>
      <c r="D957" s="197"/>
      <c r="E957" s="196"/>
      <c r="F957" s="196"/>
      <c r="G957" s="78"/>
      <c r="H957" s="78"/>
      <c r="I957" s="78"/>
      <c r="J957" s="78"/>
      <c r="K957" s="78"/>
      <c r="L957" s="78"/>
      <c r="M957" s="78"/>
      <c r="N957" s="78"/>
      <c r="O957" s="78"/>
      <c r="P957" s="78"/>
      <c r="Q957" s="78"/>
      <c r="R957" s="78"/>
      <c r="S957" s="78"/>
      <c r="T957" s="78"/>
      <c r="U957" s="78"/>
      <c r="V957" s="78"/>
      <c r="W957" s="78"/>
      <c r="X957" s="78"/>
      <c r="Y957" s="78"/>
      <c r="Z957" s="78"/>
    </row>
    <row r="958" spans="1:26" ht="12.75" customHeight="1">
      <c r="A958" s="195"/>
      <c r="B958" s="195"/>
      <c r="C958" s="196"/>
      <c r="D958" s="197"/>
      <c r="E958" s="196"/>
      <c r="F958" s="196"/>
      <c r="G958" s="78"/>
      <c r="H958" s="78"/>
      <c r="I958" s="78"/>
      <c r="J958" s="78"/>
      <c r="K958" s="78"/>
      <c r="L958" s="78"/>
      <c r="M958" s="78"/>
      <c r="N958" s="78"/>
      <c r="O958" s="78"/>
      <c r="P958" s="78"/>
      <c r="Q958" s="78"/>
      <c r="R958" s="78"/>
      <c r="S958" s="78"/>
      <c r="T958" s="78"/>
      <c r="U958" s="78"/>
      <c r="V958" s="78"/>
      <c r="W958" s="78"/>
      <c r="X958" s="78"/>
      <c r="Y958" s="78"/>
      <c r="Z958" s="78"/>
    </row>
    <row r="959" spans="1:26" ht="12.75" customHeight="1">
      <c r="A959" s="195"/>
      <c r="B959" s="195"/>
      <c r="C959" s="196"/>
      <c r="D959" s="197"/>
      <c r="E959" s="196"/>
      <c r="F959" s="196"/>
      <c r="G959" s="78"/>
      <c r="H959" s="78"/>
      <c r="I959" s="78"/>
      <c r="J959" s="78"/>
      <c r="K959" s="78"/>
      <c r="L959" s="78"/>
      <c r="M959" s="78"/>
      <c r="N959" s="78"/>
      <c r="O959" s="78"/>
      <c r="P959" s="78"/>
      <c r="Q959" s="78"/>
      <c r="R959" s="78"/>
      <c r="S959" s="78"/>
      <c r="T959" s="78"/>
      <c r="U959" s="78"/>
      <c r="V959" s="78"/>
      <c r="W959" s="78"/>
      <c r="X959" s="78"/>
      <c r="Y959" s="78"/>
      <c r="Z959" s="78"/>
    </row>
    <row r="960" spans="1:26" ht="12.75" customHeight="1">
      <c r="A960" s="195"/>
      <c r="B960" s="195"/>
      <c r="C960" s="196"/>
      <c r="D960" s="197"/>
      <c r="E960" s="196"/>
      <c r="F960" s="196"/>
      <c r="G960" s="78"/>
      <c r="H960" s="78"/>
      <c r="I960" s="78"/>
      <c r="J960" s="78"/>
      <c r="K960" s="78"/>
      <c r="L960" s="78"/>
      <c r="M960" s="78"/>
      <c r="N960" s="78"/>
      <c r="O960" s="78"/>
      <c r="P960" s="78"/>
      <c r="Q960" s="78"/>
      <c r="R960" s="78"/>
      <c r="S960" s="78"/>
      <c r="T960" s="78"/>
      <c r="U960" s="78"/>
      <c r="V960" s="78"/>
      <c r="W960" s="78"/>
      <c r="X960" s="78"/>
      <c r="Y960" s="78"/>
      <c r="Z960" s="78"/>
    </row>
    <row r="961" spans="1:26" ht="12.75" customHeight="1">
      <c r="A961" s="195"/>
      <c r="B961" s="195"/>
      <c r="C961" s="196"/>
      <c r="D961" s="197"/>
      <c r="E961" s="196"/>
      <c r="F961" s="196"/>
      <c r="G961" s="78"/>
      <c r="H961" s="78"/>
      <c r="I961" s="78"/>
      <c r="J961" s="78"/>
      <c r="K961" s="78"/>
      <c r="L961" s="78"/>
      <c r="M961" s="78"/>
      <c r="N961" s="78"/>
      <c r="O961" s="78"/>
      <c r="P961" s="78"/>
      <c r="Q961" s="78"/>
      <c r="R961" s="78"/>
      <c r="S961" s="78"/>
      <c r="T961" s="78"/>
      <c r="U961" s="78"/>
      <c r="V961" s="78"/>
      <c r="W961" s="78"/>
      <c r="X961" s="78"/>
      <c r="Y961" s="78"/>
      <c r="Z961" s="78"/>
    </row>
    <row r="962" spans="1:26" ht="12.75" customHeight="1">
      <c r="A962" s="195"/>
      <c r="B962" s="195"/>
      <c r="C962" s="196"/>
      <c r="D962" s="197"/>
      <c r="E962" s="196"/>
      <c r="F962" s="196"/>
      <c r="G962" s="78"/>
      <c r="H962" s="78"/>
      <c r="I962" s="78"/>
      <c r="J962" s="78"/>
      <c r="K962" s="78"/>
      <c r="L962" s="78"/>
      <c r="M962" s="78"/>
      <c r="N962" s="78"/>
      <c r="O962" s="78"/>
      <c r="P962" s="78"/>
      <c r="Q962" s="78"/>
      <c r="R962" s="78"/>
      <c r="S962" s="78"/>
      <c r="T962" s="78"/>
      <c r="U962" s="78"/>
      <c r="V962" s="78"/>
      <c r="W962" s="78"/>
      <c r="X962" s="78"/>
      <c r="Y962" s="78"/>
      <c r="Z962" s="78"/>
    </row>
    <row r="963" spans="1:26" ht="12.75" customHeight="1">
      <c r="A963" s="195"/>
      <c r="B963" s="195"/>
      <c r="C963" s="196"/>
      <c r="D963" s="197"/>
      <c r="E963" s="196"/>
      <c r="F963" s="196"/>
      <c r="G963" s="78"/>
      <c r="H963" s="78"/>
      <c r="I963" s="78"/>
      <c r="J963" s="78"/>
      <c r="K963" s="78"/>
      <c r="L963" s="78"/>
      <c r="M963" s="78"/>
      <c r="N963" s="78"/>
      <c r="O963" s="78"/>
      <c r="P963" s="78"/>
      <c r="Q963" s="78"/>
      <c r="R963" s="78"/>
      <c r="S963" s="78"/>
      <c r="T963" s="78"/>
      <c r="U963" s="78"/>
      <c r="V963" s="78"/>
      <c r="W963" s="78"/>
      <c r="X963" s="78"/>
      <c r="Y963" s="78"/>
      <c r="Z963" s="78"/>
    </row>
    <row r="964" spans="1:26" ht="12.75" customHeight="1">
      <c r="A964" s="195"/>
      <c r="B964" s="195"/>
      <c r="C964" s="196"/>
      <c r="D964" s="197"/>
      <c r="E964" s="196"/>
      <c r="F964" s="196"/>
      <c r="G964" s="78"/>
      <c r="H964" s="78"/>
      <c r="I964" s="78"/>
      <c r="J964" s="78"/>
      <c r="K964" s="78"/>
      <c r="L964" s="78"/>
      <c r="M964" s="78"/>
      <c r="N964" s="78"/>
      <c r="O964" s="78"/>
      <c r="P964" s="78"/>
      <c r="Q964" s="78"/>
      <c r="R964" s="78"/>
      <c r="S964" s="78"/>
      <c r="T964" s="78"/>
      <c r="U964" s="78"/>
      <c r="V964" s="78"/>
      <c r="W964" s="78"/>
      <c r="X964" s="78"/>
      <c r="Y964" s="78"/>
      <c r="Z964" s="78"/>
    </row>
    <row r="965" spans="1:26" ht="12.75" customHeight="1">
      <c r="A965" s="195"/>
      <c r="B965" s="195"/>
      <c r="C965" s="196"/>
      <c r="D965" s="197"/>
      <c r="E965" s="196"/>
      <c r="F965" s="196"/>
      <c r="G965" s="78"/>
      <c r="H965" s="78"/>
      <c r="I965" s="78"/>
      <c r="J965" s="78"/>
      <c r="K965" s="78"/>
      <c r="L965" s="78"/>
      <c r="M965" s="78"/>
      <c r="N965" s="78"/>
      <c r="O965" s="78"/>
      <c r="P965" s="78"/>
      <c r="Q965" s="78"/>
      <c r="R965" s="78"/>
      <c r="S965" s="78"/>
      <c r="T965" s="78"/>
      <c r="U965" s="78"/>
      <c r="V965" s="78"/>
      <c r="W965" s="78"/>
      <c r="X965" s="78"/>
      <c r="Y965" s="78"/>
      <c r="Z965" s="78"/>
    </row>
    <row r="966" spans="1:26" ht="12.75" customHeight="1">
      <c r="A966" s="195"/>
      <c r="B966" s="195"/>
      <c r="C966" s="196"/>
      <c r="D966" s="197"/>
      <c r="E966" s="196"/>
      <c r="F966" s="196"/>
      <c r="G966" s="78"/>
      <c r="H966" s="78"/>
      <c r="I966" s="78"/>
      <c r="J966" s="78"/>
      <c r="K966" s="78"/>
      <c r="L966" s="78"/>
      <c r="M966" s="78"/>
      <c r="N966" s="78"/>
      <c r="O966" s="78"/>
      <c r="P966" s="78"/>
      <c r="Q966" s="78"/>
      <c r="R966" s="78"/>
      <c r="S966" s="78"/>
      <c r="T966" s="78"/>
      <c r="U966" s="78"/>
      <c r="V966" s="78"/>
      <c r="W966" s="78"/>
      <c r="X966" s="78"/>
      <c r="Y966" s="78"/>
      <c r="Z966" s="78"/>
    </row>
    <row r="967" spans="1:26" ht="12.75" customHeight="1">
      <c r="A967" s="195"/>
      <c r="B967" s="195"/>
      <c r="C967" s="196"/>
      <c r="D967" s="197"/>
      <c r="E967" s="196"/>
      <c r="F967" s="196"/>
      <c r="G967" s="78"/>
      <c r="H967" s="78"/>
      <c r="I967" s="78"/>
      <c r="J967" s="78"/>
      <c r="K967" s="78"/>
      <c r="L967" s="78"/>
      <c r="M967" s="78"/>
      <c r="N967" s="78"/>
      <c r="O967" s="78"/>
      <c r="P967" s="78"/>
      <c r="Q967" s="78"/>
      <c r="R967" s="78"/>
      <c r="S967" s="78"/>
      <c r="T967" s="78"/>
      <c r="U967" s="78"/>
      <c r="V967" s="78"/>
      <c r="W967" s="78"/>
      <c r="X967" s="78"/>
      <c r="Y967" s="78"/>
      <c r="Z967" s="78"/>
    </row>
    <row r="968" spans="1:26" ht="12.75" customHeight="1">
      <c r="A968" s="195"/>
      <c r="B968" s="195"/>
      <c r="C968" s="196"/>
      <c r="D968" s="197"/>
      <c r="E968" s="196"/>
      <c r="F968" s="196"/>
      <c r="G968" s="78"/>
      <c r="H968" s="78"/>
      <c r="I968" s="78"/>
      <c r="J968" s="78"/>
      <c r="K968" s="78"/>
      <c r="L968" s="78"/>
      <c r="M968" s="78"/>
      <c r="N968" s="78"/>
      <c r="O968" s="78"/>
      <c r="P968" s="78"/>
      <c r="Q968" s="78"/>
      <c r="R968" s="78"/>
      <c r="S968" s="78"/>
      <c r="T968" s="78"/>
      <c r="U968" s="78"/>
      <c r="V968" s="78"/>
      <c r="W968" s="78"/>
      <c r="X968" s="78"/>
      <c r="Y968" s="78"/>
      <c r="Z968" s="78"/>
    </row>
    <row r="969" spans="1:26" ht="12.75" customHeight="1">
      <c r="A969" s="195"/>
      <c r="B969" s="195"/>
      <c r="C969" s="196"/>
      <c r="D969" s="197"/>
      <c r="E969" s="196"/>
      <c r="F969" s="196"/>
      <c r="G969" s="78"/>
      <c r="H969" s="78"/>
      <c r="I969" s="78"/>
      <c r="J969" s="78"/>
      <c r="K969" s="78"/>
      <c r="L969" s="78"/>
      <c r="M969" s="78"/>
      <c r="N969" s="78"/>
      <c r="O969" s="78"/>
      <c r="P969" s="78"/>
      <c r="Q969" s="78"/>
      <c r="R969" s="78"/>
      <c r="S969" s="78"/>
      <c r="T969" s="78"/>
      <c r="U969" s="78"/>
      <c r="V969" s="78"/>
      <c r="W969" s="78"/>
      <c r="X969" s="78"/>
      <c r="Y969" s="78"/>
      <c r="Z969" s="78"/>
    </row>
    <row r="970" spans="1:26" ht="12.75" customHeight="1">
      <c r="A970" s="195"/>
      <c r="B970" s="195"/>
      <c r="C970" s="196"/>
      <c r="D970" s="197"/>
      <c r="E970" s="196"/>
      <c r="F970" s="196"/>
      <c r="G970" s="78"/>
      <c r="H970" s="78"/>
      <c r="I970" s="78"/>
      <c r="J970" s="78"/>
      <c r="K970" s="78"/>
      <c r="L970" s="78"/>
      <c r="M970" s="78"/>
      <c r="N970" s="78"/>
      <c r="O970" s="78"/>
      <c r="P970" s="78"/>
      <c r="Q970" s="78"/>
      <c r="R970" s="78"/>
      <c r="S970" s="78"/>
      <c r="T970" s="78"/>
      <c r="U970" s="78"/>
      <c r="V970" s="78"/>
      <c r="W970" s="78"/>
      <c r="X970" s="78"/>
      <c r="Y970" s="78"/>
      <c r="Z970" s="78"/>
    </row>
    <row r="971" spans="1:26" ht="12.75" customHeight="1">
      <c r="A971" s="195"/>
      <c r="B971" s="195"/>
      <c r="C971" s="196"/>
      <c r="D971" s="197"/>
      <c r="E971" s="196"/>
      <c r="F971" s="196"/>
      <c r="G971" s="78"/>
      <c r="H971" s="78"/>
      <c r="I971" s="78"/>
      <c r="J971" s="78"/>
      <c r="K971" s="78"/>
      <c r="L971" s="78"/>
      <c r="M971" s="78"/>
      <c r="N971" s="78"/>
      <c r="O971" s="78"/>
      <c r="P971" s="78"/>
      <c r="Q971" s="78"/>
      <c r="R971" s="78"/>
      <c r="S971" s="78"/>
      <c r="T971" s="78"/>
      <c r="U971" s="78"/>
      <c r="V971" s="78"/>
      <c r="W971" s="78"/>
      <c r="X971" s="78"/>
      <c r="Y971" s="78"/>
      <c r="Z971" s="78"/>
    </row>
    <row r="972" spans="1:26" ht="12.75" customHeight="1">
      <c r="A972" s="195"/>
      <c r="B972" s="195"/>
      <c r="C972" s="196"/>
      <c r="D972" s="197"/>
      <c r="E972" s="196"/>
      <c r="F972" s="196"/>
      <c r="G972" s="78"/>
      <c r="H972" s="78"/>
      <c r="I972" s="78"/>
      <c r="J972" s="78"/>
      <c r="K972" s="78"/>
      <c r="L972" s="78"/>
      <c r="M972" s="78"/>
      <c r="N972" s="78"/>
      <c r="O972" s="78"/>
      <c r="P972" s="78"/>
      <c r="Q972" s="78"/>
      <c r="R972" s="78"/>
      <c r="S972" s="78"/>
      <c r="T972" s="78"/>
      <c r="U972" s="78"/>
      <c r="V972" s="78"/>
      <c r="W972" s="78"/>
      <c r="X972" s="78"/>
      <c r="Y972" s="78"/>
      <c r="Z972" s="78"/>
    </row>
    <row r="973" spans="1:26" ht="12.75" customHeight="1">
      <c r="A973" s="195"/>
      <c r="B973" s="195"/>
      <c r="C973" s="196"/>
      <c r="D973" s="197"/>
      <c r="E973" s="196"/>
      <c r="F973" s="196"/>
      <c r="G973" s="78"/>
      <c r="H973" s="78"/>
      <c r="I973" s="78"/>
      <c r="J973" s="78"/>
      <c r="K973" s="78"/>
      <c r="L973" s="78"/>
      <c r="M973" s="78"/>
      <c r="N973" s="78"/>
      <c r="O973" s="78"/>
      <c r="P973" s="78"/>
      <c r="Q973" s="78"/>
      <c r="R973" s="78"/>
      <c r="S973" s="78"/>
      <c r="T973" s="78"/>
      <c r="U973" s="78"/>
      <c r="V973" s="78"/>
      <c r="W973" s="78"/>
      <c r="X973" s="78"/>
      <c r="Y973" s="78"/>
      <c r="Z973" s="78"/>
    </row>
    <row r="974" spans="1:26" ht="12.75" customHeight="1">
      <c r="A974" s="195"/>
      <c r="B974" s="195"/>
      <c r="C974" s="196"/>
      <c r="D974" s="197"/>
      <c r="E974" s="196"/>
      <c r="F974" s="196"/>
      <c r="G974" s="78"/>
      <c r="H974" s="78"/>
      <c r="I974" s="78"/>
      <c r="J974" s="78"/>
      <c r="K974" s="78"/>
      <c r="L974" s="78"/>
      <c r="M974" s="78"/>
      <c r="N974" s="78"/>
      <c r="O974" s="78"/>
      <c r="P974" s="78"/>
      <c r="Q974" s="78"/>
      <c r="R974" s="78"/>
      <c r="S974" s="78"/>
      <c r="T974" s="78"/>
      <c r="U974" s="78"/>
      <c r="V974" s="78"/>
      <c r="W974" s="78"/>
      <c r="X974" s="78"/>
      <c r="Y974" s="78"/>
      <c r="Z974" s="78"/>
    </row>
    <row r="975" spans="1:26" ht="12.75" customHeight="1">
      <c r="A975" s="195"/>
      <c r="B975" s="195"/>
      <c r="C975" s="196"/>
      <c r="D975" s="197"/>
      <c r="E975" s="196"/>
      <c r="F975" s="196"/>
      <c r="G975" s="78"/>
      <c r="H975" s="78"/>
      <c r="I975" s="78"/>
      <c r="J975" s="78"/>
      <c r="K975" s="78"/>
      <c r="L975" s="78"/>
      <c r="M975" s="78"/>
      <c r="N975" s="78"/>
      <c r="O975" s="78"/>
      <c r="P975" s="78"/>
      <c r="Q975" s="78"/>
      <c r="R975" s="78"/>
      <c r="S975" s="78"/>
      <c r="T975" s="78"/>
      <c r="U975" s="78"/>
      <c r="V975" s="78"/>
      <c r="W975" s="78"/>
      <c r="X975" s="78"/>
      <c r="Y975" s="78"/>
      <c r="Z975" s="78"/>
    </row>
    <row r="976" spans="1:26" ht="12.75" customHeight="1">
      <c r="A976" s="195"/>
      <c r="B976" s="195"/>
      <c r="C976" s="196"/>
      <c r="D976" s="197"/>
      <c r="E976" s="196"/>
      <c r="F976" s="196"/>
      <c r="G976" s="78"/>
      <c r="H976" s="78"/>
      <c r="I976" s="78"/>
      <c r="J976" s="78"/>
      <c r="K976" s="78"/>
      <c r="L976" s="78"/>
      <c r="M976" s="78"/>
      <c r="N976" s="78"/>
      <c r="O976" s="78"/>
      <c r="P976" s="78"/>
      <c r="Q976" s="78"/>
      <c r="R976" s="78"/>
      <c r="S976" s="78"/>
      <c r="T976" s="78"/>
      <c r="U976" s="78"/>
      <c r="V976" s="78"/>
      <c r="W976" s="78"/>
      <c r="X976" s="78"/>
      <c r="Y976" s="78"/>
      <c r="Z976" s="78"/>
    </row>
    <row r="977" spans="1:26" ht="12.75" customHeight="1">
      <c r="A977" s="195"/>
      <c r="B977" s="195"/>
      <c r="C977" s="196"/>
      <c r="D977" s="197"/>
      <c r="E977" s="196"/>
      <c r="F977" s="196"/>
      <c r="G977" s="78"/>
      <c r="H977" s="78"/>
      <c r="I977" s="78"/>
      <c r="J977" s="78"/>
      <c r="K977" s="78"/>
      <c r="L977" s="78"/>
      <c r="M977" s="78"/>
      <c r="N977" s="78"/>
      <c r="O977" s="78"/>
      <c r="P977" s="78"/>
      <c r="Q977" s="78"/>
      <c r="R977" s="78"/>
      <c r="S977" s="78"/>
      <c r="T977" s="78"/>
      <c r="U977" s="78"/>
      <c r="V977" s="78"/>
      <c r="W977" s="78"/>
      <c r="X977" s="78"/>
      <c r="Y977" s="78"/>
      <c r="Z977" s="78"/>
    </row>
    <row r="978" spans="1:26" ht="12.75" customHeight="1">
      <c r="A978" s="195"/>
      <c r="B978" s="195"/>
      <c r="C978" s="196"/>
      <c r="D978" s="197"/>
      <c r="E978" s="196"/>
      <c r="F978" s="196"/>
      <c r="G978" s="78"/>
      <c r="H978" s="78"/>
      <c r="I978" s="78"/>
      <c r="J978" s="78"/>
      <c r="K978" s="78"/>
      <c r="L978" s="78"/>
      <c r="M978" s="78"/>
      <c r="N978" s="78"/>
      <c r="O978" s="78"/>
      <c r="P978" s="78"/>
      <c r="Q978" s="78"/>
      <c r="R978" s="78"/>
      <c r="S978" s="78"/>
      <c r="T978" s="78"/>
      <c r="U978" s="78"/>
      <c r="V978" s="78"/>
      <c r="W978" s="78"/>
      <c r="X978" s="78"/>
      <c r="Y978" s="78"/>
      <c r="Z978" s="78"/>
    </row>
    <row r="979" spans="1:26" ht="12.75" customHeight="1">
      <c r="A979" s="195"/>
      <c r="B979" s="195"/>
      <c r="C979" s="196"/>
      <c r="D979" s="197"/>
      <c r="E979" s="196"/>
      <c r="F979" s="196"/>
      <c r="G979" s="78"/>
      <c r="H979" s="78"/>
      <c r="I979" s="78"/>
      <c r="J979" s="78"/>
      <c r="K979" s="78"/>
      <c r="L979" s="78"/>
      <c r="M979" s="78"/>
      <c r="N979" s="78"/>
      <c r="O979" s="78"/>
      <c r="P979" s="78"/>
      <c r="Q979" s="78"/>
      <c r="R979" s="78"/>
      <c r="S979" s="78"/>
      <c r="T979" s="78"/>
      <c r="U979" s="78"/>
      <c r="V979" s="78"/>
      <c r="W979" s="78"/>
      <c r="X979" s="78"/>
      <c r="Y979" s="78"/>
      <c r="Z979" s="78"/>
    </row>
    <row r="980" spans="1:26" ht="12.75" customHeight="1">
      <c r="A980" s="195"/>
      <c r="B980" s="195"/>
      <c r="C980" s="196"/>
      <c r="D980" s="197"/>
      <c r="E980" s="196"/>
      <c r="F980" s="196"/>
      <c r="G980" s="78"/>
      <c r="H980" s="78"/>
      <c r="I980" s="78"/>
      <c r="J980" s="78"/>
      <c r="K980" s="78"/>
      <c r="L980" s="78"/>
      <c r="M980" s="78"/>
      <c r="N980" s="78"/>
      <c r="O980" s="78"/>
      <c r="P980" s="78"/>
      <c r="Q980" s="78"/>
      <c r="R980" s="78"/>
      <c r="S980" s="78"/>
      <c r="T980" s="78"/>
      <c r="U980" s="78"/>
      <c r="V980" s="78"/>
      <c r="W980" s="78"/>
      <c r="X980" s="78"/>
      <c r="Y980" s="78"/>
      <c r="Z980" s="78"/>
    </row>
    <row r="981" spans="1:26" ht="12.75" customHeight="1">
      <c r="A981" s="195"/>
      <c r="B981" s="195"/>
      <c r="C981" s="196"/>
      <c r="D981" s="197"/>
      <c r="E981" s="196"/>
      <c r="F981" s="196"/>
      <c r="G981" s="78"/>
      <c r="H981" s="78"/>
      <c r="I981" s="78"/>
      <c r="J981" s="78"/>
      <c r="K981" s="78"/>
      <c r="L981" s="78"/>
      <c r="M981" s="78"/>
      <c r="N981" s="78"/>
      <c r="O981" s="78"/>
      <c r="P981" s="78"/>
      <c r="Q981" s="78"/>
      <c r="R981" s="78"/>
      <c r="S981" s="78"/>
      <c r="T981" s="78"/>
      <c r="U981" s="78"/>
      <c r="V981" s="78"/>
      <c r="W981" s="78"/>
      <c r="X981" s="78"/>
      <c r="Y981" s="78"/>
      <c r="Z981" s="78"/>
    </row>
    <row r="982" spans="1:26" ht="12.75" customHeight="1">
      <c r="A982" s="195"/>
      <c r="B982" s="195"/>
      <c r="C982" s="196"/>
      <c r="D982" s="197"/>
      <c r="E982" s="196"/>
      <c r="F982" s="196"/>
      <c r="G982" s="78"/>
      <c r="H982" s="78"/>
      <c r="I982" s="78"/>
      <c r="J982" s="78"/>
      <c r="K982" s="78"/>
      <c r="L982" s="78"/>
      <c r="M982" s="78"/>
      <c r="N982" s="78"/>
      <c r="O982" s="78"/>
      <c r="P982" s="78"/>
      <c r="Q982" s="78"/>
      <c r="R982" s="78"/>
      <c r="S982" s="78"/>
      <c r="T982" s="78"/>
      <c r="U982" s="78"/>
      <c r="V982" s="78"/>
      <c r="W982" s="78"/>
      <c r="X982" s="78"/>
      <c r="Y982" s="78"/>
      <c r="Z982" s="78"/>
    </row>
    <row r="983" spans="1:26" ht="12.75" customHeight="1">
      <c r="A983" s="195"/>
      <c r="B983" s="195"/>
      <c r="C983" s="196"/>
      <c r="D983" s="197"/>
      <c r="E983" s="196"/>
      <c r="F983" s="196"/>
      <c r="G983" s="78"/>
      <c r="H983" s="78"/>
      <c r="I983" s="78"/>
      <c r="J983" s="78"/>
      <c r="K983" s="78"/>
      <c r="L983" s="78"/>
      <c r="M983" s="78"/>
      <c r="N983" s="78"/>
      <c r="O983" s="78"/>
      <c r="P983" s="78"/>
      <c r="Q983" s="78"/>
      <c r="R983" s="78"/>
      <c r="S983" s="78"/>
      <c r="T983" s="78"/>
      <c r="U983" s="78"/>
      <c r="V983" s="78"/>
      <c r="W983" s="78"/>
      <c r="X983" s="78"/>
      <c r="Y983" s="78"/>
      <c r="Z983" s="78"/>
    </row>
    <row r="984" spans="1:26" ht="12.75" customHeight="1">
      <c r="A984" s="195"/>
      <c r="B984" s="195"/>
      <c r="C984" s="196"/>
      <c r="D984" s="197"/>
      <c r="E984" s="196"/>
      <c r="F984" s="196"/>
      <c r="G984" s="78"/>
      <c r="H984" s="78"/>
      <c r="I984" s="78"/>
      <c r="J984" s="78"/>
      <c r="K984" s="78"/>
      <c r="L984" s="78"/>
      <c r="M984" s="78"/>
      <c r="N984" s="78"/>
      <c r="O984" s="78"/>
      <c r="P984" s="78"/>
      <c r="Q984" s="78"/>
      <c r="R984" s="78"/>
      <c r="S984" s="78"/>
      <c r="T984" s="78"/>
      <c r="U984" s="78"/>
      <c r="V984" s="78"/>
      <c r="W984" s="78"/>
      <c r="X984" s="78"/>
      <c r="Y984" s="78"/>
      <c r="Z984" s="78"/>
    </row>
    <row r="985" spans="1:26" ht="12.75" customHeight="1">
      <c r="A985" s="195"/>
      <c r="B985" s="195"/>
      <c r="C985" s="196"/>
      <c r="D985" s="197"/>
      <c r="E985" s="196"/>
      <c r="F985" s="196"/>
      <c r="G985" s="78"/>
      <c r="H985" s="78"/>
      <c r="I985" s="78"/>
      <c r="J985" s="78"/>
      <c r="K985" s="78"/>
      <c r="L985" s="78"/>
      <c r="M985" s="78"/>
      <c r="N985" s="78"/>
      <c r="O985" s="78"/>
      <c r="P985" s="78"/>
      <c r="Q985" s="78"/>
      <c r="R985" s="78"/>
      <c r="S985" s="78"/>
      <c r="T985" s="78"/>
      <c r="U985" s="78"/>
      <c r="V985" s="78"/>
      <c r="W985" s="78"/>
      <c r="X985" s="78"/>
      <c r="Y985" s="78"/>
      <c r="Z985" s="78"/>
    </row>
    <row r="986" spans="1:26" ht="12.75" customHeight="1">
      <c r="A986" s="195"/>
      <c r="B986" s="195"/>
      <c r="C986" s="196"/>
      <c r="D986" s="197"/>
      <c r="E986" s="196"/>
      <c r="F986" s="196"/>
      <c r="G986" s="78"/>
      <c r="H986" s="78"/>
      <c r="I986" s="78"/>
      <c r="J986" s="78"/>
      <c r="K986" s="78"/>
      <c r="L986" s="78"/>
      <c r="M986" s="78"/>
      <c r="N986" s="78"/>
      <c r="O986" s="78"/>
      <c r="P986" s="78"/>
      <c r="Q986" s="78"/>
      <c r="R986" s="78"/>
      <c r="S986" s="78"/>
      <c r="T986" s="78"/>
      <c r="U986" s="78"/>
      <c r="V986" s="78"/>
      <c r="W986" s="78"/>
      <c r="X986" s="78"/>
      <c r="Y986" s="78"/>
      <c r="Z986" s="78"/>
    </row>
    <row r="987" spans="1:26" ht="12.75" customHeight="1">
      <c r="A987" s="195"/>
      <c r="B987" s="195"/>
      <c r="C987" s="196"/>
      <c r="D987" s="197"/>
      <c r="E987" s="196"/>
      <c r="F987" s="196"/>
      <c r="G987" s="78"/>
      <c r="H987" s="78"/>
      <c r="I987" s="78"/>
      <c r="J987" s="78"/>
      <c r="K987" s="78"/>
      <c r="L987" s="78"/>
      <c r="M987" s="78"/>
      <c r="N987" s="78"/>
      <c r="O987" s="78"/>
      <c r="P987" s="78"/>
      <c r="Q987" s="78"/>
      <c r="R987" s="78"/>
      <c r="S987" s="78"/>
      <c r="T987" s="78"/>
      <c r="U987" s="78"/>
      <c r="V987" s="78"/>
      <c r="W987" s="78"/>
      <c r="X987" s="78"/>
      <c r="Y987" s="78"/>
      <c r="Z987" s="78"/>
    </row>
    <row r="988" spans="1:26" ht="12.75" customHeight="1">
      <c r="A988" s="195"/>
      <c r="B988" s="195"/>
      <c r="C988" s="196"/>
      <c r="D988" s="197"/>
      <c r="E988" s="196"/>
      <c r="F988" s="196"/>
      <c r="G988" s="78"/>
      <c r="H988" s="78"/>
      <c r="I988" s="78"/>
      <c r="J988" s="78"/>
      <c r="K988" s="78"/>
      <c r="L988" s="78"/>
      <c r="M988" s="78"/>
      <c r="N988" s="78"/>
      <c r="O988" s="78"/>
      <c r="P988" s="78"/>
      <c r="Q988" s="78"/>
      <c r="R988" s="78"/>
      <c r="S988" s="78"/>
      <c r="T988" s="78"/>
      <c r="U988" s="78"/>
      <c r="V988" s="78"/>
      <c r="W988" s="78"/>
      <c r="X988" s="78"/>
      <c r="Y988" s="78"/>
      <c r="Z988" s="78"/>
    </row>
    <row r="989" spans="1:26" ht="12.75" customHeight="1">
      <c r="A989" s="195"/>
      <c r="B989" s="195"/>
      <c r="C989" s="196"/>
      <c r="D989" s="197"/>
      <c r="E989" s="196"/>
      <c r="F989" s="196"/>
      <c r="G989" s="78"/>
      <c r="H989" s="78"/>
      <c r="I989" s="78"/>
      <c r="J989" s="78"/>
      <c r="K989" s="78"/>
      <c r="L989" s="78"/>
      <c r="M989" s="78"/>
      <c r="N989" s="78"/>
      <c r="O989" s="78"/>
      <c r="P989" s="78"/>
      <c r="Q989" s="78"/>
      <c r="R989" s="78"/>
      <c r="S989" s="78"/>
      <c r="T989" s="78"/>
      <c r="U989" s="78"/>
      <c r="V989" s="78"/>
      <c r="W989" s="78"/>
      <c r="X989" s="78"/>
      <c r="Y989" s="78"/>
      <c r="Z989" s="78"/>
    </row>
    <row r="990" spans="1:26" ht="12.75" customHeight="1">
      <c r="A990" s="195"/>
      <c r="B990" s="195"/>
      <c r="C990" s="196"/>
      <c r="D990" s="197"/>
      <c r="E990" s="196"/>
      <c r="F990" s="196"/>
      <c r="G990" s="78"/>
      <c r="H990" s="78"/>
      <c r="I990" s="78"/>
      <c r="J990" s="78"/>
      <c r="K990" s="78"/>
      <c r="L990" s="78"/>
      <c r="M990" s="78"/>
      <c r="N990" s="78"/>
      <c r="O990" s="78"/>
      <c r="P990" s="78"/>
      <c r="Q990" s="78"/>
      <c r="R990" s="78"/>
      <c r="S990" s="78"/>
      <c r="T990" s="78"/>
      <c r="U990" s="78"/>
      <c r="V990" s="78"/>
      <c r="W990" s="78"/>
      <c r="X990" s="78"/>
      <c r="Y990" s="78"/>
      <c r="Z990" s="78"/>
    </row>
    <row r="991" spans="1:26" ht="12.75" customHeight="1">
      <c r="A991" s="195"/>
      <c r="B991" s="195"/>
      <c r="C991" s="196"/>
      <c r="D991" s="197"/>
      <c r="E991" s="196"/>
      <c r="F991" s="196"/>
      <c r="G991" s="78"/>
      <c r="H991" s="78"/>
      <c r="I991" s="78"/>
      <c r="J991" s="78"/>
      <c r="K991" s="78"/>
      <c r="L991" s="78"/>
      <c r="M991" s="78"/>
      <c r="N991" s="78"/>
      <c r="O991" s="78"/>
      <c r="P991" s="78"/>
      <c r="Q991" s="78"/>
      <c r="R991" s="78"/>
      <c r="S991" s="78"/>
      <c r="T991" s="78"/>
      <c r="U991" s="78"/>
      <c r="V991" s="78"/>
      <c r="W991" s="78"/>
      <c r="X991" s="78"/>
      <c r="Y991" s="78"/>
      <c r="Z991" s="78"/>
    </row>
    <row r="992" spans="1:26" ht="12.75" customHeight="1">
      <c r="A992" s="195"/>
      <c r="B992" s="195"/>
      <c r="C992" s="196"/>
      <c r="D992" s="197"/>
      <c r="E992" s="196"/>
      <c r="F992" s="196"/>
      <c r="G992" s="78"/>
      <c r="H992" s="78"/>
      <c r="I992" s="78"/>
      <c r="J992" s="78"/>
      <c r="K992" s="78"/>
      <c r="L992" s="78"/>
      <c r="M992" s="78"/>
      <c r="N992" s="78"/>
      <c r="O992" s="78"/>
      <c r="P992" s="78"/>
      <c r="Q992" s="78"/>
      <c r="R992" s="78"/>
      <c r="S992" s="78"/>
      <c r="T992" s="78"/>
      <c r="U992" s="78"/>
      <c r="V992" s="78"/>
      <c r="W992" s="78"/>
      <c r="X992" s="78"/>
      <c r="Y992" s="78"/>
      <c r="Z992" s="78"/>
    </row>
    <row r="993" spans="1:26" ht="12.75" customHeight="1">
      <c r="A993" s="195"/>
      <c r="B993" s="195"/>
      <c r="C993" s="196"/>
      <c r="D993" s="197"/>
      <c r="E993" s="196"/>
      <c r="F993" s="196"/>
      <c r="G993" s="78"/>
      <c r="H993" s="78"/>
      <c r="I993" s="78"/>
      <c r="J993" s="78"/>
      <c r="K993" s="78"/>
      <c r="L993" s="78"/>
      <c r="M993" s="78"/>
      <c r="N993" s="78"/>
      <c r="O993" s="78"/>
      <c r="P993" s="78"/>
      <c r="Q993" s="78"/>
      <c r="R993" s="78"/>
      <c r="S993" s="78"/>
      <c r="T993" s="78"/>
      <c r="U993" s="78"/>
      <c r="V993" s="78"/>
      <c r="W993" s="78"/>
      <c r="X993" s="78"/>
      <c r="Y993" s="78"/>
      <c r="Z993" s="78"/>
    </row>
    <row r="994" spans="1:26" ht="12.75" customHeight="1">
      <c r="A994" s="195"/>
      <c r="B994" s="195"/>
      <c r="C994" s="196"/>
      <c r="D994" s="197"/>
      <c r="E994" s="196"/>
      <c r="F994" s="196"/>
      <c r="G994" s="78"/>
      <c r="H994" s="78"/>
      <c r="I994" s="78"/>
      <c r="J994" s="78"/>
      <c r="K994" s="78"/>
      <c r="L994" s="78"/>
      <c r="M994" s="78"/>
      <c r="N994" s="78"/>
      <c r="O994" s="78"/>
      <c r="P994" s="78"/>
      <c r="Q994" s="78"/>
      <c r="R994" s="78"/>
      <c r="S994" s="78"/>
      <c r="T994" s="78"/>
      <c r="U994" s="78"/>
      <c r="V994" s="78"/>
      <c r="W994" s="78"/>
      <c r="X994" s="78"/>
      <c r="Y994" s="78"/>
      <c r="Z994" s="78"/>
    </row>
    <row r="995" spans="1:26" ht="12.75" customHeight="1">
      <c r="A995" s="195"/>
      <c r="B995" s="195"/>
      <c r="C995" s="196"/>
      <c r="D995" s="197"/>
      <c r="E995" s="196"/>
      <c r="F995" s="196"/>
      <c r="G995" s="78"/>
      <c r="H995" s="78"/>
      <c r="I995" s="78"/>
      <c r="J995" s="78"/>
      <c r="K995" s="78"/>
      <c r="L995" s="78"/>
      <c r="M995" s="78"/>
      <c r="N995" s="78"/>
      <c r="O995" s="78"/>
      <c r="P995" s="78"/>
      <c r="Q995" s="78"/>
      <c r="R995" s="78"/>
      <c r="S995" s="78"/>
      <c r="T995" s="78"/>
      <c r="U995" s="78"/>
      <c r="V995" s="78"/>
      <c r="W995" s="78"/>
      <c r="X995" s="78"/>
      <c r="Y995" s="78"/>
      <c r="Z995" s="78"/>
    </row>
    <row r="996" spans="1:26" ht="12.75" customHeight="1">
      <c r="A996" s="195"/>
      <c r="B996" s="195"/>
      <c r="C996" s="196"/>
      <c r="D996" s="197"/>
      <c r="E996" s="196"/>
      <c r="F996" s="196"/>
      <c r="G996" s="78"/>
      <c r="H996" s="78"/>
      <c r="I996" s="78"/>
      <c r="J996" s="78"/>
      <c r="K996" s="78"/>
      <c r="L996" s="78"/>
      <c r="M996" s="78"/>
      <c r="N996" s="78"/>
      <c r="O996" s="78"/>
      <c r="P996" s="78"/>
      <c r="Q996" s="78"/>
      <c r="R996" s="78"/>
      <c r="S996" s="78"/>
      <c r="T996" s="78"/>
      <c r="U996" s="78"/>
      <c r="V996" s="78"/>
      <c r="W996" s="78"/>
      <c r="X996" s="78"/>
      <c r="Y996" s="78"/>
      <c r="Z996" s="78"/>
    </row>
    <row r="997" spans="1:26" ht="12.75" customHeight="1">
      <c r="A997" s="195"/>
      <c r="B997" s="195"/>
      <c r="C997" s="196"/>
      <c r="D997" s="197"/>
      <c r="E997" s="196"/>
      <c r="F997" s="196"/>
      <c r="G997" s="78"/>
      <c r="H997" s="78"/>
      <c r="I997" s="78"/>
      <c r="J997" s="78"/>
      <c r="K997" s="78"/>
      <c r="L997" s="78"/>
      <c r="M997" s="78"/>
      <c r="N997" s="78"/>
      <c r="O997" s="78"/>
      <c r="P997" s="78"/>
      <c r="Q997" s="78"/>
      <c r="R997" s="78"/>
      <c r="S997" s="78"/>
      <c r="T997" s="78"/>
      <c r="U997" s="78"/>
      <c r="V997" s="78"/>
      <c r="W997" s="78"/>
      <c r="X997" s="78"/>
      <c r="Y997" s="78"/>
      <c r="Z997" s="78"/>
    </row>
    <row r="998" spans="1:26" ht="12.75" customHeight="1">
      <c r="A998" s="195"/>
      <c r="B998" s="195"/>
      <c r="C998" s="196"/>
      <c r="D998" s="197"/>
      <c r="E998" s="196"/>
      <c r="F998" s="196"/>
      <c r="G998" s="78"/>
      <c r="H998" s="78"/>
      <c r="I998" s="78"/>
      <c r="J998" s="78"/>
      <c r="K998" s="78"/>
      <c r="L998" s="78"/>
      <c r="M998" s="78"/>
      <c r="N998" s="78"/>
      <c r="O998" s="78"/>
      <c r="P998" s="78"/>
      <c r="Q998" s="78"/>
      <c r="R998" s="78"/>
      <c r="S998" s="78"/>
      <c r="T998" s="78"/>
      <c r="U998" s="78"/>
      <c r="V998" s="78"/>
      <c r="W998" s="78"/>
      <c r="X998" s="78"/>
      <c r="Y998" s="78"/>
      <c r="Z998" s="78"/>
    </row>
    <row r="999" spans="1:26" ht="12.75" customHeight="1">
      <c r="A999" s="195"/>
      <c r="B999" s="195"/>
      <c r="C999" s="196"/>
      <c r="D999" s="197"/>
      <c r="E999" s="196"/>
      <c r="F999" s="196"/>
      <c r="G999" s="78"/>
      <c r="H999" s="78"/>
      <c r="I999" s="78"/>
      <c r="J999" s="78"/>
      <c r="K999" s="78"/>
      <c r="L999" s="78"/>
      <c r="M999" s="78"/>
      <c r="N999" s="78"/>
      <c r="O999" s="78"/>
      <c r="P999" s="78"/>
      <c r="Q999" s="78"/>
      <c r="R999" s="78"/>
      <c r="S999" s="78"/>
      <c r="T999" s="78"/>
      <c r="U999" s="78"/>
      <c r="V999" s="78"/>
      <c r="W999" s="78"/>
      <c r="X999" s="78"/>
      <c r="Y999" s="78"/>
      <c r="Z999" s="78"/>
    </row>
    <row r="1000" spans="1:26" ht="12.75" customHeight="1">
      <c r="A1000" s="195"/>
      <c r="B1000" s="195"/>
      <c r="C1000" s="196"/>
      <c r="D1000" s="197"/>
      <c r="E1000" s="196"/>
      <c r="F1000" s="196"/>
      <c r="G1000" s="78"/>
      <c r="H1000" s="78"/>
      <c r="I1000" s="78"/>
      <c r="J1000" s="78"/>
      <c r="K1000" s="78"/>
      <c r="L1000" s="78"/>
      <c r="M1000" s="78"/>
      <c r="N1000" s="78"/>
      <c r="O1000" s="78"/>
      <c r="P1000" s="78"/>
      <c r="Q1000" s="78"/>
      <c r="R1000" s="78"/>
      <c r="S1000" s="78"/>
      <c r="T1000" s="78"/>
      <c r="U1000" s="78"/>
      <c r="V1000" s="78"/>
      <c r="W1000" s="78"/>
      <c r="X1000" s="78"/>
      <c r="Y1000" s="78"/>
      <c r="Z1000" s="78"/>
    </row>
  </sheetData>
  <autoFilter ref="A1:E517" xr:uid="{00000000-0009-0000-0000-000007000000}"/>
  <conditionalFormatting sqref="A513">
    <cfRule type="colorScale" priority="1">
      <colorScale>
        <cfvo type="min"/>
        <cfvo type="percentile" val="50"/>
        <cfvo type="max"/>
        <color rgb="FFF8696B"/>
        <color rgb="FFFFEB84"/>
        <color rgb="FF63BE7B"/>
      </colorScale>
    </cfRule>
  </conditionalFormatting>
  <conditionalFormatting sqref="C449:C450 C135 C513">
    <cfRule type="colorScale" priority="2">
      <colorScale>
        <cfvo type="min"/>
        <cfvo type="percentile" val="50"/>
        <cfvo type="max"/>
        <color rgb="FFF8696B"/>
        <color rgb="FFFFEB84"/>
        <color rgb="FF63BE7B"/>
      </colorScale>
    </cfRule>
  </conditionalFormatting>
  <conditionalFormatting sqref="D449 D135">
    <cfRule type="colorScale" priority="3">
      <colorScale>
        <cfvo type="min"/>
        <cfvo type="percentile" val="50"/>
        <cfvo type="max"/>
        <color rgb="FFF8696B"/>
        <color rgb="FFFFEB84"/>
        <color rgb="FF63BE7B"/>
      </colorScale>
    </cfRule>
  </conditionalFormatting>
  <conditionalFormatting sqref="F513">
    <cfRule type="colorScale" priority="4">
      <colorScale>
        <cfvo type="min"/>
        <cfvo type="percentile" val="50"/>
        <cfvo type="max"/>
        <color rgb="FFF8696B"/>
        <color rgb="FFFFEB84"/>
        <color rgb="FF63BE7B"/>
      </colorScale>
    </cfRule>
  </conditionalFormatting>
  <pageMargins left="0.75" right="0.75" top="1" bottom="1" header="0" footer="0"/>
  <pageSetup orientation="landscape"/>
  <headerFooter>
    <oddHeader>&amp;LSistema de Información de la Gestión Financiera Periodo:2017&amp;C Reporte&amp;RCC-003 27/06/2017 08:23:24 Página &amp;P de  40222915072-SIGEF</oddHeader>
    <oddFooter>&amp;R Página &amp;P de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FBBAE96B2A1564E920D823C0288C131" ma:contentTypeVersion="21" ma:contentTypeDescription="Crear nuevo documento." ma:contentTypeScope="" ma:versionID="f9195cbf9cb596ed4800816d9dd162aa">
  <xsd:schema xmlns:xsd="http://www.w3.org/2001/XMLSchema" xmlns:xs="http://www.w3.org/2001/XMLSchema" xmlns:p="http://schemas.microsoft.com/office/2006/metadata/properties" xmlns:ns1="http://schemas.microsoft.com/sharepoint/v3" xmlns:ns2="7115dfc0-dedc-46ee-88bd-b0a72fc534e8" xmlns:ns3="bc42a81b-ff12-407d-9a73-5e570a2669fb" targetNamespace="http://schemas.microsoft.com/office/2006/metadata/properties" ma:root="true" ma:fieldsID="08826d08351329831d4403996a59f24e" ns1:_="" ns2:_="" ns3:_="">
    <xsd:import namespace="http://schemas.microsoft.com/sharepoint/v3"/>
    <xsd:import namespace="7115dfc0-dedc-46ee-88bd-b0a72fc534e8"/>
    <xsd:import namespace="bc42a81b-ff12-407d-9a73-5e570a2669fb"/>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Propiedades de la Directiva de cumplimiento unificado" ma:hidden="true" ma:internalName="_ip_UnifiedCompliancePolicyProperties">
      <xsd:simpleType>
        <xsd:restriction base="dms:Note"/>
      </xsd:simpleType>
    </xsd:element>
    <xsd:element name="_ip_UnifiedCompliancePolicyUIAction" ma:index="19"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15dfc0-dedc-46ee-88bd-b0a72fc534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6e699ab5-d0a1-46d4-b005-a58804273b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42a81b-ff12-407d-9a73-5e570a2669fb"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94da8d52-9149-4199-8f9a-f79328bd01fa}" ma:internalName="TaxCatchAll" ma:showField="CatchAllData" ma:web="bc42a81b-ff12-407d-9a73-5e570a2669f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bc42a81b-ff12-407d-9a73-5e570a2669fb" xsi:nil="true"/>
    <lcf76f155ced4ddcb4097134ff3c332f xmlns="7115dfc0-dedc-46ee-88bd-b0a72fc534e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3969825-DEF9-46A2-8F0D-08440162B43E}"/>
</file>

<file path=customXml/itemProps2.xml><?xml version="1.0" encoding="utf-8"?>
<ds:datastoreItem xmlns:ds="http://schemas.openxmlformats.org/officeDocument/2006/customXml" ds:itemID="{704FA7B3-2C7B-4BF8-999D-8A28300D075E}"/>
</file>

<file path=customXml/itemProps3.xml><?xml version="1.0" encoding="utf-8"?>
<ds:datastoreItem xmlns:ds="http://schemas.openxmlformats.org/officeDocument/2006/customXml" ds:itemID="{256F1FE9-66E4-4ED1-B0E3-649647546D0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Ilka Gonzalez</dc:creator>
  <cp:keywords/>
  <dc:description/>
  <cp:lastModifiedBy>Ydolidia  Ortega</cp:lastModifiedBy>
  <cp:revision/>
  <dcterms:created xsi:type="dcterms:W3CDTF">2007-07-31T17:41:49Z</dcterms:created>
  <dcterms:modified xsi:type="dcterms:W3CDTF">2026-03-15T09:01:58Z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0x0101000FBBAE96B2A1564E920D823C0288C131</vt:lpwstr>
  </property>
  <property fmtid="{D5CDD505-2E9C-101B-9397-08002B2CF9AE}" pid="3" name="MediaServiceImageTags">
    <vt:lpwstr/>
  </property>
</Properties>
</file>